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сес1" sheetId="2" r:id="rId2"/>
    <sheet name="сес2" sheetId="3" r:id="rId3"/>
    <sheet name="сес3" sheetId="4" r:id="rId4"/>
    <sheet name="сес4" sheetId="5" r:id="rId5"/>
    <sheet name="сес5" sheetId="6" r:id="rId6"/>
    <sheet name="сес6" sheetId="7" r:id="rId7"/>
    <sheet name="сес7" sheetId="8" r:id="rId8"/>
    <sheet name="сес8" sheetId="9" r:id="rId9"/>
    <sheet name="Прот1" sheetId="10" r:id="rId10"/>
    <sheet name="Прот2" sheetId="11" r:id="rId11"/>
    <sheet name="Прот3" sheetId="12" r:id="rId12"/>
    <sheet name="Прот4" sheetId="13" r:id="rId13"/>
    <sheet name="Прот5" sheetId="14" r:id="rId14"/>
    <sheet name="Прот6" sheetId="15" r:id="rId15"/>
    <sheet name="Прот7" sheetId="16" r:id="rId16"/>
    <sheet name="Прот8" sheetId="17" r:id="rId1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<sst xmlns="http://schemas.openxmlformats.org/spreadsheetml/2006/main" count="12328" uniqueCount="1942">
  <si>
    <t>М</t>
  </si>
  <si>
    <t>№</t>
  </si>
  <si>
    <t>Фамилии участников</t>
  </si>
  <si>
    <t>r</t>
  </si>
  <si>
    <t>СУММА</t>
  </si>
  <si>
    <t>S</t>
  </si>
  <si>
    <t>Пар</t>
  </si>
  <si>
    <t>max</t>
  </si>
  <si>
    <t>Сдач</t>
  </si>
  <si>
    <t>Imp</t>
  </si>
  <si>
    <t>%</t>
  </si>
  <si>
    <t>МБ</t>
  </si>
  <si>
    <t>Бахчаев С.Ю.</t>
  </si>
  <si>
    <t>Обыденов А.Е.</t>
  </si>
  <si>
    <t>Лотошников В.В.</t>
  </si>
  <si>
    <t>Савинов Е.А.</t>
  </si>
  <si>
    <t>Красинская В.Б.</t>
  </si>
  <si>
    <t>Сидоров А.Ю.</t>
  </si>
  <si>
    <t>Крюкова Э.Г.</t>
  </si>
  <si>
    <t>Ситников А.Ю.</t>
  </si>
  <si>
    <t>Шепеленко Е.А.</t>
  </si>
  <si>
    <t>Бакал М.Э.</t>
  </si>
  <si>
    <t>Приведенцев А.Ю.</t>
  </si>
  <si>
    <t>Жук И.В.</t>
  </si>
  <si>
    <t>Аушев П.С.</t>
  </si>
  <si>
    <t>Жевелев С.Н.</t>
  </si>
  <si>
    <t>Черняк Е.В.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</si>
  <si>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</si>
  <si>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</si>
  <si>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</si>
  <si>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</si>
  <si>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</si>
  <si>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</si>
  <si>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</si>
  <si>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</si>
  <si>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ИПБ</t>
  </si>
  <si>
    <t>Стойка после</t>
  </si>
  <si>
    <t>сессии</t>
  </si>
  <si>
    <t>Годовой турнир 2018 по спортивному бриджу (ассорти).</t>
  </si>
  <si>
    <t>Васильев Ю.В.</t>
  </si>
  <si>
    <t>Академова В.В.</t>
  </si>
  <si>
    <t>VP</t>
  </si>
  <si>
    <t>Игроков</t>
  </si>
  <si>
    <t>Имп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</si>
  <si>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</si>
  <si>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</si>
  <si>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</si>
  <si>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</si>
  <si>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</si>
  <si>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</si>
  <si>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</si>
  <si>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</si>
  <si>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</si>
  <si>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</si>
  <si>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♥</t>
  </si>
  <si>
    <t>♦</t>
  </si>
  <si>
    <t>4</t>
  </si>
  <si>
    <t>♣</t>
  </si>
  <si>
    <t>ТК</t>
  </si>
  <si>
    <t>108</t>
  </si>
  <si>
    <t>К62</t>
  </si>
  <si>
    <t>В75</t>
  </si>
  <si>
    <t>Д95</t>
  </si>
  <si>
    <t>Д52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</si>
  <si>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</si>
  <si>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</si>
  <si>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</si>
  <si>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Т</t>
  </si>
  <si>
    <t>E</t>
  </si>
  <si>
    <t>2NT, E, -120</t>
  </si>
  <si>
    <t>3</t>
  </si>
  <si>
    <t>W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</si>
  <si>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</si>
  <si>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</si>
  <si>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</si>
  <si>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</si>
  <si>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</si>
  <si>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</si>
  <si>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</si>
  <si>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</si>
  <si>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</si>
  <si>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</si>
  <si>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</si>
  <si>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</si>
  <si>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</si>
  <si>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</si>
  <si>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</si>
  <si>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03</t>
  </si>
  <si>
    <t>South</t>
  </si>
  <si>
    <t>04</t>
  </si>
  <si>
    <t>West</t>
  </si>
  <si>
    <t>E-W</t>
  </si>
  <si>
    <t>ALL</t>
  </si>
  <si>
    <t>ТВ</t>
  </si>
  <si>
    <t>КВ52</t>
  </si>
  <si>
    <t>1054</t>
  </si>
  <si>
    <t>97</t>
  </si>
  <si>
    <t>96</t>
  </si>
  <si>
    <t>Т3</t>
  </si>
  <si>
    <t>Д7</t>
  </si>
  <si>
    <t>К</t>
  </si>
  <si>
    <t>В10</t>
  </si>
  <si>
    <t>К102</t>
  </si>
  <si>
    <t>4♠, W, -620</t>
  </si>
  <si>
    <t>1NT, W, -90</t>
  </si>
  <si>
    <t>4♠</t>
  </si>
  <si>
    <t>2NT</t>
  </si>
  <si>
    <t>3♣</t>
  </si>
  <si>
    <t>4♠к</t>
  </si>
  <si>
    <t>05</t>
  </si>
  <si>
    <t>06</t>
  </si>
  <si>
    <t>10652</t>
  </si>
  <si>
    <t>Д</t>
  </si>
  <si>
    <t>В8</t>
  </si>
  <si>
    <t>ТК84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</si>
  <si>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</si>
  <si>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</si>
  <si>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07</t>
  </si>
  <si>
    <t>08</t>
  </si>
  <si>
    <t>КД</t>
  </si>
  <si>
    <t>Т86</t>
  </si>
  <si>
    <t>ТК8</t>
  </si>
  <si>
    <t>Д764</t>
  </si>
  <si>
    <t>103</t>
  </si>
  <si>
    <t>Д92</t>
  </si>
  <si>
    <t>Т105</t>
  </si>
  <si>
    <t>1NT</t>
  </si>
  <si>
    <t>09</t>
  </si>
  <si>
    <t>10</t>
  </si>
  <si>
    <t>105</t>
  </si>
  <si>
    <t>Д4</t>
  </si>
  <si>
    <t>КД5</t>
  </si>
  <si>
    <t>К65</t>
  </si>
  <si>
    <t>87</t>
  </si>
  <si>
    <r>
      <t>2</t>
    </r>
    <r>
      <rPr>
        <sz val="10"/>
        <color indexed="10"/>
        <rFont val="Arial Cyr"/>
        <family val="2"/>
      </rPr>
      <t>♦</t>
    </r>
  </si>
  <si>
    <t>11</t>
  </si>
  <si>
    <t>12</t>
  </si>
  <si>
    <t>Т94</t>
  </si>
  <si>
    <t>Т8753</t>
  </si>
  <si>
    <t>В98</t>
  </si>
  <si>
    <t>54</t>
  </si>
  <si>
    <t>Т83</t>
  </si>
  <si>
    <t>92</t>
  </si>
  <si>
    <t>13</t>
  </si>
  <si>
    <t>14</t>
  </si>
  <si>
    <t>Д9</t>
  </si>
  <si>
    <t>Д8</t>
  </si>
  <si>
    <t>К3</t>
  </si>
  <si>
    <t>В63</t>
  </si>
  <si>
    <t>Т2</t>
  </si>
  <si>
    <t>ТВ43</t>
  </si>
  <si>
    <t>Т532</t>
  </si>
  <si>
    <t>1064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</si>
  <si>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</si>
  <si>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5</t>
  </si>
  <si>
    <r>
      <t>6</t>
    </r>
    <r>
      <rPr>
        <sz val="10"/>
        <color indexed="10"/>
        <rFont val="Arial Cyr"/>
        <family val="2"/>
      </rPr>
      <t>♥</t>
    </r>
  </si>
  <si>
    <t>6♠к</t>
  </si>
  <si>
    <t>15</t>
  </si>
  <si>
    <t>16</t>
  </si>
  <si>
    <t>85</t>
  </si>
  <si>
    <t>10862</t>
  </si>
  <si>
    <t>963</t>
  </si>
  <si>
    <t>В</t>
  </si>
  <si>
    <t>Д6</t>
  </si>
  <si>
    <t>К984</t>
  </si>
  <si>
    <t>17</t>
  </si>
  <si>
    <t>18</t>
  </si>
  <si>
    <t>Т92</t>
  </si>
  <si>
    <t>7</t>
  </si>
  <si>
    <t>106</t>
  </si>
  <si>
    <t>КД7</t>
  </si>
  <si>
    <t>В85</t>
  </si>
  <si>
    <t>К105</t>
  </si>
  <si>
    <t>В53</t>
  </si>
  <si>
    <t>Т75</t>
  </si>
  <si>
    <t>76</t>
  </si>
  <si>
    <t>Д3</t>
  </si>
  <si>
    <t>Т109</t>
  </si>
  <si>
    <t>КД10</t>
  </si>
  <si>
    <t>КД1083</t>
  </si>
  <si>
    <t>Т8</t>
  </si>
  <si>
    <t>987</t>
  </si>
  <si>
    <t>984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</si>
  <si>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</si>
  <si>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10542</t>
  </si>
  <si>
    <t>Т98</t>
  </si>
  <si>
    <t>982</t>
  </si>
  <si>
    <t>94</t>
  </si>
  <si>
    <t>Т1052</t>
  </si>
  <si>
    <t>6</t>
  </si>
  <si>
    <t>В1093</t>
  </si>
  <si>
    <t>652</t>
  </si>
  <si>
    <t>К852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</si>
  <si>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</si>
  <si>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КД87</t>
  </si>
  <si>
    <t>107</t>
  </si>
  <si>
    <t>В92</t>
  </si>
  <si>
    <t>В104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</si>
  <si>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</si>
  <si>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753</t>
  </si>
  <si>
    <t>К2</t>
  </si>
  <si>
    <t>КВ4</t>
  </si>
  <si>
    <t>19</t>
  </si>
  <si>
    <t>20</t>
  </si>
  <si>
    <t>ТД93</t>
  </si>
  <si>
    <t>В76</t>
  </si>
  <si>
    <t>21</t>
  </si>
  <si>
    <t>864</t>
  </si>
  <si>
    <t>Сессия 6  с системой подсчета "Паттон"</t>
  </si>
  <si>
    <t>В1074</t>
  </si>
  <si>
    <t>К862</t>
  </si>
  <si>
    <t>ТКД8</t>
  </si>
  <si>
    <t>В7</t>
  </si>
  <si>
    <t>Д107</t>
  </si>
  <si>
    <t>К95</t>
  </si>
  <si>
    <t>642</t>
  </si>
  <si>
    <t>КВ73</t>
  </si>
  <si>
    <t>ДВ5</t>
  </si>
  <si>
    <t>В5</t>
  </si>
  <si>
    <t>64</t>
  </si>
  <si>
    <t>93</t>
  </si>
  <si>
    <t>104</t>
  </si>
  <si>
    <t>986</t>
  </si>
  <si>
    <t>1073</t>
  </si>
  <si>
    <t>742</t>
  </si>
  <si>
    <t>1042</t>
  </si>
  <si>
    <t>ТВ63</t>
  </si>
  <si>
    <t>1085</t>
  </si>
  <si>
    <t>4♠, E, -420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</si>
  <si>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</si>
  <si>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КВ8</t>
  </si>
  <si>
    <t>432</t>
  </si>
  <si>
    <t>1076</t>
  </si>
  <si>
    <t>Т73</t>
  </si>
  <si>
    <t>К53</t>
  </si>
  <si>
    <t>Т9</t>
  </si>
  <si>
    <t>В65</t>
  </si>
  <si>
    <t>В93</t>
  </si>
  <si>
    <t>ТК72</t>
  </si>
  <si>
    <t>9864</t>
  </si>
  <si>
    <t>Т97</t>
  </si>
  <si>
    <t>1075</t>
  </si>
  <si>
    <t>Д105</t>
  </si>
  <si>
    <t>ТВ6</t>
  </si>
  <si>
    <t>К63</t>
  </si>
  <si>
    <t>2</t>
  </si>
  <si>
    <t>83</t>
  </si>
  <si>
    <t>ДВ7</t>
  </si>
  <si>
    <t>К76</t>
  </si>
  <si>
    <t>В42</t>
  </si>
  <si>
    <t>Т1073</t>
  </si>
  <si>
    <t>В942</t>
  </si>
  <si>
    <t>1087</t>
  </si>
  <si>
    <t>654</t>
  </si>
  <si>
    <t>ТК109</t>
  </si>
  <si>
    <t>В9652</t>
  </si>
  <si>
    <t>КД8</t>
  </si>
  <si>
    <t>ТК82</t>
  </si>
  <si>
    <t>3NT, W, -400</t>
  </si>
  <si>
    <t>ДВ8</t>
  </si>
  <si>
    <t>К83</t>
  </si>
  <si>
    <t>Д875</t>
  </si>
  <si>
    <t>КД9</t>
  </si>
  <si>
    <t>6NT</t>
  </si>
  <si>
    <t>В873</t>
  </si>
  <si>
    <t>6NT, E, -1440</t>
  </si>
  <si>
    <t>Т63</t>
  </si>
  <si>
    <t>Т1082</t>
  </si>
  <si>
    <t>874</t>
  </si>
  <si>
    <t>Т9763</t>
  </si>
  <si>
    <t>ТД103</t>
  </si>
  <si>
    <t>Д74</t>
  </si>
  <si>
    <t>В6</t>
  </si>
  <si>
    <t>Т1072</t>
  </si>
  <si>
    <t>В9863</t>
  </si>
  <si>
    <t>% (max)</t>
  </si>
  <si>
    <t>952</t>
  </si>
  <si>
    <t>Т108</t>
  </si>
  <si>
    <t>954</t>
  </si>
  <si>
    <t>Д975</t>
  </si>
  <si>
    <t>В64</t>
  </si>
  <si>
    <t>542</t>
  </si>
  <si>
    <t>В1086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</si>
  <si>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</si>
  <si>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1093</t>
  </si>
  <si>
    <t>К962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</si>
  <si>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</si>
  <si>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ФИО</t>
  </si>
  <si>
    <t>Д1094</t>
  </si>
  <si>
    <t>К54</t>
  </si>
  <si>
    <t>7642</t>
  </si>
  <si>
    <t>10875</t>
  </si>
  <si>
    <t>Д964</t>
  </si>
  <si>
    <t>10752</t>
  </si>
  <si>
    <t>7654</t>
  </si>
  <si>
    <t>ТВ8</t>
  </si>
  <si>
    <t>В743</t>
  </si>
  <si>
    <t>6NT, S, +990</t>
  </si>
  <si>
    <t>Т42</t>
  </si>
  <si>
    <t>10975</t>
  </si>
  <si>
    <t>4♠, S, +420</t>
  </si>
  <si>
    <t>Д9632</t>
  </si>
  <si>
    <t>Т942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</si>
  <si>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</si>
  <si>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В1084</t>
  </si>
  <si>
    <t>9654</t>
  </si>
  <si>
    <t>953</t>
  </si>
  <si>
    <t>ТД1086</t>
  </si>
  <si>
    <t>9875</t>
  </si>
  <si>
    <t>Т54</t>
  </si>
  <si>
    <t>Д1093</t>
  </si>
  <si>
    <t>ДВ875</t>
  </si>
  <si>
    <t>Д1063</t>
  </si>
  <si>
    <t>ТВ2</t>
  </si>
  <si>
    <t>1072</t>
  </si>
  <si>
    <t>К9753</t>
  </si>
  <si>
    <t>Т754</t>
  </si>
  <si>
    <t>Д103</t>
  </si>
  <si>
    <t>ДВ10</t>
  </si>
  <si>
    <t>КД32</t>
  </si>
  <si>
    <t>9653</t>
  </si>
  <si>
    <t>ДВ87</t>
  </si>
  <si>
    <t>ТВ105</t>
  </si>
  <si>
    <t>К8632</t>
  </si>
  <si>
    <t>К52</t>
  </si>
  <si>
    <t>Сессия 1 "на кросс-импы"</t>
  </si>
  <si>
    <t>19 июня 2018г.</t>
  </si>
  <si>
    <t>26 июня 2018г.</t>
  </si>
  <si>
    <t>17 июля 2018г.</t>
  </si>
  <si>
    <t>24 июля 2018г.</t>
  </si>
  <si>
    <t>31 июля 2018г.</t>
  </si>
  <si>
    <t>07 августа 2018г.</t>
  </si>
  <si>
    <t>Сессия 3 "на макс"</t>
  </si>
  <si>
    <t>Сессия 4  с системой подсчета "Паттон"</t>
  </si>
  <si>
    <t>Самара, часть третяя (19.06.2018г.- 21.08.2018г.)</t>
  </si>
  <si>
    <t>ТК97432</t>
  </si>
  <si>
    <t>Т10975</t>
  </si>
  <si>
    <t>КД842</t>
  </si>
  <si>
    <t>Т8762</t>
  </si>
  <si>
    <t>Т10987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</si>
  <si>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</si>
  <si>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</si>
  <si>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5♠*, E, +300</t>
  </si>
  <si>
    <t>ТКД43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</si>
  <si>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</si>
  <si>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</si>
  <si>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ТД976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</si>
  <si>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</si>
  <si>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КВ954</t>
  </si>
  <si>
    <t>ДВ53</t>
  </si>
  <si>
    <t>Т652</t>
  </si>
  <si>
    <t>В432</t>
  </si>
  <si>
    <t>ДВ9</t>
  </si>
  <si>
    <t>В9765</t>
  </si>
  <si>
    <t>10765</t>
  </si>
  <si>
    <t>КД10763</t>
  </si>
  <si>
    <t>65432</t>
  </si>
  <si>
    <t>КД1074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</si>
  <si>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</si>
  <si>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</si>
  <si>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</si>
  <si>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</si>
  <si>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В532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</si>
  <si>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</si>
  <si>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ТВ8732</t>
  </si>
  <si>
    <t>КД10983</t>
  </si>
  <si>
    <t>КВ1063</t>
  </si>
  <si>
    <t>КД86432</t>
  </si>
  <si>
    <t>КД6</t>
  </si>
  <si>
    <t>К10843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</si>
  <si>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</si>
  <si>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</si>
  <si>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</si>
  <si>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</si>
  <si>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</si>
  <si>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</si>
  <si>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</si>
  <si>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ТД1093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</si>
  <si>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</si>
  <si>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В543</t>
  </si>
  <si>
    <t>ТД952</t>
  </si>
  <si>
    <t>ТК8532</t>
  </si>
  <si>
    <t>В632</t>
  </si>
  <si>
    <t>К9864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</si>
  <si>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</si>
  <si>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</si>
  <si>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</si>
  <si>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</si>
  <si>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ТКВ97</t>
  </si>
  <si>
    <t>КДВ53</t>
  </si>
  <si>
    <t>9642</t>
  </si>
  <si>
    <t>10764</t>
  </si>
  <si>
    <t>В976</t>
  </si>
  <si>
    <t>109874</t>
  </si>
  <si>
    <t>Д1072</t>
  </si>
  <si>
    <t>ТД94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</si>
  <si>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</si>
  <si>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КД852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</si>
  <si>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</si>
  <si>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</si>
  <si>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</si>
  <si>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</si>
  <si>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S,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</si>
  <si>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</si>
  <si>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КД95432</t>
  </si>
  <si>
    <t>КВ872</t>
  </si>
  <si>
    <t>ТД1085</t>
  </si>
  <si>
    <t>ТК32</t>
  </si>
  <si>
    <t>КВ1062</t>
  </si>
  <si>
    <t>ТД1064</t>
  </si>
  <si>
    <t>ТВ1094</t>
  </si>
  <si>
    <t>ТКДВ8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</si>
  <si>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</si>
  <si>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</si>
  <si>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</si>
  <si>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</si>
  <si>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</si>
  <si>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</si>
  <si>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КВ108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</si>
  <si>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</si>
  <si>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</si>
  <si>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</si>
  <si>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</si>
  <si>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</si>
  <si>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В643</t>
  </si>
  <si>
    <t>ТК1073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</si>
  <si>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</si>
  <si>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ТК1087</t>
  </si>
  <si>
    <t>Т852</t>
  </si>
  <si>
    <t>Т975</t>
  </si>
  <si>
    <t>К842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</si>
  <si>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</si>
  <si>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ДВ103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</si>
  <si>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</si>
  <si>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В943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</si>
  <si>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</si>
  <si>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</si>
  <si>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</si>
  <si>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В862</t>
  </si>
  <si>
    <t>КВ64</t>
  </si>
  <si>
    <t>Д9532</t>
  </si>
  <si>
    <t>КДВ972</t>
  </si>
  <si>
    <t>В975</t>
  </si>
  <si>
    <t>ТД97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</si>
  <si>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</si>
  <si>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</si>
  <si>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Т872</t>
  </si>
  <si>
    <t>К10862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</si>
  <si>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</si>
  <si>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</si>
  <si>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КД743</t>
  </si>
  <si>
    <t>ТКВ6432</t>
  </si>
  <si>
    <t>В843</t>
  </si>
  <si>
    <t>ТВ862</t>
  </si>
  <si>
    <t>ТКД982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</si>
  <si>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</si>
  <si>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</si>
  <si>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</si>
  <si>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</si>
  <si>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</si>
  <si>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</si>
  <si>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9754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</si>
  <si>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</si>
  <si>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Д7643</t>
  </si>
  <si>
    <t>К7642</t>
  </si>
  <si>
    <t>В10754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</si>
  <si>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</si>
  <si>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N, +90</t>
  </si>
  <si>
    <t>ТД10752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</si>
  <si>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</si>
  <si>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</si>
  <si>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Сессия 2 "на кросс-импы"</t>
  </si>
  <si>
    <t>=</t>
  </si>
  <si>
    <t>Т542</t>
  </si>
  <si>
    <t>96543</t>
  </si>
  <si>
    <t>Д5</t>
  </si>
  <si>
    <t>ТКВ932</t>
  </si>
  <si>
    <t>62</t>
  </si>
  <si>
    <t>876</t>
  </si>
  <si>
    <t>Т1053</t>
  </si>
  <si>
    <t>ТВ107</t>
  </si>
  <si>
    <t>ТД753</t>
  </si>
  <si>
    <t>КВ98</t>
  </si>
  <si>
    <t>К93</t>
  </si>
  <si>
    <t>ТВ1086</t>
  </si>
  <si>
    <t>8</t>
  </si>
  <si>
    <t>8543</t>
  </si>
  <si>
    <t>ДВ432</t>
  </si>
  <si>
    <t>Т1065</t>
  </si>
  <si>
    <t>КВ109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</si>
  <si>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</si>
  <si>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ДВ9874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</si>
  <si>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</si>
  <si>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E,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</si>
  <si>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</si>
  <si>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</si>
  <si>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Д754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</si>
  <si>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</si>
  <si>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КВ10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</si>
  <si>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</si>
  <si>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К8</t>
  </si>
  <si>
    <t>3♠</t>
  </si>
  <si>
    <t>4NT</t>
  </si>
  <si>
    <t>5♣</t>
  </si>
  <si>
    <r>
      <t>5</t>
    </r>
    <r>
      <rPr>
        <sz val="10"/>
        <color indexed="10"/>
        <rFont val="Arial Cyr"/>
        <family val="2"/>
      </rPr>
      <t>♥</t>
    </r>
  </si>
  <si>
    <t>ТКДВ964</t>
  </si>
  <si>
    <t>ТКВ4</t>
  </si>
  <si>
    <t>Т986</t>
  </si>
  <si>
    <t>КДВ1084</t>
  </si>
  <si>
    <t>9</t>
  </si>
  <si>
    <t>ТДВ7</t>
  </si>
  <si>
    <t>Д72</t>
  </si>
  <si>
    <t>К7</t>
  </si>
  <si>
    <t>Д10432</t>
  </si>
  <si>
    <t>Т76</t>
  </si>
  <si>
    <t>52</t>
  </si>
  <si>
    <t>Д10965</t>
  </si>
  <si>
    <t>Д643</t>
  </si>
  <si>
    <t>ТК875</t>
  </si>
  <si>
    <t>109532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</si>
  <si>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</si>
  <si>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Т85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</si>
  <si>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</si>
  <si>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72</t>
  </si>
  <si>
    <t>98653</t>
  </si>
  <si>
    <t>2NT,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</si>
  <si>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</si>
  <si>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E, +200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</si>
  <si>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</si>
  <si>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КВ83</t>
  </si>
  <si>
    <t>В102</t>
  </si>
  <si>
    <t>ТВ1096</t>
  </si>
  <si>
    <t>ТВ10</t>
  </si>
  <si>
    <t>6532</t>
  </si>
  <si>
    <t>643</t>
  </si>
  <si>
    <t>Д8754</t>
  </si>
  <si>
    <t>ДВ109</t>
  </si>
  <si>
    <t>743</t>
  </si>
  <si>
    <t>В3</t>
  </si>
  <si>
    <t>ТК1094</t>
  </si>
  <si>
    <t>К432</t>
  </si>
  <si>
    <t>86</t>
  </si>
  <si>
    <t>КДВ963</t>
  </si>
  <si>
    <t>ДВ108</t>
  </si>
  <si>
    <t>102</t>
  </si>
  <si>
    <t>К10</t>
  </si>
  <si>
    <t>Т5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</si>
  <si>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</si>
  <si>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</si>
  <si>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К832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</si>
  <si>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</si>
  <si>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</si>
  <si>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</si>
  <si>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</si>
  <si>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К974</t>
  </si>
  <si>
    <t>ДВ975</t>
  </si>
  <si>
    <t>2♠</t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</si>
  <si>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</si>
  <si>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</si>
  <si>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</si>
  <si>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ТВ9</t>
  </si>
  <si>
    <t>1086</t>
  </si>
  <si>
    <t>97542</t>
  </si>
  <si>
    <t>74</t>
  </si>
  <si>
    <t>Т7653</t>
  </si>
  <si>
    <t>764</t>
  </si>
  <si>
    <t>Д109</t>
  </si>
  <si>
    <t>К82</t>
  </si>
  <si>
    <t>7643</t>
  </si>
  <si>
    <t>ТКВ2</t>
  </si>
  <si>
    <t>КД83</t>
  </si>
  <si>
    <t>В106</t>
  </si>
  <si>
    <t>Т6543</t>
  </si>
  <si>
    <t>К9</t>
  </si>
  <si>
    <t>Д104</t>
  </si>
  <si>
    <t>В9</t>
  </si>
  <si>
    <t>ТКВ8</t>
  </si>
  <si>
    <t>10952</t>
  </si>
  <si>
    <t>ТВ542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</si>
  <si>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</si>
  <si>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</si>
  <si>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</si>
  <si>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К9872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</si>
  <si>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</si>
  <si>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ТВ106532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</si>
  <si>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</si>
  <si>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-450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</si>
  <si>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</si>
  <si>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Т10532</t>
  </si>
  <si>
    <t>К10943</t>
  </si>
  <si>
    <t>Д10</t>
  </si>
  <si>
    <t>Д2</t>
  </si>
  <si>
    <t>10953</t>
  </si>
  <si>
    <t>ТД</t>
  </si>
  <si>
    <t>КД864</t>
  </si>
  <si>
    <t>Д82</t>
  </si>
  <si>
    <t>ТВ96</t>
  </si>
  <si>
    <t>К8432</t>
  </si>
  <si>
    <t>В1098743</t>
  </si>
  <si>
    <t>ТК876</t>
  </si>
  <si>
    <t>К1087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</si>
  <si>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</si>
  <si>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</si>
  <si>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765</t>
  </si>
  <si>
    <t>75</t>
  </si>
  <si>
    <t>6NT, W, -1440</t>
  </si>
  <si>
    <t>65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</si>
  <si>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</si>
  <si>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</si>
  <si>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В4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</si>
  <si>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</si>
  <si>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Д652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</si>
  <si>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</si>
  <si>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К1098643</t>
  </si>
  <si>
    <t>КД8754</t>
  </si>
  <si>
    <t>95</t>
  </si>
  <si>
    <t>ДВ95</t>
  </si>
  <si>
    <t>К104</t>
  </si>
  <si>
    <t>ТД532</t>
  </si>
  <si>
    <t>В2</t>
  </si>
  <si>
    <t>Д10764</t>
  </si>
  <si>
    <t>ДВ872</t>
  </si>
  <si>
    <t>КДВ98</t>
  </si>
  <si>
    <t>Т6542</t>
  </si>
  <si>
    <t>ДВ6</t>
  </si>
  <si>
    <t>Т7</t>
  </si>
  <si>
    <t>109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</si>
  <si>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</si>
  <si>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</si>
  <si>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964</t>
  </si>
  <si>
    <t>3♠*, N,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</si>
  <si>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</si>
  <si>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</si>
  <si>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К108643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</si>
  <si>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</si>
  <si>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ДВ2</t>
  </si>
  <si>
    <t>9876</t>
  </si>
  <si>
    <t>6♠</t>
  </si>
  <si>
    <t>В1075</t>
  </si>
  <si>
    <t>106532</t>
  </si>
  <si>
    <t>Т642</t>
  </si>
  <si>
    <t>Т82</t>
  </si>
  <si>
    <t>Т943</t>
  </si>
  <si>
    <t>КД82</t>
  </si>
  <si>
    <t>В842</t>
  </si>
  <si>
    <t>ТК97</t>
  </si>
  <si>
    <t>К75</t>
  </si>
  <si>
    <t>В10983</t>
  </si>
  <si>
    <t>КДВ97</t>
  </si>
  <si>
    <t>Т432</t>
  </si>
  <si>
    <t>ТК1032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</si>
  <si>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</si>
  <si>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К103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</si>
  <si>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</si>
  <si>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</si>
  <si>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</si>
  <si>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1♠, N, +140</t>
  </si>
  <si>
    <t>Д954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</si>
  <si>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</si>
  <si>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К976543</t>
  </si>
  <si>
    <t>ТК986</t>
  </si>
  <si>
    <r>
      <t>6</t>
    </r>
    <r>
      <rPr>
        <sz val="10"/>
        <color indexed="10"/>
        <rFont val="Arial Cyr"/>
        <family val="2"/>
      </rPr>
      <t>♦</t>
    </r>
  </si>
  <si>
    <t>Т972</t>
  </si>
  <si>
    <t>ТК43</t>
  </si>
  <si>
    <t>Д1065</t>
  </si>
  <si>
    <t>Т52</t>
  </si>
  <si>
    <t>К1053</t>
  </si>
  <si>
    <t>В864</t>
  </si>
  <si>
    <t>ТК9</t>
  </si>
  <si>
    <t>10843</t>
  </si>
  <si>
    <t>В10765</t>
  </si>
  <si>
    <t>КВ1054</t>
  </si>
  <si>
    <t>Т96</t>
  </si>
  <si>
    <t>В1097</t>
  </si>
  <si>
    <t>ТК973</t>
  </si>
  <si>
    <t>Д53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</si>
  <si>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</si>
  <si>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</si>
  <si>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</si>
  <si>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Д73</t>
  </si>
  <si>
    <t>3♠*, W, +100</t>
  </si>
  <si>
    <t>ТК984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</si>
  <si>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</si>
  <si>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S,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</si>
  <si>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</si>
  <si>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</si>
  <si>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4♣к</t>
  </si>
  <si>
    <t>Д962</t>
  </si>
  <si>
    <t>К6</t>
  </si>
  <si>
    <t>К942</t>
  </si>
  <si>
    <t>В10863</t>
  </si>
  <si>
    <t>Д9765</t>
  </si>
  <si>
    <t>ТВ108</t>
  </si>
  <si>
    <t>754</t>
  </si>
  <si>
    <t>ТДВ54</t>
  </si>
  <si>
    <t>В1043</t>
  </si>
  <si>
    <t>Т72</t>
  </si>
  <si>
    <t>Д753</t>
  </si>
  <si>
    <t>В82</t>
  </si>
  <si>
    <t>Д97542</t>
  </si>
  <si>
    <t>КВ8432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</si>
  <si>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</si>
  <si>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К10972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</si>
  <si>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</si>
  <si>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Д985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</si>
  <si>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</si>
  <si>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</si>
  <si>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ТКД7654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</si>
  <si>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</si>
  <si>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</si>
  <si>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t>ТД87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</si>
  <si>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</si>
  <si>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</t>
  </si>
  <si>
    <t>852</t>
  </si>
  <si>
    <t>98753</t>
  </si>
  <si>
    <t>К874</t>
  </si>
  <si>
    <t>КВ107</t>
  </si>
  <si>
    <t>К107</t>
  </si>
  <si>
    <t>Т954</t>
  </si>
  <si>
    <t>ДВ64</t>
  </si>
  <si>
    <t>Д1052</t>
  </si>
  <si>
    <t>Т93</t>
  </si>
  <si>
    <t>532</t>
  </si>
  <si>
    <t>Д94</t>
  </si>
  <si>
    <t>КВ53</t>
  </si>
  <si>
    <t>Д98432</t>
  </si>
  <si>
    <t>Т8652</t>
  </si>
  <si>
    <t>ТДВ4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</si>
  <si>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</si>
  <si>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ДВ62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</si>
  <si>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</si>
  <si>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</si>
  <si>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</si>
  <si>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</si>
  <si>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</si>
  <si>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</si>
  <si>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Д102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</si>
  <si>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</si>
  <si>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</si>
  <si>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</si>
  <si>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9743</t>
  </si>
  <si>
    <t>Т753</t>
  </si>
  <si>
    <t>В974</t>
  </si>
  <si>
    <t>Д9642</t>
  </si>
  <si>
    <t>ТКД10732</t>
  </si>
  <si>
    <t>В108</t>
  </si>
  <si>
    <t>ТКД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</si>
  <si>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</si>
  <si>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</si>
  <si>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ТД6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</si>
  <si>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</si>
  <si>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76432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</si>
  <si>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</si>
  <si>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Келина М.А.</t>
  </si>
  <si>
    <t>Минкин И.М.</t>
  </si>
  <si>
    <t>Хазанов С.Х.</t>
  </si>
  <si>
    <t>В10932</t>
  </si>
  <si>
    <t>Д862</t>
  </si>
  <si>
    <t>943</t>
  </si>
  <si>
    <t>К953</t>
  </si>
  <si>
    <t>КДВ83</t>
  </si>
  <si>
    <t>ТК85</t>
  </si>
  <si>
    <t>В105</t>
  </si>
  <si>
    <t>К943</t>
  </si>
  <si>
    <t>1062</t>
  </si>
  <si>
    <t>1098</t>
  </si>
  <si>
    <t>ДВ4</t>
  </si>
  <si>
    <t>98532</t>
  </si>
  <si>
    <t>ТДВ104</t>
  </si>
  <si>
    <t>ТК106</t>
  </si>
  <si>
    <t>1095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</si>
  <si>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</si>
  <si>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</si>
  <si>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ДВ74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</si>
  <si>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</si>
  <si>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-430</t>
  </si>
  <si>
    <t>ТК653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</si>
  <si>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</si>
  <si>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</si>
  <si>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</si>
  <si>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</si>
  <si>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</si>
  <si>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</si>
  <si>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ТКВ107432</t>
  </si>
  <si>
    <t>Д10986</t>
  </si>
  <si>
    <t>ДВ654</t>
  </si>
  <si>
    <t>73</t>
  </si>
  <si>
    <t>В8632</t>
  </si>
  <si>
    <t>ТД75</t>
  </si>
  <si>
    <t>ТД74</t>
  </si>
  <si>
    <t>К1095</t>
  </si>
  <si>
    <t>Д96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</si>
  <si>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</si>
  <si>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</si>
  <si>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</si>
  <si>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N, +450</t>
  </si>
  <si>
    <t>ТКДВ4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</si>
  <si>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</si>
  <si>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</si>
  <si>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8632</t>
  </si>
  <si>
    <t>108732</t>
  </si>
  <si>
    <t>В96</t>
  </si>
  <si>
    <t>Д109864</t>
  </si>
  <si>
    <t>ТВ974</t>
  </si>
  <si>
    <t>1052</t>
  </si>
  <si>
    <t>В854</t>
  </si>
  <si>
    <t>Д1062</t>
  </si>
  <si>
    <t>9832</t>
  </si>
  <si>
    <t>К42</t>
  </si>
  <si>
    <t>Д83</t>
  </si>
  <si>
    <t>К72</t>
  </si>
  <si>
    <t>К7532</t>
  </si>
  <si>
    <t>К1082</t>
  </si>
  <si>
    <t>В8743</t>
  </si>
  <si>
    <t>К10653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</si>
  <si>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</si>
  <si>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ТК10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</si>
  <si>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</si>
  <si>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ТД983</t>
  </si>
  <si>
    <t>Т1054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</si>
  <si>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</si>
  <si>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</si>
  <si>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</si>
  <si>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</si>
  <si>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ТКД9</t>
  </si>
  <si>
    <t>Т74</t>
  </si>
  <si>
    <t>В103</t>
  </si>
  <si>
    <t>10876</t>
  </si>
  <si>
    <t>10853</t>
  </si>
  <si>
    <t>10832</t>
  </si>
  <si>
    <t>К94</t>
  </si>
  <si>
    <t>ТД742</t>
  </si>
  <si>
    <t>Д932</t>
  </si>
  <si>
    <t>В94</t>
  </si>
  <si>
    <t>7632</t>
  </si>
  <si>
    <t>ТВ74</t>
  </si>
  <si>
    <t>ТВ32</t>
  </si>
  <si>
    <t>Д86</t>
  </si>
  <si>
    <t>ТВ985</t>
  </si>
  <si>
    <t>КД754</t>
  </si>
  <si>
    <t>К86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</si>
  <si>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</si>
  <si>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</si>
  <si>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</si>
  <si>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</si>
  <si>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</si>
  <si>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ТД96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</si>
  <si>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</si>
  <si>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</si>
  <si>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ТВ106</t>
  </si>
  <si>
    <t>2♠к</t>
  </si>
  <si>
    <t>5♣к</t>
  </si>
  <si>
    <t>КВ65</t>
  </si>
  <si>
    <t>98543</t>
  </si>
  <si>
    <t>В9764</t>
  </si>
  <si>
    <t>32</t>
  </si>
  <si>
    <t>932</t>
  </si>
  <si>
    <t>КДВ6</t>
  </si>
  <si>
    <t>Т4</t>
  </si>
  <si>
    <t>В763</t>
  </si>
  <si>
    <t>ТВ842</t>
  </si>
  <si>
    <t>К1063</t>
  </si>
  <si>
    <t>Д10876</t>
  </si>
  <si>
    <t>ТД1065</t>
  </si>
  <si>
    <t>Т654</t>
  </si>
  <si>
    <t>9842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</si>
  <si>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</si>
  <si>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</si>
  <si>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Д853</t>
  </si>
  <si>
    <t>9852</t>
  </si>
  <si>
    <t>4♠*, N, -500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</si>
  <si>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</si>
  <si>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-600</t>
  </si>
  <si>
    <t>ТКВ9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</si>
  <si>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</si>
  <si>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КВ2</t>
  </si>
  <si>
    <t>ТД63</t>
  </si>
  <si>
    <t>975</t>
  </si>
  <si>
    <t>В1064</t>
  </si>
  <si>
    <t>К96</t>
  </si>
  <si>
    <t>ДВ42</t>
  </si>
  <si>
    <t>1092</t>
  </si>
  <si>
    <t>ТД84</t>
  </si>
  <si>
    <t>В653</t>
  </si>
  <si>
    <t>974</t>
  </si>
  <si>
    <t>Д7654</t>
  </si>
  <si>
    <t>К4</t>
  </si>
  <si>
    <t>ТДВ6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</si>
  <si>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</si>
  <si>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</si>
  <si>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</si>
  <si>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В1092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</si>
  <si>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</si>
  <si>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</si>
  <si>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В982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</si>
  <si>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</si>
  <si>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</si>
  <si>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</si>
  <si>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4♣</t>
  </si>
  <si>
    <t>2♣</t>
  </si>
  <si>
    <t>1NTк</t>
  </si>
  <si>
    <t>Д965</t>
  </si>
  <si>
    <t>Д963</t>
  </si>
  <si>
    <t>9542</t>
  </si>
  <si>
    <t>В83</t>
  </si>
  <si>
    <t>Д876</t>
  </si>
  <si>
    <t>ТК1043</t>
  </si>
  <si>
    <t>872</t>
  </si>
  <si>
    <t>К98532</t>
  </si>
  <si>
    <t>Д106</t>
  </si>
  <si>
    <t>В107</t>
  </si>
  <si>
    <t>Т107</t>
  </si>
  <si>
    <t>10962</t>
  </si>
  <si>
    <t>ТДВ82</t>
  </si>
  <si>
    <t>В72</t>
  </si>
  <si>
    <t>ТК5</t>
  </si>
  <si>
    <t>К5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</si>
  <si>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</si>
  <si>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</si>
  <si>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</si>
  <si>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t>ТК75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</si>
  <si>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</si>
  <si>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-140</t>
  </si>
  <si>
    <t>К109743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</si>
  <si>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</si>
  <si>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Д10943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</si>
  <si>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</si>
  <si>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Т1043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</si>
  <si>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</si>
  <si>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Д98</t>
  </si>
  <si>
    <t>ДВ97</t>
  </si>
  <si>
    <t>Т1094</t>
  </si>
  <si>
    <t>В1096</t>
  </si>
  <si>
    <t>К963</t>
  </si>
  <si>
    <t>854</t>
  </si>
  <si>
    <t>Т32</t>
  </si>
  <si>
    <t>Д653</t>
  </si>
  <si>
    <t>К872</t>
  </si>
  <si>
    <t>К109</t>
  </si>
  <si>
    <t>ТВ7</t>
  </si>
  <si>
    <t>Т10876</t>
  </si>
  <si>
    <t>ТВ4</t>
  </si>
  <si>
    <t>1063</t>
  </si>
  <si>
    <t>Д972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</si>
  <si>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</si>
  <si>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</si>
  <si>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</si>
  <si>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</si>
  <si>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Д8532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</si>
  <si>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</si>
  <si>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</si>
  <si>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</si>
  <si>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Д1082</t>
  </si>
  <si>
    <t>ТКВ</t>
  </si>
  <si>
    <r>
      <t>2</t>
    </r>
    <r>
      <rPr>
        <sz val="10"/>
        <color indexed="10"/>
        <rFont val="Arial Cyr"/>
        <family val="2"/>
      </rPr>
      <t>♥</t>
    </r>
  </si>
  <si>
    <t>Д87</t>
  </si>
  <si>
    <t>ТК76</t>
  </si>
  <si>
    <t>ТД843</t>
  </si>
  <si>
    <t>В109</t>
  </si>
  <si>
    <t>7542</t>
  </si>
  <si>
    <t>ТКВ6</t>
  </si>
  <si>
    <t>Д642</t>
  </si>
  <si>
    <t>КВ1052</t>
  </si>
  <si>
    <t>842</t>
  </si>
  <si>
    <t>К1094</t>
  </si>
  <si>
    <t>653</t>
  </si>
  <si>
    <t>ТД86</t>
  </si>
  <si>
    <t>В109632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</si>
  <si>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</si>
  <si>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</si>
  <si>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ТК87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</si>
  <si>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</si>
  <si>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4♠*, S, -300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</si>
  <si>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</si>
  <si>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+630</t>
  </si>
  <si>
    <t>ТКД3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</si>
  <si>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</si>
  <si>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КВ</t>
  </si>
  <si>
    <r>
      <t>3</t>
    </r>
    <r>
      <rPr>
        <sz val="10"/>
        <color indexed="10"/>
        <rFont val="Arial Cyr"/>
        <family val="2"/>
      </rPr>
      <t>♦</t>
    </r>
  </si>
  <si>
    <t>9753</t>
  </si>
  <si>
    <t>КДВ</t>
  </si>
  <si>
    <t>К976</t>
  </si>
  <si>
    <t>ТК742</t>
  </si>
  <si>
    <t>К742</t>
  </si>
  <si>
    <t>К98</t>
  </si>
  <si>
    <t>Д1092</t>
  </si>
  <si>
    <t>КВ3</t>
  </si>
  <si>
    <t>Д85</t>
  </si>
  <si>
    <t>1043</t>
  </si>
  <si>
    <t>В1085</t>
  </si>
  <si>
    <t>8654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</si>
  <si>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</si>
  <si>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</si>
  <si>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8542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</si>
  <si>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</si>
  <si>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</si>
  <si>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</si>
  <si>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</si>
  <si>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</si>
  <si>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</si>
  <si>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В54</t>
  </si>
  <si>
    <t>Д93</t>
  </si>
  <si>
    <t>Т1083</t>
  </si>
  <si>
    <t>В7642</t>
  </si>
  <si>
    <t>КВ63</t>
  </si>
  <si>
    <t>К1084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</si>
  <si>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</si>
  <si>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</si>
  <si>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</si>
  <si>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</si>
  <si>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ТД54</t>
  </si>
  <si>
    <t>Соболев М.В.</t>
  </si>
  <si>
    <t>ТК108</t>
  </si>
  <si>
    <t>ТВ1052</t>
  </si>
  <si>
    <t>ТК9765</t>
  </si>
  <si>
    <t>ТК64</t>
  </si>
  <si>
    <t>Д10987</t>
  </si>
  <si>
    <t>Д63</t>
  </si>
  <si>
    <t>В876</t>
  </si>
  <si>
    <t>К8743</t>
  </si>
  <si>
    <t>ТК74</t>
  </si>
  <si>
    <t>К1076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</si>
  <si>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</si>
  <si>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В754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</si>
  <si>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</si>
  <si>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ТД10943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</si>
  <si>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</si>
  <si>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+100</t>
  </si>
  <si>
    <t>Д432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</si>
  <si>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</si>
  <si>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</si>
  <si>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</si>
  <si>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Т9853</t>
  </si>
  <si>
    <t>нечет</t>
  </si>
  <si>
    <t>чет</t>
  </si>
  <si>
    <t>пары</t>
  </si>
  <si>
    <t>За сдачу</t>
  </si>
  <si>
    <t>КД64</t>
  </si>
  <si>
    <t>10543</t>
  </si>
  <si>
    <t>10874</t>
  </si>
  <si>
    <t>ДВ83</t>
  </si>
  <si>
    <t>КВ86</t>
  </si>
  <si>
    <t>Д43</t>
  </si>
  <si>
    <t>ТД10962</t>
  </si>
  <si>
    <t>КВ7</t>
  </si>
  <si>
    <t>Д76</t>
  </si>
  <si>
    <t>ДВ932</t>
  </si>
  <si>
    <t>ТК96</t>
  </si>
  <si>
    <t>КД62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</si>
  <si>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</si>
  <si>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</si>
  <si>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</si>
  <si>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К7652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</si>
  <si>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</si>
  <si>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N, +140</t>
  </si>
  <si>
    <t>543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</si>
  <si>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</si>
  <si>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</si>
  <si>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</si>
  <si>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10864</t>
  </si>
  <si>
    <t>К1054</t>
  </si>
  <si>
    <t>Т87632</t>
  </si>
  <si>
    <t>ДВ972</t>
  </si>
  <si>
    <t>Т976</t>
  </si>
  <si>
    <t>Д86542</t>
  </si>
  <si>
    <t>Д7532</t>
  </si>
  <si>
    <t>К1064</t>
  </si>
  <si>
    <t>КД75</t>
  </si>
  <si>
    <t>ТД1097</t>
  </si>
  <si>
    <t>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</si>
  <si>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</si>
  <si>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</si>
  <si>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ТВ98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</si>
  <si>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</si>
  <si>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-140</t>
  </si>
  <si>
    <t>Т862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</si>
  <si>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</si>
  <si>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</si>
  <si>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</si>
  <si>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</si>
  <si>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</si>
  <si>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</si>
  <si>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</si>
  <si>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"/>
        <family val="2"/>
      </rPr>
      <t>♥</t>
    </r>
  </si>
  <si>
    <t>Д9832</t>
  </si>
  <si>
    <t>ТКД642</t>
  </si>
  <si>
    <t>ТД2</t>
  </si>
  <si>
    <t>Т6</t>
  </si>
  <si>
    <t>В764</t>
  </si>
  <si>
    <t>ТК98</t>
  </si>
  <si>
    <t>Д852</t>
  </si>
  <si>
    <t>ТВ9743</t>
  </si>
  <si>
    <t>87643</t>
  </si>
  <si>
    <t>ТД1074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</si>
  <si>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</si>
  <si>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</si>
  <si>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875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</si>
  <si>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</si>
  <si>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ТВ87642</t>
  </si>
  <si>
    <t>4♠, E, -620</t>
  </si>
  <si>
    <t>1032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</si>
  <si>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</si>
  <si>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</si>
  <si>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</si>
  <si>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К863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</si>
  <si>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</si>
  <si>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Д8752</t>
  </si>
  <si>
    <t>Д7432</t>
  </si>
  <si>
    <t>К84</t>
  </si>
  <si>
    <t>В86</t>
  </si>
  <si>
    <t>63</t>
  </si>
  <si>
    <t>ТД9</t>
  </si>
  <si>
    <t>В965</t>
  </si>
  <si>
    <t>Т842</t>
  </si>
  <si>
    <t>КД8543</t>
  </si>
  <si>
    <t>9873</t>
  </si>
  <si>
    <t>ТКДВ6</t>
  </si>
  <si>
    <t>ТК543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</si>
  <si>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</si>
  <si>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</si>
  <si>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98</t>
  </si>
  <si>
    <t>К10543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</si>
  <si>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</si>
  <si>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1♠,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</si>
  <si>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</si>
  <si>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</si>
  <si>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</si>
  <si>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10643</t>
  </si>
  <si>
    <t>ТВ97</t>
  </si>
  <si>
    <t>В10873</t>
  </si>
  <si>
    <t>КДВ2</t>
  </si>
  <si>
    <t>ТК107</t>
  </si>
  <si>
    <t>ТК1072</t>
  </si>
  <si>
    <t>КД1063</t>
  </si>
  <si>
    <t>Т64</t>
  </si>
  <si>
    <t>109843</t>
  </si>
  <si>
    <t>Д8632</t>
  </si>
  <si>
    <t>8432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</si>
  <si>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</si>
  <si>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108643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</si>
  <si>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</si>
  <si>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В9654</t>
  </si>
  <si>
    <t>1♣, E, -90</t>
  </si>
  <si>
    <t>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</si>
  <si>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</si>
  <si>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-460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</si>
  <si>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</si>
  <si>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Д65</t>
  </si>
  <si>
    <t>ТВ1092</t>
  </si>
  <si>
    <t>К1073</t>
  </si>
  <si>
    <t>763</t>
  </si>
  <si>
    <t>Т1074</t>
  </si>
  <si>
    <t>ДВ952</t>
  </si>
  <si>
    <t>Т10874</t>
  </si>
  <si>
    <t>ТДВ75</t>
  </si>
  <si>
    <t>ТК4</t>
  </si>
  <si>
    <t>853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</si>
  <si>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</si>
  <si>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</si>
  <si>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10873</t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</si>
  <si>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</si>
  <si>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</si>
  <si>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</si>
  <si>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ТКДВ105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</si>
  <si>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</si>
  <si>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Д1032</t>
  </si>
  <si>
    <t>КВ10743</t>
  </si>
  <si>
    <t>ТК1054</t>
  </si>
  <si>
    <t>К6532</t>
  </si>
  <si>
    <t>В986</t>
  </si>
  <si>
    <t>Д986</t>
  </si>
  <si>
    <t>КВ72</t>
  </si>
  <si>
    <t>ДВ105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</si>
  <si>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</si>
  <si>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</si>
  <si>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</si>
  <si>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ТД1095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</si>
  <si>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</si>
  <si>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В8753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</si>
  <si>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</si>
  <si>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</si>
  <si>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К986</t>
  </si>
  <si>
    <t>732</t>
  </si>
  <si>
    <t>КД104</t>
  </si>
  <si>
    <t>В9862</t>
  </si>
  <si>
    <t>Т983</t>
  </si>
  <si>
    <t>ТД876</t>
  </si>
  <si>
    <t>К1052</t>
  </si>
  <si>
    <t>Т107543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</si>
  <si>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</si>
  <si>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</si>
  <si>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Т1085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</si>
  <si>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</si>
  <si>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</si>
  <si>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</si>
  <si>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</si>
  <si>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</si>
  <si>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</si>
  <si>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2♣к</t>
  </si>
  <si>
    <t>КВ864</t>
  </si>
  <si>
    <t>Т743</t>
  </si>
  <si>
    <t>Т53</t>
  </si>
  <si>
    <t>ТК863</t>
  </si>
  <si>
    <t>Т1095</t>
  </si>
  <si>
    <t>972</t>
  </si>
  <si>
    <t>К985</t>
  </si>
  <si>
    <t>В1062</t>
  </si>
  <si>
    <t>Д64</t>
  </si>
  <si>
    <t>К982</t>
  </si>
  <si>
    <t>8642</t>
  </si>
  <si>
    <t>КВ986</t>
  </si>
  <si>
    <t>96432</t>
  </si>
  <si>
    <t>9762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</si>
  <si>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</si>
  <si>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</si>
  <si>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</si>
  <si>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В10742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</si>
  <si>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</si>
  <si>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</si>
  <si>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Д75</t>
  </si>
  <si>
    <r>
      <t>4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</si>
  <si>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</si>
  <si>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♦</t>
    </r>
  </si>
  <si>
    <t>Соперник</t>
  </si>
  <si>
    <t>кол.сдач</t>
  </si>
  <si>
    <t>Гандикап</t>
  </si>
  <si>
    <t>За сдачи</t>
  </si>
  <si>
    <t>Пара</t>
  </si>
  <si>
    <t>Цаплин А.В.</t>
  </si>
  <si>
    <t>Сессия 5 "Индивидуальная сессия на макс"</t>
  </si>
  <si>
    <t/>
  </si>
  <si>
    <t>К10532</t>
  </si>
  <si>
    <t>10863</t>
  </si>
  <si>
    <t>Т10862</t>
  </si>
  <si>
    <t>Т853</t>
  </si>
  <si>
    <t>В10532</t>
  </si>
  <si>
    <t>ТДВ97</t>
  </si>
  <si>
    <t>Д87653</t>
  </si>
  <si>
    <t>Т87</t>
  </si>
  <si>
    <t>КВ9743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</si>
  <si>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</si>
  <si>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ДВ9742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</si>
  <si>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</si>
  <si>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4♠, N, +420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</si>
  <si>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</si>
  <si>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</si>
  <si>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КД9542</t>
  </si>
  <si>
    <t>1094</t>
  </si>
  <si>
    <t>Д873</t>
  </si>
  <si>
    <t>В32</t>
  </si>
  <si>
    <t>КВ43</t>
  </si>
  <si>
    <t>ДВ94</t>
  </si>
  <si>
    <t>Д9865</t>
  </si>
  <si>
    <t>ТК2</t>
  </si>
  <si>
    <t>КВ6</t>
  </si>
  <si>
    <t>ТКД10754</t>
  </si>
  <si>
    <t>962</t>
  </si>
  <si>
    <t>Т102</t>
  </si>
  <si>
    <t>Т84</t>
  </si>
  <si>
    <t>ДВ107632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</si>
  <si>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</si>
  <si>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ДВ1064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</si>
  <si>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</si>
  <si>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Д8753</t>
  </si>
  <si>
    <t>4NT, E, -660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</si>
  <si>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</si>
  <si>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</si>
  <si>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8765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</si>
  <si>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</si>
  <si>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t>КД765</t>
  </si>
  <si>
    <t>К10874</t>
  </si>
  <si>
    <t>ТВ72</t>
  </si>
  <si>
    <t>КДВ8</t>
  </si>
  <si>
    <t>10932</t>
  </si>
  <si>
    <t>ТВ5</t>
  </si>
  <si>
    <t>ТД10973</t>
  </si>
  <si>
    <t>В832</t>
  </si>
  <si>
    <t>Д84</t>
  </si>
  <si>
    <t>ТК987</t>
  </si>
  <si>
    <t>84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</si>
  <si>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</si>
  <si>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</si>
  <si>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КВ42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</si>
  <si>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</si>
  <si>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</si>
  <si>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2♣, W, -90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</si>
  <si>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</si>
  <si>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1NT, E, -90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</si>
  <si>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</si>
  <si>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Т103</t>
  </si>
  <si>
    <t>ТВ86</t>
  </si>
  <si>
    <t>ТД8</t>
  </si>
  <si>
    <t>Д10873</t>
  </si>
  <si>
    <t>Д98653</t>
  </si>
  <si>
    <t>КД53</t>
  </si>
  <si>
    <t>В762</t>
  </si>
  <si>
    <t>Д9872</t>
  </si>
  <si>
    <t>Т87642</t>
  </si>
  <si>
    <t>КДВ109843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</si>
  <si>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</si>
  <si>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</si>
  <si>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Т653</t>
  </si>
  <si>
    <t>6♠*, E, +800</t>
  </si>
  <si>
    <t>ТК542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</si>
  <si>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</si>
  <si>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</si>
  <si>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</si>
  <si>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ТД5</t>
  </si>
  <si>
    <t>Т7642</t>
  </si>
  <si>
    <t>1074</t>
  </si>
  <si>
    <t>ТКВ93</t>
  </si>
  <si>
    <t>10987</t>
  </si>
  <si>
    <t>109763</t>
  </si>
  <si>
    <t>ДВ982</t>
  </si>
  <si>
    <t>Д8542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</si>
  <si>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</si>
  <si>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</si>
  <si>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ТКВ54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</si>
  <si>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</si>
  <si>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S, +430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</si>
  <si>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</si>
  <si>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3NT, N, +660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</si>
  <si>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</si>
  <si>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ТДВ982</t>
  </si>
  <si>
    <t>КВ84</t>
  </si>
  <si>
    <t>КД2</t>
  </si>
  <si>
    <t>КВ874</t>
  </si>
  <si>
    <t>Д762</t>
  </si>
  <si>
    <t>10653</t>
  </si>
  <si>
    <t>ТВ94</t>
  </si>
  <si>
    <t>ТВ873</t>
  </si>
  <si>
    <t>Д1042</t>
  </si>
  <si>
    <t>В987</t>
  </si>
  <si>
    <t>ТК104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</si>
  <si>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</si>
  <si>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</si>
  <si>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</si>
  <si>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6NT, E, -990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</si>
  <si>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</si>
  <si>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96532</t>
  </si>
  <si>
    <t>ДВ63</t>
  </si>
  <si>
    <t>В84</t>
  </si>
  <si>
    <t>В874</t>
  </si>
  <si>
    <t>ДВ</t>
  </si>
  <si>
    <t>КВ1074</t>
  </si>
  <si>
    <t>КД932</t>
  </si>
  <si>
    <t>Т10</t>
  </si>
  <si>
    <t>К92</t>
  </si>
  <si>
    <t>8752</t>
  </si>
  <si>
    <t>К972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</si>
  <si>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</si>
  <si>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</si>
  <si>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</si>
  <si>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t>ТВ102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</si>
  <si>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</si>
  <si>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Д10743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</si>
  <si>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</si>
  <si>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</si>
  <si>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К1072</t>
  </si>
  <si>
    <t>ТКД10654</t>
  </si>
  <si>
    <t>Т854</t>
  </si>
  <si>
    <t>ТК1085</t>
  </si>
  <si>
    <t>ТК1082</t>
  </si>
  <si>
    <t>862</t>
  </si>
  <si>
    <t>В972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</si>
  <si>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</si>
  <si>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ДВ763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</si>
  <si>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</si>
  <si>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В87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</si>
  <si>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</si>
  <si>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</si>
  <si>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t>Д10985</t>
  </si>
  <si>
    <t>Т974</t>
  </si>
  <si>
    <t>ДВ963</t>
  </si>
  <si>
    <t>863</t>
  </si>
  <si>
    <t>КД653</t>
  </si>
  <si>
    <t>Т62</t>
  </si>
  <si>
    <t>ТКВ5</t>
  </si>
  <si>
    <t>ТК6</t>
  </si>
  <si>
    <t>ДВ1042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</si>
  <si>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</si>
  <si>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</si>
  <si>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983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</si>
  <si>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</si>
  <si>
    <t>ТДВ85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</si>
  <si>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</si>
  <si>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</si>
  <si>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Д973</t>
  </si>
  <si>
    <t>ТК954</t>
  </si>
  <si>
    <t>ДВ96</t>
  </si>
  <si>
    <t>ДВ873</t>
  </si>
  <si>
    <t>ДВ942</t>
  </si>
  <si>
    <t>ТВ95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</si>
  <si>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</si>
  <si>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</si>
  <si>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КД72</t>
  </si>
  <si>
    <t>К8542</t>
  </si>
  <si>
    <t>7♣, E, -2140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</si>
  <si>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</si>
  <si>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</si>
  <si>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КВ972</t>
  </si>
  <si>
    <t>Д42</t>
  </si>
  <si>
    <t>КД65</t>
  </si>
  <si>
    <t>КД1084</t>
  </si>
  <si>
    <t>КД102</t>
  </si>
  <si>
    <t>К753</t>
  </si>
  <si>
    <t>Т9862</t>
  </si>
  <si>
    <t>973</t>
  </si>
  <si>
    <t>В1087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</si>
  <si>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</si>
  <si>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</si>
  <si>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ТВ62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</si>
  <si>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</si>
  <si>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t>ТВ84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</si>
  <si>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</si>
  <si>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6543</t>
  </si>
  <si>
    <r>
      <t xml:space="preserve"> 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</si>
  <si>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>5</t>
    </r>
    <r>
      <rPr>
        <sz val="10"/>
        <color indexed="10"/>
        <rFont val="Arial Cyr"/>
        <family val="0"/>
      </rPr>
      <t>♦</t>
    </r>
    <r>
      <rPr>
        <sz val="10"/>
        <color indexed="18"/>
        <rFont val="Arial Cyr"/>
        <family val="2"/>
      </rPr>
      <t>*, E, +500</t>
    </r>
  </si>
  <si>
    <r>
      <t>5</t>
    </r>
    <r>
      <rPr>
        <sz val="10"/>
        <color indexed="10"/>
        <rFont val="Arial Cyr"/>
        <family val="0"/>
      </rPr>
      <t>♦</t>
    </r>
    <r>
      <rPr>
        <sz val="10"/>
        <color indexed="18"/>
        <rFont val="Arial Cyr"/>
        <family val="2"/>
      </rPr>
      <t>*, S, -500</t>
    </r>
  </si>
  <si>
    <r>
      <t>2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W, -110</t>
    </r>
  </si>
  <si>
    <r>
      <t>1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W, -140</t>
    </r>
  </si>
  <si>
    <r>
      <t>5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*, N, -300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</si>
  <si>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</si>
  <si>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E, -140</t>
    </r>
  </si>
  <si>
    <r>
      <t>4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S, +650</t>
    </r>
  </si>
  <si>
    <t>21 августа 2018г.</t>
  </si>
  <si>
    <t>14 августа 2018г.</t>
  </si>
  <si>
    <t>imp</t>
  </si>
  <si>
    <t>Коблов И.В.</t>
  </si>
  <si>
    <t>Золотарев С.Я.</t>
  </si>
  <si>
    <t>Романова А.А.</t>
  </si>
  <si>
    <t>В9642</t>
  </si>
  <si>
    <t>ТВ109</t>
  </si>
  <si>
    <t>Д984</t>
  </si>
  <si>
    <t>ДВ102</t>
  </si>
  <si>
    <t>К843</t>
  </si>
  <si>
    <t>Д7652</t>
  </si>
  <si>
    <t>1084</t>
  </si>
  <si>
    <t>К10632</t>
  </si>
  <si>
    <t>97654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</si>
  <si>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</si>
  <si>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</si>
  <si>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</si>
  <si>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Т97632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</si>
  <si>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</si>
  <si>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</si>
  <si>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</si>
  <si>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ДВ10932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</si>
  <si>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</si>
  <si>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Сумма IMPs</t>
  </si>
  <si>
    <t>пара NS</t>
  </si>
  <si>
    <t>пара EW</t>
  </si>
  <si>
    <t>ДВ72</t>
  </si>
  <si>
    <t>Д10842</t>
  </si>
  <si>
    <t>КД10642</t>
  </si>
  <si>
    <t>Д65432</t>
  </si>
  <si>
    <t>Т643</t>
  </si>
  <si>
    <t>Т8764</t>
  </si>
  <si>
    <t>КД10542</t>
  </si>
  <si>
    <t>В52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</si>
  <si>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</si>
  <si>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</si>
  <si>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ТКДВ93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</si>
  <si>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</si>
  <si>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</si>
  <si>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</si>
  <si>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</si>
  <si>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</si>
  <si>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Д109874</t>
  </si>
  <si>
    <t>К8754</t>
  </si>
  <si>
    <t>ТДВ976</t>
  </si>
  <si>
    <t>К10432</t>
  </si>
  <si>
    <t>Т965432</t>
  </si>
  <si>
    <t>10985</t>
  </si>
  <si>
    <t>ДВ9653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</si>
  <si>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</si>
  <si>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КДВ7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</si>
  <si>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</si>
  <si>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</si>
  <si>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</si>
  <si>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8754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</si>
  <si>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</si>
  <si>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</si>
  <si>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</si>
  <si>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5NT</t>
  </si>
  <si>
    <t>ТД52</t>
  </si>
  <si>
    <t>КД105</t>
  </si>
  <si>
    <t>Д10864</t>
  </si>
  <si>
    <t>К64</t>
  </si>
  <si>
    <t>873</t>
  </si>
  <si>
    <t>ТД10</t>
  </si>
  <si>
    <t>К875</t>
  </si>
  <si>
    <t>ТКД42</t>
  </si>
  <si>
    <t>В74</t>
  </si>
  <si>
    <t>7532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</si>
  <si>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</si>
  <si>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</si>
  <si>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В964</t>
  </si>
  <si>
    <t>ТК3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</si>
  <si>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</si>
  <si>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</si>
  <si>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</si>
  <si>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Д7632</t>
  </si>
  <si>
    <t>965</t>
  </si>
  <si>
    <t>К107654</t>
  </si>
  <si>
    <t>96542</t>
  </si>
  <si>
    <t>10954</t>
  </si>
  <si>
    <t>В542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</si>
  <si>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</si>
  <si>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</si>
  <si>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Д10632</t>
  </si>
  <si>
    <t>К10732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</si>
  <si>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</si>
  <si>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</si>
  <si>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</si>
  <si>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</si>
  <si>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ТВ832</t>
  </si>
  <si>
    <t>К10752</t>
  </si>
  <si>
    <t>К10964</t>
  </si>
  <si>
    <t>ТД754</t>
  </si>
  <si>
    <t>1098742</t>
  </si>
  <si>
    <t>ТВ9642</t>
  </si>
  <si>
    <t>1097</t>
  </si>
  <si>
    <t>ТВ93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</si>
  <si>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</si>
  <si>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</si>
  <si>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ТВ53</t>
  </si>
  <si>
    <t>10753</t>
  </si>
  <si>
    <t>ТВ942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</si>
  <si>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</si>
  <si>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</si>
  <si>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</si>
  <si>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</si>
  <si>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Т863</t>
  </si>
  <si>
    <t>ТД7</t>
  </si>
  <si>
    <t>Т9732</t>
  </si>
  <si>
    <t>КВ865</t>
  </si>
  <si>
    <t>Т106</t>
  </si>
  <si>
    <t>Д1075</t>
  </si>
  <si>
    <t>В86532</t>
  </si>
  <si>
    <t>Т9532</t>
  </si>
  <si>
    <t>КВ8742</t>
  </si>
  <si>
    <t>ТВ652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</si>
  <si>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</si>
  <si>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</si>
  <si>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</si>
  <si>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</si>
  <si>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ДВ86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</si>
  <si>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</si>
  <si>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В9832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</si>
  <si>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</si>
  <si>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</si>
  <si>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</si>
  <si>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3♠к</t>
  </si>
  <si>
    <t>ДВ9852</t>
  </si>
  <si>
    <t>Д1076</t>
  </si>
  <si>
    <t>КВ104</t>
  </si>
  <si>
    <t>КДВ74</t>
  </si>
  <si>
    <t>ТВ7543</t>
  </si>
  <si>
    <t>987542</t>
  </si>
  <si>
    <t>843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</si>
  <si>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</si>
  <si>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КВ853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</si>
  <si>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</si>
  <si>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</si>
  <si>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</si>
  <si>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</si>
  <si>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К97432</t>
  </si>
  <si>
    <t>Д9742</t>
  </si>
  <si>
    <t>К1098</t>
  </si>
  <si>
    <t>7543</t>
  </si>
  <si>
    <t>1065</t>
  </si>
  <si>
    <t>ТК753</t>
  </si>
  <si>
    <t>ТКВ102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</si>
  <si>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</si>
  <si>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</si>
  <si>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</si>
  <si>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</si>
  <si>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9863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</si>
  <si>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</si>
  <si>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КД9864</t>
  </si>
  <si>
    <t>КД106</t>
  </si>
  <si>
    <t>КВ8763</t>
  </si>
  <si>
    <t>Т987</t>
  </si>
  <si>
    <t>ТВ104</t>
  </si>
  <si>
    <t>Т1063</t>
  </si>
  <si>
    <t>ТК52</t>
  </si>
  <si>
    <t>Д532</t>
  </si>
  <si>
    <t>ТКВ43</t>
  </si>
  <si>
    <t>ТК10652</t>
  </si>
  <si>
    <t>Д983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</si>
  <si>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</si>
  <si>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</si>
  <si>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2♠, N,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</si>
  <si>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</si>
  <si>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5♣, S, +600</t>
  </si>
  <si>
    <t>К32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</si>
  <si>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</si>
  <si>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ДВ1086</t>
  </si>
  <si>
    <t>ТКДВ7</t>
  </si>
  <si>
    <t>10532</t>
  </si>
  <si>
    <t>Д9754</t>
  </si>
  <si>
    <t>ТК65</t>
  </si>
  <si>
    <t>ТД982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</si>
  <si>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</si>
  <si>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+660</t>
  </si>
  <si>
    <t>ТК63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</si>
  <si>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</si>
  <si>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Сессия 8 "на макс"</t>
  </si>
  <si>
    <t>Сессия 7 "на кросс-импы"</t>
  </si>
  <si>
    <t>Балашов К.А.</t>
  </si>
  <si>
    <t>Лотошников В.В.(мл.)</t>
  </si>
  <si>
    <t>ТК10753</t>
  </si>
  <si>
    <t>В985</t>
  </si>
  <si>
    <t>Д10973</t>
  </si>
  <si>
    <t>К865</t>
  </si>
  <si>
    <t>ТД9743</t>
  </si>
  <si>
    <t>К85</t>
  </si>
  <si>
    <t>ТВ954</t>
  </si>
  <si>
    <t>ТКД1072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</si>
  <si>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</si>
  <si>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</si>
  <si>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6♠, S, +980</t>
  </si>
  <si>
    <t>ТКД4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</si>
  <si>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</si>
  <si>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ТДВ3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</si>
  <si>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</si>
  <si>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</si>
  <si>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</si>
  <si>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</si>
  <si>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</si>
  <si>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10852</t>
  </si>
  <si>
    <t>ДВ1062</t>
  </si>
  <si>
    <t>ТД9654</t>
  </si>
  <si>
    <t>ДВ76</t>
  </si>
  <si>
    <t>Т7632</t>
  </si>
  <si>
    <t>КВ32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</si>
  <si>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</si>
  <si>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</si>
  <si>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1♣, E, -130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</si>
  <si>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</si>
  <si>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</si>
  <si>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КД93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</si>
  <si>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</si>
  <si>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3♣к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</si>
  <si>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</si>
  <si>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"/>
        <family val="2"/>
      </rPr>
      <t>♦</t>
    </r>
  </si>
  <si>
    <t>ТВ1075</t>
  </si>
  <si>
    <t>КД432</t>
  </si>
  <si>
    <t>ТКВ1093</t>
  </si>
  <si>
    <t>ТКД52</t>
  </si>
  <si>
    <t>В1065</t>
  </si>
  <si>
    <t>ТВ97632</t>
  </si>
  <si>
    <t>Т873</t>
  </si>
  <si>
    <t>Т973</t>
  </si>
  <si>
    <t>В962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</si>
  <si>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</si>
  <si>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</si>
  <si>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</si>
  <si>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КВ1095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</si>
  <si>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</si>
  <si>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</si>
  <si>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</si>
  <si>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</si>
  <si>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</si>
  <si>
    <t>Д1064</t>
  </si>
  <si>
    <t>Т8653</t>
  </si>
  <si>
    <t>К1062</t>
  </si>
  <si>
    <t>Д97</t>
  </si>
  <si>
    <t>985</t>
  </si>
  <si>
    <t>КД1097</t>
  </si>
  <si>
    <t>ТКВ109</t>
  </si>
  <si>
    <t>762</t>
  </si>
  <si>
    <t>Д943</t>
  </si>
  <si>
    <t>Д1097</t>
  </si>
  <si>
    <t>ТКВ1053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</si>
  <si>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</si>
  <si>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КВ10973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</si>
  <si>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</si>
  <si>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</si>
  <si>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</si>
  <si>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</si>
  <si>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</si>
  <si>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</si>
  <si>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</si>
  <si>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КД42</t>
  </si>
  <si>
    <t>КД1098</t>
  </si>
  <si>
    <t>ТК865</t>
  </si>
  <si>
    <t>ТДВ5</t>
  </si>
  <si>
    <t>ТВ10752</t>
  </si>
  <si>
    <t>10964</t>
  </si>
  <si>
    <t>КВ87</t>
  </si>
  <si>
    <t>ТКД86432</t>
  </si>
  <si>
    <t>865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</si>
  <si>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</si>
  <si>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</si>
  <si>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К1097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</si>
  <si>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</si>
  <si>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W, -130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</si>
  <si>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</si>
  <si>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К764</t>
  </si>
  <si>
    <t>КВ743</t>
  </si>
  <si>
    <t>Д1096</t>
  </si>
  <si>
    <t>КВ54</t>
  </si>
  <si>
    <t>ТВ52</t>
  </si>
  <si>
    <t>10432</t>
  </si>
  <si>
    <t>Т965</t>
  </si>
  <si>
    <t>Д108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</si>
  <si>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</si>
  <si>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</si>
  <si>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</si>
  <si>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-420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</si>
  <si>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</si>
  <si>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E, +100</t>
  </si>
  <si>
    <t>К9875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</si>
  <si>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</si>
  <si>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ТКВ73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</si>
  <si>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</si>
  <si>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КД3</t>
  </si>
  <si>
    <t>КДВ103</t>
  </si>
  <si>
    <t>ТК92</t>
  </si>
  <si>
    <t>В10942</t>
  </si>
  <si>
    <t>ТД9832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</si>
  <si>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</si>
  <si>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</si>
  <si>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</si>
  <si>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</si>
  <si>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</si>
  <si>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-460</t>
  </si>
  <si>
    <t>ДВ965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</si>
  <si>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</si>
  <si>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6♣</t>
  </si>
  <si>
    <t>ТД95</t>
  </si>
  <si>
    <t>9632</t>
  </si>
  <si>
    <t>ТД76</t>
  </si>
  <si>
    <t>КДВ76</t>
  </si>
  <si>
    <t>КД92</t>
  </si>
  <si>
    <t>К632</t>
  </si>
  <si>
    <t>В742</t>
  </si>
  <si>
    <t>Т1084</t>
  </si>
  <si>
    <t>Т1098</t>
  </si>
  <si>
    <t>К43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</si>
  <si>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</si>
  <si>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ДВ986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</si>
  <si>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</si>
  <si>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ТВ54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</si>
  <si>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</si>
  <si>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</si>
  <si>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</si>
  <si>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</si>
  <si>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</si>
  <si>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9874</t>
  </si>
  <si>
    <t>108542</t>
  </si>
  <si>
    <t>ТД102</t>
  </si>
  <si>
    <t>Т952</t>
  </si>
  <si>
    <t>Т8754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</si>
  <si>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</si>
  <si>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</si>
  <si>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К97643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</si>
  <si>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</si>
  <si>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W,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</si>
  <si>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</si>
  <si>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10942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</si>
  <si>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</si>
  <si>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</si>
  <si>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</si>
  <si>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</si>
  <si>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ТД62</t>
  </si>
  <si>
    <t>К87</t>
  </si>
  <si>
    <t>Т95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</si>
  <si>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</si>
  <si>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ТДВ65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</si>
  <si>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</si>
  <si>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-660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</si>
  <si>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</si>
  <si>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</si>
  <si>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</si>
  <si>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8743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</si>
  <si>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</si>
  <si>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Д10875</t>
  </si>
  <si>
    <t>В9873</t>
  </si>
  <si>
    <t>ТД973</t>
  </si>
  <si>
    <t>В97543</t>
  </si>
  <si>
    <t>ТКДВ653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</si>
  <si>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</si>
  <si>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</si>
  <si>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КВ82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</si>
  <si>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</si>
  <si>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</si>
  <si>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6♣, N, +920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</si>
  <si>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</si>
  <si>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К1086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</si>
  <si>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</si>
  <si>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ТК754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</si>
  <si>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</si>
  <si>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5</t>
    </r>
    <r>
      <rPr>
        <sz val="10"/>
        <color indexed="10"/>
        <rFont val="Arial Cyr"/>
        <family val="2"/>
      </rPr>
      <t>♦</t>
    </r>
  </si>
  <si>
    <t>К9642</t>
  </si>
  <si>
    <t>108752</t>
  </si>
  <si>
    <t>ДВ54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</si>
  <si>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</si>
  <si>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КВ852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</si>
  <si>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</si>
  <si>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7♣, N, +1440</t>
  </si>
  <si>
    <t>ТД64</t>
  </si>
  <si>
    <t>3NT, S, +630</t>
  </si>
  <si>
    <t>ТД82</t>
  </si>
  <si>
    <t>В984</t>
  </si>
  <si>
    <t>КДВ974</t>
  </si>
  <si>
    <t>В1098</t>
  </si>
  <si>
    <t>К1092</t>
  </si>
  <si>
    <t>8532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</si>
  <si>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</si>
  <si>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</si>
  <si>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</si>
  <si>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</si>
  <si>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</si>
  <si>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</si>
  <si>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К76542</t>
  </si>
  <si>
    <t>ТВ9643</t>
  </si>
  <si>
    <t>К10754</t>
  </si>
  <si>
    <t>ТКД876</t>
  </si>
  <si>
    <t>ТД10764</t>
  </si>
  <si>
    <t>ТКДВ982</t>
  </si>
  <si>
    <t>832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</si>
  <si>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</si>
  <si>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</si>
  <si>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9765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</si>
  <si>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</si>
  <si>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+400</t>
  </si>
  <si>
    <t>В953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</si>
  <si>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</si>
  <si>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6NTк</t>
  </si>
  <si>
    <t>2NTк</t>
  </si>
  <si>
    <r>
      <t>3</t>
    </r>
    <r>
      <rPr>
        <sz val="10"/>
        <color indexed="10"/>
        <rFont val="Arial Cyr"/>
        <family val="2"/>
      </rPr>
      <t>♦</t>
    </r>
  </si>
  <si>
    <t>К752</t>
  </si>
  <si>
    <t>ТВ103</t>
  </si>
  <si>
    <t>КД1072</t>
  </si>
  <si>
    <t>Д952</t>
  </si>
  <si>
    <t>К7542</t>
  </si>
  <si>
    <t>КВ10854</t>
  </si>
  <si>
    <t>ДВ1074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</si>
  <si>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</si>
  <si>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</si>
  <si>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КВ754</t>
  </si>
  <si>
    <t>3NT, S, +460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</si>
  <si>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</si>
  <si>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</si>
  <si>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</si>
  <si>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ТКД9742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</si>
  <si>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</si>
  <si>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 Cyr"/>
        <family val="2"/>
      </rPr>
      <t>♥</t>
    </r>
  </si>
  <si>
    <t>КД1087</t>
  </si>
  <si>
    <t>ТДВ10853</t>
  </si>
  <si>
    <t>К107632</t>
  </si>
  <si>
    <t>В10943</t>
  </si>
  <si>
    <t>Т9542</t>
  </si>
  <si>
    <t>ТДВ632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</si>
  <si>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</si>
  <si>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</si>
  <si>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К87652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</si>
  <si>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</si>
  <si>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N, -100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</si>
  <si>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</si>
  <si>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</si>
  <si>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К97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</si>
  <si>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</si>
  <si>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ДВ10965</t>
  </si>
  <si>
    <r>
      <t>4</t>
    </r>
    <r>
      <rPr>
        <sz val="10"/>
        <color indexed="10"/>
        <rFont val="Arial Cyr"/>
        <family val="2"/>
      </rPr>
      <t>♦</t>
    </r>
  </si>
  <si>
    <t>КВ752</t>
  </si>
  <si>
    <t>ТВ1072</t>
  </si>
  <si>
    <t>108653</t>
  </si>
  <si>
    <t>В954</t>
  </si>
  <si>
    <t>ТВ1063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</si>
  <si>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</si>
  <si>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</si>
  <si>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ДВ95432</t>
  </si>
  <si>
    <t>2♣,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</si>
  <si>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</si>
  <si>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</si>
  <si>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Т10743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</si>
  <si>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</si>
  <si>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</si>
  <si>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</si>
  <si>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ТВ9863</t>
  </si>
  <si>
    <t>КДВ1072</t>
  </si>
  <si>
    <t>ТКВ85</t>
  </si>
  <si>
    <t>К9542</t>
  </si>
  <si>
    <t>К9863</t>
  </si>
  <si>
    <t>ТВ1054</t>
  </si>
  <si>
    <t>ДВ109754</t>
  </si>
  <si>
    <t>Д10742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</si>
  <si>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</si>
  <si>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</si>
  <si>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В105432</t>
  </si>
  <si>
    <t>4♣, E, -130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</si>
  <si>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</si>
  <si>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7NT, S, +1520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</si>
  <si>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</si>
  <si>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</si>
  <si>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</t>
  </si>
  <si>
    <r>
      <t>6</t>
    </r>
    <r>
      <rPr>
        <sz val="10"/>
        <color indexed="10"/>
        <rFont val="Arial Cyr"/>
        <family val="2"/>
      </rPr>
      <t>♥</t>
    </r>
  </si>
  <si>
    <t>КВ952</t>
  </si>
  <si>
    <t>ТКВ92</t>
  </si>
  <si>
    <t>В9762</t>
  </si>
  <si>
    <t>87654</t>
  </si>
  <si>
    <t>ТВ76</t>
  </si>
  <si>
    <t>ТД109854</t>
  </si>
  <si>
    <t>632</t>
  </si>
  <si>
    <t>ТД53</t>
  </si>
  <si>
    <t>КВ102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</si>
  <si>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</si>
  <si>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Д1053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</si>
  <si>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</si>
  <si>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</si>
  <si>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Д743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</si>
  <si>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</si>
  <si>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К987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</si>
  <si>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</si>
  <si>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8763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</si>
  <si>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</si>
  <si>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</si>
  <si>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</si>
  <si>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В652</t>
  </si>
  <si>
    <t>ТДВ9874</t>
  </si>
  <si>
    <t>ТВ75</t>
  </si>
  <si>
    <t>9843</t>
  </si>
  <si>
    <t>КВ94</t>
  </si>
  <si>
    <t>Т1042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</si>
  <si>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</si>
  <si>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</si>
  <si>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</si>
  <si>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</si>
  <si>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</si>
  <si>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</si>
  <si>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</si>
  <si>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</si>
  <si>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</si>
  <si>
    <r>
      <t>3</t>
    </r>
    <r>
      <rPr>
        <sz val="10"/>
        <color indexed="10"/>
        <rFont val="Arial"/>
        <family val="2"/>
      </rPr>
      <t>♦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</si>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</sst>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71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sz val="8"/>
      <color indexed="10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color indexed="20"/>
      <name val="Arial"/>
      <family val="2"/>
    </font>
    <font>
      <sz val="10"/>
      <color indexed="8"/>
      <name val="Arial CYR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/>
      <top/>
      <bottom/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14" fillId="0" borderId="0" xfId="55" applyFont="1" applyAlignment="1">
      <alignment vertical="center"/>
      <protection/>
    </xf>
    <xf numFmtId="0" fontId="20" fillId="0" borderId="12" xfId="56" applyNumberFormat="1" applyFont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25" fillId="0" borderId="0" xfId="58" applyNumberFormat="1" applyFont="1">
      <alignment/>
      <protection/>
    </xf>
    <xf numFmtId="176" fontId="30" fillId="0" borderId="0" xfId="58" applyNumberFormat="1" applyFont="1" applyBorder="1">
      <alignment/>
      <protection/>
    </xf>
    <xf numFmtId="176" fontId="31" fillId="0" borderId="0" xfId="58" applyNumberFormat="1" applyFont="1" applyBorder="1">
      <alignment/>
      <protection/>
    </xf>
    <xf numFmtId="0" fontId="32" fillId="0" borderId="0" xfId="58" applyFont="1" applyAlignment="1" quotePrefix="1">
      <alignment horizontal="center"/>
      <protection/>
    </xf>
    <xf numFmtId="0" fontId="0" fillId="0" borderId="0" xfId="61" applyFont="1">
      <alignment/>
      <protection/>
    </xf>
    <xf numFmtId="0" fontId="24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5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0" xfId="61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37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38" fillId="0" borderId="0" xfId="61" applyFont="1" applyBorder="1" applyAlignment="1" applyProtection="1">
      <alignment horizontal="right"/>
      <protection locked="0"/>
    </xf>
    <xf numFmtId="1" fontId="39" fillId="0" borderId="0" xfId="57" applyNumberFormat="1" applyFont="1" applyBorder="1" applyAlignment="1" applyProtection="1">
      <alignment horizontal="center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22" fillId="0" borderId="0" xfId="58" applyFont="1" applyBorder="1" applyAlignment="1">
      <alignment horizontal="center"/>
      <protection/>
    </xf>
    <xf numFmtId="0" fontId="14" fillId="0" borderId="0" xfId="6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Continuous"/>
      <protection locked="0"/>
    </xf>
    <xf numFmtId="1" fontId="14" fillId="0" borderId="0" xfId="58" applyNumberFormat="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"/>
      <protection locked="0"/>
    </xf>
    <xf numFmtId="0" fontId="33" fillId="0" borderId="0" xfId="58" applyFont="1">
      <alignment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3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4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4" fillId="18" borderId="0" xfId="55" applyNumberFormat="1" applyFont="1" applyFill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14" fillId="0" borderId="0" xfId="55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0" fontId="27" fillId="18" borderId="16" xfId="55" applyFont="1" applyFill="1" applyBorder="1" applyAlignment="1">
      <alignment horizontal="center" vertical="center"/>
      <protection/>
    </xf>
    <xf numFmtId="0" fontId="27" fillId="18" borderId="16" xfId="55" applyFont="1" applyFill="1" applyBorder="1" applyAlignment="1">
      <alignment horizontal="centerContinuous" vertic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5" xfId="56" applyBorder="1" applyAlignment="1">
      <alignment horizontal="center"/>
      <protection/>
    </xf>
    <xf numFmtId="10" fontId="14" fillId="0" borderId="0" xfId="56" applyNumberFormat="1" applyAlignment="1">
      <alignment horizontal="centerContinuous"/>
      <protection/>
    </xf>
    <xf numFmtId="0" fontId="14" fillId="0" borderId="15" xfId="56" applyFont="1" applyBorder="1" applyAlignment="1">
      <alignment horizontal="center"/>
      <protection/>
    </xf>
    <xf numFmtId="10" fontId="14" fillId="0" borderId="0" xfId="56" applyNumberFormat="1">
      <alignment/>
      <protection/>
    </xf>
    <xf numFmtId="0" fontId="46" fillId="0" borderId="0" xfId="58" applyFont="1" applyAlignment="1">
      <alignment horizontal="center"/>
      <protection/>
    </xf>
    <xf numFmtId="0" fontId="48" fillId="0" borderId="17" xfId="58" applyFont="1" applyBorder="1" applyAlignment="1">
      <alignment horizontal="center"/>
      <protection/>
    </xf>
    <xf numFmtId="0" fontId="49" fillId="0" borderId="18" xfId="58" applyFont="1" applyBorder="1" applyAlignment="1">
      <alignment horizontal="center"/>
      <protection/>
    </xf>
    <xf numFmtId="0" fontId="47" fillId="0" borderId="18" xfId="58" applyFont="1" applyBorder="1" applyAlignment="1">
      <alignment horizontal="center"/>
      <protection/>
    </xf>
    <xf numFmtId="0" fontId="39" fillId="0" borderId="18" xfId="61" applyFont="1" applyBorder="1" applyAlignment="1" applyProtection="1">
      <alignment horizontal="centerContinuous"/>
      <protection locked="0"/>
    </xf>
    <xf numFmtId="177" fontId="39" fillId="0" borderId="18" xfId="58" applyNumberFormat="1" applyFont="1" applyBorder="1" applyAlignment="1" applyProtection="1">
      <alignment horizontal="centerContinuous"/>
      <protection locked="0"/>
    </xf>
    <xf numFmtId="1" fontId="39" fillId="0" borderId="18" xfId="58" applyNumberFormat="1" applyFont="1" applyBorder="1" applyAlignment="1" applyProtection="1">
      <alignment horizontal="centerContinuous"/>
      <protection locked="0"/>
    </xf>
    <xf numFmtId="177" fontId="39" fillId="0" borderId="18" xfId="58" applyNumberFormat="1" applyFont="1" applyBorder="1" applyAlignment="1" applyProtection="1">
      <alignment horizontal="center"/>
      <protection locked="0"/>
    </xf>
    <xf numFmtId="0" fontId="48" fillId="0" borderId="19" xfId="58" applyFont="1" applyBorder="1" applyAlignment="1">
      <alignment horizontal="center"/>
      <protection/>
    </xf>
    <xf numFmtId="0" fontId="48" fillId="0" borderId="20" xfId="57" applyFont="1" applyBorder="1" applyAlignment="1">
      <alignment horizontal="center"/>
      <protection/>
    </xf>
    <xf numFmtId="0" fontId="49" fillId="0" borderId="0" xfId="57" applyFont="1" applyBorder="1" applyAlignment="1">
      <alignment horizontal="center"/>
      <protection/>
    </xf>
    <xf numFmtId="0" fontId="39" fillId="0" borderId="0" xfId="57" applyFont="1" applyBorder="1" applyAlignment="1">
      <alignment horizontal="center"/>
      <protection/>
    </xf>
    <xf numFmtId="0" fontId="45" fillId="0" borderId="0" xfId="57" applyFont="1" applyBorder="1">
      <alignment/>
      <protection/>
    </xf>
    <xf numFmtId="49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center"/>
      <protection locked="0"/>
    </xf>
    <xf numFmtId="0" fontId="48" fillId="0" borderId="21" xfId="57" applyFont="1" applyBorder="1" applyAlignment="1">
      <alignment horizontal="center"/>
      <protection/>
    </xf>
    <xf numFmtId="0" fontId="46" fillId="0" borderId="0" xfId="57" applyFont="1" applyAlignment="1">
      <alignment horizontal="center"/>
      <protection/>
    </xf>
    <xf numFmtId="1" fontId="39" fillId="0" borderId="0" xfId="57" applyNumberFormat="1" applyFont="1" applyBorder="1" applyAlignment="1" applyProtection="1">
      <alignment horizontal="centerContinuous"/>
      <protection locked="0"/>
    </xf>
    <xf numFmtId="49" fontId="39" fillId="0" borderId="0" xfId="57" applyNumberFormat="1" applyFont="1" applyBorder="1" applyAlignment="1" applyProtection="1" quotePrefix="1">
      <alignment horizontal="left"/>
      <protection locked="0"/>
    </xf>
    <xf numFmtId="0" fontId="36" fillId="0" borderId="20" xfId="61" applyFont="1" applyBorder="1" applyAlignment="1" applyProtection="1">
      <alignment horizontal="right"/>
      <protection locked="0"/>
    </xf>
    <xf numFmtId="49" fontId="39" fillId="0" borderId="0" xfId="57" applyNumberFormat="1" applyFont="1" applyBorder="1" applyAlignment="1">
      <alignment horizontal="left"/>
      <protection/>
    </xf>
    <xf numFmtId="0" fontId="39" fillId="0" borderId="0" xfId="57" applyFont="1">
      <alignment/>
      <protection/>
    </xf>
    <xf numFmtId="49" fontId="39" fillId="0" borderId="0" xfId="57" applyNumberFormat="1" applyFont="1" applyAlignment="1">
      <alignment horizontal="left"/>
      <protection/>
    </xf>
    <xf numFmtId="0" fontId="38" fillId="0" borderId="20" xfId="61" applyFont="1" applyBorder="1" applyAlignment="1" applyProtection="1">
      <alignment horizontal="right"/>
      <protection locked="0"/>
    </xf>
    <xf numFmtId="0" fontId="39" fillId="0" borderId="0" xfId="57" applyFont="1" applyBorder="1" applyAlignment="1">
      <alignment horizontal="left"/>
      <protection/>
    </xf>
    <xf numFmtId="177" fontId="39" fillId="0" borderId="0" xfId="57" applyNumberFormat="1" applyFont="1" applyBorder="1" applyAlignment="1" applyProtection="1">
      <alignment horizontal="centerContinuous"/>
      <protection locked="0"/>
    </xf>
    <xf numFmtId="0" fontId="50" fillId="0" borderId="0" xfId="61" applyFont="1" applyBorder="1" applyAlignment="1" applyProtection="1">
      <alignment horizontal="left"/>
      <protection locked="0"/>
    </xf>
    <xf numFmtId="49" fontId="39" fillId="0" borderId="0" xfId="57" applyNumberFormat="1" applyFont="1" applyBorder="1" applyAlignment="1" quotePrefix="1">
      <alignment horizontal="left"/>
      <protection/>
    </xf>
    <xf numFmtId="0" fontId="51" fillId="0" borderId="20" xfId="61" applyFont="1" applyBorder="1" applyAlignment="1" applyProtection="1">
      <alignment horizontal="right"/>
      <protection locked="0"/>
    </xf>
    <xf numFmtId="0" fontId="51" fillId="0" borderId="0" xfId="61" applyFont="1" applyBorder="1" applyAlignment="1" applyProtection="1">
      <alignment horizontal="right"/>
      <protection locked="0"/>
    </xf>
    <xf numFmtId="177" fontId="52" fillId="0" borderId="0" xfId="57" applyNumberFormat="1" applyFont="1" applyBorder="1" applyAlignment="1" applyProtection="1">
      <alignment horizontal="right"/>
      <protection locked="0"/>
    </xf>
    <xf numFmtId="1" fontId="52" fillId="0" borderId="0" xfId="57" applyNumberFormat="1" applyFont="1" applyBorder="1" applyAlignment="1" applyProtection="1">
      <alignment horizontal="left"/>
      <protection locked="0"/>
    </xf>
    <xf numFmtId="0" fontId="39" fillId="0" borderId="0" xfId="57" applyFont="1" applyBorder="1" applyAlignment="1">
      <alignment horizontal="left"/>
      <protection/>
    </xf>
    <xf numFmtId="0" fontId="52" fillId="0" borderId="0" xfId="57" applyFont="1" applyBorder="1" applyAlignment="1">
      <alignment horizontal="left"/>
      <protection/>
    </xf>
    <xf numFmtId="0" fontId="39" fillId="0" borderId="20" xfId="57" applyFont="1" applyBorder="1">
      <alignment/>
      <protection/>
    </xf>
    <xf numFmtId="0" fontId="39" fillId="0" borderId="0" xfId="57" applyFont="1" applyBorder="1">
      <alignment/>
      <protection/>
    </xf>
    <xf numFmtId="0" fontId="52" fillId="0" borderId="0" xfId="57" applyFont="1" applyBorder="1" applyAlignment="1">
      <alignment horizontal="right"/>
      <protection/>
    </xf>
    <xf numFmtId="0" fontId="39" fillId="0" borderId="21" xfId="57" applyFont="1" applyBorder="1">
      <alignment/>
      <protection/>
    </xf>
    <xf numFmtId="0" fontId="46" fillId="0" borderId="0" xfId="57" applyFont="1">
      <alignment/>
      <protection/>
    </xf>
    <xf numFmtId="0" fontId="48" fillId="0" borderId="22" xfId="58" applyFont="1" applyBorder="1" applyAlignment="1">
      <alignment horizontal="center"/>
      <protection/>
    </xf>
    <xf numFmtId="0" fontId="49" fillId="0" borderId="23" xfId="58" applyFont="1" applyBorder="1" applyAlignment="1">
      <alignment horizontal="center"/>
      <protection/>
    </xf>
    <xf numFmtId="0" fontId="47" fillId="0" borderId="23" xfId="58" applyFont="1" applyBorder="1" applyAlignment="1">
      <alignment horizontal="center"/>
      <protection/>
    </xf>
    <xf numFmtId="0" fontId="39" fillId="0" borderId="23" xfId="61" applyFont="1" applyBorder="1" applyAlignment="1" applyProtection="1">
      <alignment horizontal="centerContinuous"/>
      <protection locked="0"/>
    </xf>
    <xf numFmtId="177" fontId="39" fillId="0" borderId="23" xfId="58" applyNumberFormat="1" applyFont="1" applyBorder="1" applyAlignment="1" applyProtection="1">
      <alignment horizontal="centerContinuous"/>
      <protection locked="0"/>
    </xf>
    <xf numFmtId="1" fontId="39" fillId="0" borderId="23" xfId="58" applyNumberFormat="1" applyFont="1" applyBorder="1" applyAlignment="1" applyProtection="1">
      <alignment horizontal="centerContinuous"/>
      <protection locked="0"/>
    </xf>
    <xf numFmtId="177" fontId="39" fillId="0" borderId="23" xfId="58" applyNumberFormat="1" applyFont="1" applyBorder="1" applyAlignment="1" applyProtection="1">
      <alignment horizontal="center"/>
      <protection locked="0"/>
    </xf>
    <xf numFmtId="0" fontId="48" fillId="0" borderId="24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176" fontId="41" fillId="19" borderId="25" xfId="58" applyNumberFormat="1" applyFont="1" applyFill="1" applyBorder="1" applyAlignment="1">
      <alignment horizontal="center"/>
      <protection/>
    </xf>
    <xf numFmtId="0" fontId="42" fillId="19" borderId="25" xfId="58" applyFont="1" applyFill="1" applyBorder="1" applyAlignment="1">
      <alignment horizontal="center"/>
      <protection/>
    </xf>
    <xf numFmtId="0" fontId="41" fillId="19" borderId="25" xfId="58" applyFont="1" applyFill="1" applyBorder="1" applyAlignment="1">
      <alignment horizontal="center"/>
      <protection/>
    </xf>
    <xf numFmtId="0" fontId="41" fillId="19" borderId="26" xfId="58" applyFont="1" applyFill="1" applyBorder="1" applyAlignment="1">
      <alignment horizontal="centerContinuous"/>
      <protection/>
    </xf>
    <xf numFmtId="0" fontId="41" fillId="19" borderId="27" xfId="58" applyFont="1" applyFill="1" applyBorder="1" applyAlignment="1">
      <alignment horizontal="centerContinuous"/>
      <protection/>
    </xf>
    <xf numFmtId="176" fontId="41" fillId="19" borderId="28" xfId="58" applyNumberFormat="1" applyFont="1" applyFill="1" applyBorder="1" applyAlignment="1">
      <alignment horizontal="center"/>
      <protection/>
    </xf>
    <xf numFmtId="176" fontId="41" fillId="19" borderId="29" xfId="58" applyNumberFormat="1" applyFont="1" applyFill="1" applyBorder="1" applyAlignment="1">
      <alignment horizontal="center"/>
      <protection/>
    </xf>
    <xf numFmtId="0" fontId="42" fillId="19" borderId="29" xfId="58" applyFont="1" applyFill="1" applyBorder="1" applyAlignment="1">
      <alignment horizontal="center"/>
      <protection/>
    </xf>
    <xf numFmtId="0" fontId="41" fillId="19" borderId="29" xfId="58" applyFont="1" applyFill="1" applyBorder="1" applyAlignment="1">
      <alignment horizontal="center"/>
      <protection/>
    </xf>
    <xf numFmtId="0" fontId="41" fillId="19" borderId="30" xfId="58" applyFont="1" applyFill="1" applyBorder="1" applyAlignment="1">
      <alignment horizontal="center"/>
      <protection/>
    </xf>
    <xf numFmtId="176" fontId="41" fillId="19" borderId="31" xfId="58" applyNumberFormat="1" applyFont="1" applyFill="1" applyBorder="1" applyAlignment="1">
      <alignment horizontal="center"/>
      <protection/>
    </xf>
    <xf numFmtId="176" fontId="25" fillId="0" borderId="30" xfId="58" applyNumberFormat="1" applyFont="1" applyFill="1" applyBorder="1" applyAlignment="1">
      <alignment horizontal="center"/>
      <protection/>
    </xf>
    <xf numFmtId="176" fontId="43" fillId="0" borderId="30" xfId="58" applyNumberFormat="1" applyFont="1" applyFill="1" applyBorder="1" applyAlignment="1">
      <alignment horizontal="center"/>
      <protection/>
    </xf>
    <xf numFmtId="0" fontId="22" fillId="0" borderId="30" xfId="58" applyFont="1" applyFill="1" applyBorder="1" applyAlignment="1">
      <alignment horizontal="center"/>
      <protection/>
    </xf>
    <xf numFmtId="177" fontId="14" fillId="0" borderId="30" xfId="58" applyNumberFormat="1" applyFont="1" applyFill="1" applyBorder="1" applyAlignment="1" applyProtection="1">
      <alignment horizontal="center"/>
      <protection locked="0"/>
    </xf>
    <xf numFmtId="1" fontId="14" fillId="0" borderId="30" xfId="58" applyNumberFormat="1" applyFont="1" applyFill="1" applyBorder="1" applyAlignment="1" applyProtection="1">
      <alignment horizontal="centerContinuous"/>
      <protection locked="0"/>
    </xf>
    <xf numFmtId="0" fontId="14" fillId="0" borderId="27" xfId="58" applyNumberFormat="1" applyFont="1" applyFill="1" applyBorder="1" applyAlignment="1" applyProtection="1">
      <alignment horizontal="center"/>
      <protection locked="0"/>
    </xf>
    <xf numFmtId="0" fontId="22" fillId="0" borderId="27" xfId="58" applyFont="1" applyFill="1" applyBorder="1" applyAlignment="1">
      <alignment horizontal="center"/>
      <protection/>
    </xf>
    <xf numFmtId="176" fontId="43" fillId="0" borderId="27" xfId="58" applyNumberFormat="1" applyFont="1" applyFill="1" applyBorder="1" applyAlignment="1">
      <alignment horizontal="center"/>
      <protection/>
    </xf>
    <xf numFmtId="176" fontId="25" fillId="0" borderId="30" xfId="58" applyNumberFormat="1" applyFont="1" applyBorder="1" applyAlignment="1">
      <alignment horizontal="center"/>
      <protection/>
    </xf>
    <xf numFmtId="1" fontId="14" fillId="0" borderId="30" xfId="58" applyNumberFormat="1" applyFont="1" applyFill="1" applyBorder="1" applyAlignment="1" applyProtection="1" quotePrefix="1">
      <alignment horizontal="centerContinuous"/>
      <protection locked="0"/>
    </xf>
    <xf numFmtId="49" fontId="39" fillId="0" borderId="0" xfId="57" applyNumberFormat="1" applyFont="1" applyAlignment="1" quotePrefix="1">
      <alignment horizontal="left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2" fontId="22" fillId="0" borderId="0" xfId="56" applyNumberFormat="1" applyFont="1">
      <alignment/>
      <protection/>
    </xf>
    <xf numFmtId="0" fontId="14" fillId="0" borderId="32" xfId="56" applyBorder="1" applyAlignment="1">
      <alignment horizontal="center"/>
      <protection/>
    </xf>
    <xf numFmtId="0" fontId="22" fillId="0" borderId="33" xfId="56" applyFont="1" applyBorder="1" applyAlignment="1">
      <alignment horizontal="center"/>
      <protection/>
    </xf>
    <xf numFmtId="2" fontId="29" fillId="0" borderId="34" xfId="56" applyNumberFormat="1" applyFont="1" applyBorder="1" applyAlignment="1">
      <alignment horizontal="center"/>
      <protection/>
    </xf>
    <xf numFmtId="0" fontId="14" fillId="0" borderId="35" xfId="56" applyBorder="1" applyAlignment="1">
      <alignment horizontal="center"/>
      <protection/>
    </xf>
    <xf numFmtId="0" fontId="22" fillId="0" borderId="36" xfId="56" applyFont="1" applyBorder="1" applyAlignment="1">
      <alignment horizontal="center"/>
      <protection/>
    </xf>
    <xf numFmtId="2" fontId="29" fillId="0" borderId="37" xfId="56" applyNumberFormat="1" applyFont="1" applyBorder="1" applyAlignment="1">
      <alignment horizontal="center"/>
      <protection/>
    </xf>
    <xf numFmtId="0" fontId="22" fillId="0" borderId="38" xfId="56" applyFont="1" applyFill="1" applyBorder="1" applyAlignment="1">
      <alignment horizontal="center"/>
      <protection/>
    </xf>
    <xf numFmtId="0" fontId="22" fillId="0" borderId="38" xfId="56" applyFont="1" applyBorder="1" applyAlignment="1">
      <alignment horizontal="center"/>
      <protection/>
    </xf>
    <xf numFmtId="0" fontId="22" fillId="0" borderId="39" xfId="56" applyFont="1" applyBorder="1" applyAlignment="1">
      <alignment horizontal="center"/>
      <protection/>
    </xf>
    <xf numFmtId="2" fontId="29" fillId="0" borderId="40" xfId="56" applyNumberFormat="1" applyFont="1" applyBorder="1" applyAlignment="1">
      <alignment horizontal="center"/>
      <protection/>
    </xf>
    <xf numFmtId="2" fontId="0" fillId="0" borderId="32" xfId="56" applyNumberFormat="1" applyFont="1" applyBorder="1" applyAlignment="1">
      <alignment horizontal="center"/>
      <protection/>
    </xf>
    <xf numFmtId="2" fontId="0" fillId="0" borderId="41" xfId="56" applyNumberFormat="1" applyFont="1" applyBorder="1" applyAlignment="1">
      <alignment horizontal="center"/>
      <protection/>
    </xf>
    <xf numFmtId="2" fontId="0" fillId="0" borderId="35" xfId="56" applyNumberFormat="1" applyFont="1" applyBorder="1" applyAlignment="1">
      <alignment horizontal="center"/>
      <protection/>
    </xf>
    <xf numFmtId="2" fontId="0" fillId="0" borderId="42" xfId="56" applyNumberFormat="1" applyFont="1" applyBorder="1" applyAlignment="1">
      <alignment horizontal="center"/>
      <protection/>
    </xf>
    <xf numFmtId="2" fontId="0" fillId="0" borderId="43" xfId="56" applyNumberFormat="1" applyFont="1" applyBorder="1" applyAlignment="1">
      <alignment horizontal="center"/>
      <protection/>
    </xf>
    <xf numFmtId="2" fontId="0" fillId="0" borderId="44" xfId="56" applyNumberFormat="1" applyFont="1" applyBorder="1" applyAlignment="1">
      <alignment horizontal="center"/>
      <protection/>
    </xf>
    <xf numFmtId="0" fontId="53" fillId="0" borderId="41" xfId="56" applyNumberFormat="1" applyFont="1" applyBorder="1" applyAlignment="1">
      <alignment horizontal="center"/>
      <protection/>
    </xf>
    <xf numFmtId="0" fontId="53" fillId="0" borderId="42" xfId="56" applyNumberFormat="1" applyFont="1" applyBorder="1" applyAlignment="1">
      <alignment horizontal="center"/>
      <protection/>
    </xf>
    <xf numFmtId="0" fontId="53" fillId="0" borderId="44" xfId="56" applyNumberFormat="1" applyFont="1" applyBorder="1" applyAlignment="1">
      <alignment horizontal="center"/>
      <protection/>
    </xf>
    <xf numFmtId="10" fontId="29" fillId="20" borderId="15" xfId="56" applyNumberFormat="1" applyFont="1" applyFill="1" applyBorder="1" applyAlignment="1">
      <alignment horizontal="center"/>
      <protection/>
    </xf>
    <xf numFmtId="176" fontId="41" fillId="19" borderId="45" xfId="58" applyNumberFormat="1" applyFont="1" applyFill="1" applyBorder="1" applyAlignment="1">
      <alignment horizontal="center"/>
      <protection/>
    </xf>
    <xf numFmtId="0" fontId="42" fillId="19" borderId="45" xfId="58" applyFont="1" applyFill="1" applyBorder="1" applyAlignment="1">
      <alignment horizontal="center"/>
      <protection/>
    </xf>
    <xf numFmtId="0" fontId="41" fillId="19" borderId="45" xfId="58" applyFont="1" applyFill="1" applyBorder="1" applyAlignment="1">
      <alignment horizontal="center"/>
      <protection/>
    </xf>
    <xf numFmtId="176" fontId="14" fillId="0" borderId="30" xfId="0" applyNumberFormat="1" applyFont="1" applyFill="1" applyBorder="1" applyAlignment="1">
      <alignment horizontal="center"/>
    </xf>
    <xf numFmtId="176" fontId="25" fillId="0" borderId="46" xfId="58" applyNumberFormat="1" applyFont="1" applyBorder="1" applyAlignment="1">
      <alignment horizontal="center"/>
      <protection/>
    </xf>
    <xf numFmtId="176" fontId="14" fillId="0" borderId="30" xfId="54" applyNumberFormat="1" applyFont="1" applyFill="1" applyBorder="1" applyAlignment="1">
      <alignment horizontal="center"/>
      <protection/>
    </xf>
    <xf numFmtId="176" fontId="25" fillId="0" borderId="27" xfId="58" applyNumberFormat="1" applyFont="1" applyBorder="1" applyAlignment="1">
      <alignment horizontal="center"/>
      <protection/>
    </xf>
    <xf numFmtId="0" fontId="14" fillId="0" borderId="30" xfId="0" applyFont="1" applyFill="1" applyBorder="1" applyAlignment="1">
      <alignment horizontal="center"/>
    </xf>
    <xf numFmtId="0" fontId="14" fillId="0" borderId="0" xfId="58" applyFont="1" quotePrefix="1">
      <alignment/>
      <protection/>
    </xf>
    <xf numFmtId="176" fontId="25" fillId="0" borderId="0" xfId="58" applyNumberFormat="1" applyFont="1" applyBorder="1" applyAlignment="1">
      <alignment horizontal="center"/>
      <protection/>
    </xf>
    <xf numFmtId="176" fontId="43" fillId="0" borderId="0" xfId="58" applyNumberFormat="1" applyFont="1" applyBorder="1" applyAlignment="1">
      <alignment horizontal="center"/>
      <protection/>
    </xf>
    <xf numFmtId="0" fontId="14" fillId="0" borderId="0" xfId="56" applyNumberFormat="1">
      <alignment/>
      <protection/>
    </xf>
    <xf numFmtId="1" fontId="22" fillId="0" borderId="27" xfId="57" applyNumberFormat="1" applyFont="1" applyBorder="1" applyAlignment="1">
      <alignment horizontal="center"/>
      <protection/>
    </xf>
    <xf numFmtId="0" fontId="22" fillId="0" borderId="36" xfId="56" applyFont="1" applyFill="1" applyBorder="1" applyAlignment="1">
      <alignment horizontal="center"/>
      <protection/>
    </xf>
    <xf numFmtId="0" fontId="34" fillId="0" borderId="17" xfId="58" applyFont="1" applyBorder="1" applyAlignment="1">
      <alignment horizontal="center"/>
      <protection/>
    </xf>
    <xf numFmtId="0" fontId="35" fillId="0" borderId="18" xfId="58" applyFont="1" applyBorder="1" applyAlignment="1">
      <alignment horizontal="center"/>
      <protection/>
    </xf>
    <xf numFmtId="0" fontId="22" fillId="0" borderId="18" xfId="58" applyFont="1" applyBorder="1" applyAlignment="1">
      <alignment horizontal="center"/>
      <protection/>
    </xf>
    <xf numFmtId="0" fontId="14" fillId="0" borderId="18" xfId="61" applyFont="1" applyBorder="1" applyAlignment="1" applyProtection="1">
      <alignment horizontal="centerContinuous"/>
      <protection locked="0"/>
    </xf>
    <xf numFmtId="177" fontId="14" fillId="0" borderId="18" xfId="58" applyNumberFormat="1" applyFont="1" applyBorder="1" applyAlignment="1" applyProtection="1">
      <alignment horizontal="centerContinuous"/>
      <protection locked="0"/>
    </xf>
    <xf numFmtId="1" fontId="14" fillId="0" borderId="18" xfId="58" applyNumberFormat="1" applyFont="1" applyBorder="1" applyAlignment="1" applyProtection="1">
      <alignment horizontal="centerContinuous"/>
      <protection locked="0"/>
    </xf>
    <xf numFmtId="177" fontId="14" fillId="0" borderId="18" xfId="58" applyNumberFormat="1" applyFont="1" applyBorder="1" applyAlignment="1" applyProtection="1">
      <alignment horizontal="center"/>
      <protection locked="0"/>
    </xf>
    <xf numFmtId="0" fontId="34" fillId="0" borderId="19" xfId="58" applyFont="1" applyBorder="1" applyAlignment="1">
      <alignment horizontal="center"/>
      <protection/>
    </xf>
    <xf numFmtId="0" fontId="34" fillId="0" borderId="2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54" fillId="0" borderId="0" xfId="61" applyFont="1" applyBorder="1" applyAlignment="1" applyProtection="1">
      <alignment horizontal="right"/>
      <protection locked="0"/>
    </xf>
    <xf numFmtId="0" fontId="34" fillId="0" borderId="21" xfId="57" applyFont="1" applyBorder="1" applyAlignment="1">
      <alignment horizontal="center"/>
      <protection/>
    </xf>
    <xf numFmtId="0" fontId="55" fillId="0" borderId="0" xfId="61" applyFont="1" applyBorder="1" applyAlignment="1" applyProtection="1">
      <alignment horizontal="right"/>
      <protection locked="0"/>
    </xf>
    <xf numFmtId="1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applyProtection="1" quotePrefix="1">
      <alignment horizontal="left"/>
      <protection locked="0"/>
    </xf>
    <xf numFmtId="0" fontId="54" fillId="0" borderId="20" xfId="61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>
      <alignment horizontal="left"/>
      <protection/>
    </xf>
    <xf numFmtId="49" fontId="14" fillId="0" borderId="0" xfId="57" applyNumberFormat="1" applyFont="1" applyAlignment="1" quotePrefix="1">
      <alignment horizontal="left"/>
      <protection/>
    </xf>
    <xf numFmtId="49" fontId="14" fillId="0" borderId="0" xfId="57" applyNumberFormat="1" applyFont="1" applyAlignment="1">
      <alignment horizontal="left"/>
      <protection/>
    </xf>
    <xf numFmtId="0" fontId="55" fillId="0" borderId="20" xfId="61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quotePrefix="1">
      <alignment horizontal="left"/>
      <protection/>
    </xf>
    <xf numFmtId="0" fontId="56" fillId="0" borderId="20" xfId="61" applyFont="1" applyBorder="1" applyAlignment="1" applyProtection="1">
      <alignment horizontal="right"/>
      <protection locked="0"/>
    </xf>
    <xf numFmtId="0" fontId="56" fillId="0" borderId="0" xfId="61" applyFont="1" applyBorder="1" applyAlignment="1" applyProtection="1">
      <alignment horizontal="right"/>
      <protection locked="0"/>
    </xf>
    <xf numFmtId="0" fontId="14" fillId="0" borderId="20" xfId="57" applyFont="1" applyBorder="1">
      <alignment/>
      <protection/>
    </xf>
    <xf numFmtId="0" fontId="34" fillId="0" borderId="22" xfId="58" applyFont="1" applyBorder="1" applyAlignment="1">
      <alignment horizontal="center"/>
      <protection/>
    </xf>
    <xf numFmtId="0" fontId="35" fillId="0" borderId="23" xfId="58" applyFont="1" applyBorder="1" applyAlignment="1">
      <alignment horizontal="center"/>
      <protection/>
    </xf>
    <xf numFmtId="0" fontId="22" fillId="0" borderId="23" xfId="58" applyFont="1" applyBorder="1" applyAlignment="1">
      <alignment horizontal="center"/>
      <protection/>
    </xf>
    <xf numFmtId="0" fontId="14" fillId="0" borderId="23" xfId="61" applyFont="1" applyBorder="1" applyAlignment="1" applyProtection="1">
      <alignment horizontal="centerContinuous"/>
      <protection locked="0"/>
    </xf>
    <xf numFmtId="177" fontId="14" fillId="0" borderId="23" xfId="58" applyNumberFormat="1" applyFont="1" applyBorder="1" applyAlignment="1" applyProtection="1">
      <alignment horizontal="centerContinuous"/>
      <protection locked="0"/>
    </xf>
    <xf numFmtId="1" fontId="14" fillId="0" borderId="23" xfId="58" applyNumberFormat="1" applyFont="1" applyBorder="1" applyAlignment="1" applyProtection="1">
      <alignment horizontal="centerContinuous"/>
      <protection locked="0"/>
    </xf>
    <xf numFmtId="177" fontId="14" fillId="0" borderId="23" xfId="58" applyNumberFormat="1" applyFont="1" applyBorder="1" applyAlignment="1" applyProtection="1">
      <alignment horizontal="center"/>
      <protection locked="0"/>
    </xf>
    <xf numFmtId="0" fontId="34" fillId="0" borderId="24" xfId="58" applyFont="1" applyBorder="1" applyAlignment="1">
      <alignment horizontal="center"/>
      <protection/>
    </xf>
    <xf numFmtId="0" fontId="14" fillId="0" borderId="23" xfId="0" applyFont="1" applyBorder="1" applyAlignment="1">
      <alignment horizontal="center"/>
    </xf>
    <xf numFmtId="176" fontId="41" fillId="19" borderId="47" xfId="58" applyNumberFormat="1" applyFont="1" applyFill="1" applyBorder="1" applyAlignment="1">
      <alignment horizontal="center"/>
      <protection/>
    </xf>
    <xf numFmtId="176" fontId="25" fillId="0" borderId="47" xfId="58" applyNumberFormat="1" applyFont="1" applyBorder="1" applyAlignment="1">
      <alignment horizontal="center"/>
      <protection/>
    </xf>
    <xf numFmtId="1" fontId="22" fillId="0" borderId="0" xfId="57" applyNumberFormat="1" applyFont="1" applyBorder="1" applyAlignment="1">
      <alignment horizontal="center"/>
      <protection/>
    </xf>
    <xf numFmtId="1" fontId="43" fillId="0" borderId="0" xfId="58" applyNumberFormat="1" applyFont="1" applyBorder="1" applyAlignment="1">
      <alignment horizontal="center"/>
      <protection/>
    </xf>
    <xf numFmtId="4" fontId="57" fillId="18" borderId="0" xfId="55" applyNumberFormat="1" applyFont="1" applyFill="1" applyAlignment="1">
      <alignment horizontal="center"/>
      <protection/>
    </xf>
    <xf numFmtId="2" fontId="29" fillId="20" borderId="15" xfId="56" applyNumberFormat="1" applyFont="1" applyFill="1" applyBorder="1" applyAlignment="1">
      <alignment horizontal="center"/>
      <protection/>
    </xf>
    <xf numFmtId="178" fontId="14" fillId="0" borderId="0" xfId="58" applyNumberFormat="1" applyFont="1">
      <alignment/>
      <protection/>
    </xf>
    <xf numFmtId="178" fontId="14" fillId="0" borderId="0" xfId="57" applyNumberFormat="1" applyFont="1">
      <alignment/>
      <protection/>
    </xf>
    <xf numFmtId="178" fontId="25" fillId="0" borderId="27" xfId="58" applyNumberFormat="1" applyFont="1" applyBorder="1" applyAlignment="1">
      <alignment horizontal="center"/>
      <protection/>
    </xf>
    <xf numFmtId="175" fontId="59" fillId="0" borderId="27" xfId="58" applyNumberFormat="1" applyFont="1" applyBorder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14" fillId="0" borderId="0" xfId="55" applyNumberFormat="1" applyFont="1">
      <alignment/>
      <protection/>
    </xf>
    <xf numFmtId="0" fontId="14" fillId="0" borderId="0" xfId="55" applyNumberFormat="1" applyFont="1" applyAlignment="1">
      <alignment horizontal="center"/>
      <protection/>
    </xf>
    <xf numFmtId="175" fontId="20" fillId="0" borderId="48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22" fillId="0" borderId="49" xfId="56" applyFont="1" applyBorder="1" applyAlignment="1">
      <alignment horizontal="center"/>
      <protection/>
    </xf>
    <xf numFmtId="176" fontId="25" fillId="0" borderId="0" xfId="58" applyNumberFormat="1" applyFont="1" applyFill="1">
      <alignment/>
      <protection/>
    </xf>
    <xf numFmtId="176" fontId="30" fillId="0" borderId="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centerContinuous"/>
      <protection/>
    </xf>
    <xf numFmtId="176" fontId="14" fillId="0" borderId="0" xfId="58" applyNumberFormat="1" applyFont="1" applyFill="1">
      <alignment/>
      <protection/>
    </xf>
    <xf numFmtId="176" fontId="14" fillId="0" borderId="0" xfId="58" applyNumberFormat="1" applyFont="1" applyFill="1" applyBorder="1">
      <alignment/>
      <protection/>
    </xf>
    <xf numFmtId="0" fontId="34" fillId="0" borderId="18" xfId="58" applyFont="1" applyFill="1" applyBorder="1" applyAlignment="1">
      <alignment horizontal="center"/>
      <protection/>
    </xf>
    <xf numFmtId="0" fontId="35" fillId="0" borderId="18" xfId="58" applyFont="1" applyFill="1" applyBorder="1" applyAlignment="1">
      <alignment horizontal="center"/>
      <protection/>
    </xf>
    <xf numFmtId="177" fontId="14" fillId="0" borderId="18" xfId="58" applyNumberFormat="1" applyFont="1" applyFill="1" applyBorder="1" applyAlignment="1" applyProtection="1">
      <alignment horizontal="center"/>
      <protection locked="0"/>
    </xf>
    <xf numFmtId="0" fontId="22" fillId="0" borderId="20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40" fillId="0" borderId="20" xfId="61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left"/>
      <protection locked="0"/>
    </xf>
    <xf numFmtId="0" fontId="35" fillId="0" borderId="0" xfId="57" applyFont="1" applyBorder="1" applyAlignment="1">
      <alignment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0" fillId="0" borderId="0" xfId="57" applyFont="1" applyBorder="1" applyAlignment="1">
      <alignment horizontal="left"/>
      <protection/>
    </xf>
    <xf numFmtId="0" fontId="14" fillId="0" borderId="21" xfId="57" applyFont="1" applyBorder="1">
      <alignment/>
      <protection/>
    </xf>
    <xf numFmtId="0" fontId="34" fillId="0" borderId="23" xfId="58" applyFont="1" applyFill="1" applyBorder="1" applyAlignment="1">
      <alignment horizontal="center"/>
      <protection/>
    </xf>
    <xf numFmtId="0" fontId="35" fillId="0" borderId="23" xfId="58" applyFont="1" applyFill="1" applyBorder="1" applyAlignment="1">
      <alignment horizontal="center"/>
      <protection/>
    </xf>
    <xf numFmtId="176" fontId="43" fillId="0" borderId="27" xfId="58" applyNumberFormat="1" applyFont="1" applyBorder="1" applyAlignment="1">
      <alignment horizontal="center"/>
      <protection/>
    </xf>
    <xf numFmtId="0" fontId="14" fillId="0" borderId="0" xfId="58" applyFont="1" applyFill="1">
      <alignment/>
      <protection/>
    </xf>
    <xf numFmtId="176" fontId="25" fillId="0" borderId="0" xfId="58" applyNumberFormat="1" applyFont="1" applyFill="1" applyBorder="1" applyAlignment="1">
      <alignment horizontal="center"/>
      <protection/>
    </xf>
    <xf numFmtId="176" fontId="43" fillId="0" borderId="0" xfId="58" applyNumberFormat="1" applyFont="1" applyFill="1" applyBorder="1" applyAlignment="1">
      <alignment horizontal="center"/>
      <protection/>
    </xf>
    <xf numFmtId="10" fontId="0" fillId="0" borderId="15" xfId="56" applyNumberFormat="1" applyFont="1" applyBorder="1" applyAlignment="1">
      <alignment horizontal="center"/>
      <protection/>
    </xf>
    <xf numFmtId="0" fontId="35" fillId="0" borderId="0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1" fontId="14" fillId="0" borderId="21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21" xfId="57" applyNumberFormat="1" applyFont="1" applyBorder="1" applyAlignment="1">
      <alignment horizontal="left"/>
      <protection/>
    </xf>
    <xf numFmtId="0" fontId="34" fillId="0" borderId="0" xfId="58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48" fillId="0" borderId="0" xfId="57" applyFont="1" applyBorder="1" applyAlignment="1">
      <alignment horizontal="center"/>
      <protection/>
    </xf>
    <xf numFmtId="178" fontId="34" fillId="0" borderId="0" xfId="58" applyNumberFormat="1" applyFont="1" applyBorder="1" applyAlignment="1">
      <alignment horizontal="center"/>
      <protection/>
    </xf>
    <xf numFmtId="178" fontId="34" fillId="0" borderId="0" xfId="57" applyNumberFormat="1" applyFont="1" applyBorder="1" applyAlignment="1">
      <alignment horizontal="center"/>
      <protection/>
    </xf>
    <xf numFmtId="178" fontId="48" fillId="0" borderId="0" xfId="57" applyNumberFormat="1" applyFont="1" applyBorder="1" applyAlignment="1">
      <alignment horizontal="center"/>
      <protection/>
    </xf>
    <xf numFmtId="178" fontId="39" fillId="0" borderId="0" xfId="57" applyNumberFormat="1" applyFont="1" applyBorder="1">
      <alignment/>
      <protection/>
    </xf>
    <xf numFmtId="178" fontId="41" fillId="19" borderId="50" xfId="58" applyNumberFormat="1" applyFont="1" applyFill="1" applyBorder="1" applyAlignment="1">
      <alignment horizontal="centerContinuous" wrapText="1"/>
      <protection/>
    </xf>
    <xf numFmtId="178" fontId="41" fillId="19" borderId="27" xfId="58" applyNumberFormat="1" applyFont="1" applyFill="1" applyBorder="1" applyAlignment="1">
      <alignment horizontal="centerContinuous" wrapText="1"/>
      <protection/>
    </xf>
    <xf numFmtId="178" fontId="41" fillId="19" borderId="50" xfId="58" applyNumberFormat="1" applyFont="1" applyFill="1" applyBorder="1" applyAlignment="1">
      <alignment horizontal="center" wrapText="1"/>
      <protection/>
    </xf>
    <xf numFmtId="178" fontId="41" fillId="19" borderId="27" xfId="58" applyNumberFormat="1" applyFont="1" applyFill="1" applyBorder="1" applyAlignment="1">
      <alignment horizontal="center" wrapText="1"/>
      <protection/>
    </xf>
    <xf numFmtId="178" fontId="25" fillId="0" borderId="50" xfId="58" applyNumberFormat="1" applyFont="1" applyBorder="1" applyAlignment="1">
      <alignment horizontal="center"/>
      <protection/>
    </xf>
    <xf numFmtId="178" fontId="25" fillId="0" borderId="0" xfId="58" applyNumberFormat="1" applyFont="1" applyBorder="1" applyAlignment="1">
      <alignment horizontal="center"/>
      <protection/>
    </xf>
    <xf numFmtId="176" fontId="61" fillId="0" borderId="0" xfId="58" applyNumberFormat="1" applyFont="1">
      <alignment/>
      <protection/>
    </xf>
    <xf numFmtId="176" fontId="62" fillId="0" borderId="0" xfId="58" applyNumberFormat="1" applyFont="1" applyBorder="1">
      <alignment/>
      <protection/>
    </xf>
    <xf numFmtId="176" fontId="63" fillId="0" borderId="0" xfId="58" applyNumberFormat="1" applyFont="1" applyBorder="1">
      <alignment/>
      <protection/>
    </xf>
    <xf numFmtId="0" fontId="64" fillId="0" borderId="0" xfId="58" applyFont="1" applyAlignment="1" quotePrefix="1">
      <alignment horizontal="center"/>
      <protection/>
    </xf>
    <xf numFmtId="0" fontId="45" fillId="0" borderId="0" xfId="61" applyFont="1">
      <alignment/>
      <protection/>
    </xf>
    <xf numFmtId="0" fontId="65" fillId="0" borderId="0" xfId="58" applyFont="1" applyBorder="1">
      <alignment/>
      <protection/>
    </xf>
    <xf numFmtId="0" fontId="64" fillId="0" borderId="0" xfId="58" applyFont="1" applyBorder="1" applyAlignment="1">
      <alignment horizontal="centerContinuous"/>
      <protection/>
    </xf>
    <xf numFmtId="176" fontId="39" fillId="0" borderId="0" xfId="58" applyNumberFormat="1" applyFont="1">
      <alignment/>
      <protection/>
    </xf>
    <xf numFmtId="0" fontId="22" fillId="0" borderId="0" xfId="58" applyFont="1">
      <alignment/>
      <protection/>
    </xf>
    <xf numFmtId="176" fontId="39" fillId="0" borderId="0" xfId="58" applyNumberFormat="1" applyFont="1" applyBorder="1">
      <alignment/>
      <protection/>
    </xf>
    <xf numFmtId="0" fontId="47" fillId="0" borderId="0" xfId="58" applyFont="1" applyBorder="1">
      <alignment/>
      <protection/>
    </xf>
    <xf numFmtId="0" fontId="39" fillId="0" borderId="0" xfId="58" applyFont="1" applyBorder="1">
      <alignment/>
      <protection/>
    </xf>
    <xf numFmtId="0" fontId="61" fillId="0" borderId="0" xfId="58" applyFont="1" applyBorder="1">
      <alignment/>
      <protection/>
    </xf>
    <xf numFmtId="0" fontId="22" fillId="0" borderId="0" xfId="60" applyFont="1">
      <alignment/>
      <protection/>
    </xf>
    <xf numFmtId="0" fontId="14" fillId="0" borderId="0" xfId="60" applyFont="1">
      <alignment/>
      <protection/>
    </xf>
    <xf numFmtId="0" fontId="42" fillId="19" borderId="50" xfId="58" applyFont="1" applyFill="1" applyBorder="1" applyAlignment="1">
      <alignment horizontal="center"/>
      <protection/>
    </xf>
    <xf numFmtId="176" fontId="66" fillId="0" borderId="30" xfId="61" applyNumberFormat="1" applyFont="1" applyFill="1" applyBorder="1" applyAlignment="1" applyProtection="1">
      <alignment horizontal="center"/>
      <protection locked="0"/>
    </xf>
    <xf numFmtId="176" fontId="61" fillId="0" borderId="30" xfId="58" applyNumberFormat="1" applyFont="1" applyFill="1" applyBorder="1" applyAlignment="1">
      <alignment horizontal="center"/>
      <protection/>
    </xf>
    <xf numFmtId="176" fontId="67" fillId="0" borderId="30" xfId="58" applyNumberFormat="1" applyFont="1" applyFill="1" applyBorder="1" applyAlignment="1">
      <alignment horizontal="center"/>
      <protection/>
    </xf>
    <xf numFmtId="176" fontId="67" fillId="0" borderId="27" xfId="58" applyNumberFormat="1" applyFont="1" applyFill="1" applyBorder="1" applyAlignment="1">
      <alignment horizontal="center"/>
      <protection/>
    </xf>
    <xf numFmtId="176" fontId="61" fillId="0" borderId="46" xfId="58" applyNumberFormat="1" applyFont="1" applyBorder="1" applyAlignment="1">
      <alignment horizontal="center"/>
      <protection/>
    </xf>
    <xf numFmtId="0" fontId="22" fillId="0" borderId="51" xfId="58" applyFont="1" applyBorder="1" applyAlignment="1">
      <alignment horizontal="center"/>
      <protection/>
    </xf>
    <xf numFmtId="176" fontId="14" fillId="0" borderId="52" xfId="58" applyNumberFormat="1" applyFont="1" applyBorder="1">
      <alignment/>
      <protection/>
    </xf>
    <xf numFmtId="176" fontId="14" fillId="0" borderId="53" xfId="58" applyNumberFormat="1" applyFont="1" applyBorder="1">
      <alignment/>
      <protection/>
    </xf>
    <xf numFmtId="0" fontId="22" fillId="0" borderId="54" xfId="58" applyFont="1" applyBorder="1" applyAlignment="1">
      <alignment horizontal="center"/>
      <protection/>
    </xf>
    <xf numFmtId="176" fontId="14" fillId="0" borderId="55" xfId="58" applyNumberFormat="1" applyFont="1" applyBorder="1">
      <alignment/>
      <protection/>
    </xf>
    <xf numFmtId="176" fontId="14" fillId="0" borderId="56" xfId="58" applyNumberFormat="1" applyFont="1" applyBorder="1">
      <alignment/>
      <protection/>
    </xf>
    <xf numFmtId="0" fontId="22" fillId="0" borderId="57" xfId="58" applyFont="1" applyBorder="1" applyAlignment="1">
      <alignment horizontal="center"/>
      <protection/>
    </xf>
    <xf numFmtId="176" fontId="14" fillId="0" borderId="58" xfId="58" applyNumberFormat="1" applyFont="1" applyBorder="1">
      <alignment/>
      <protection/>
    </xf>
    <xf numFmtId="176" fontId="14" fillId="0" borderId="59" xfId="58" applyNumberFormat="1" applyFont="1" applyBorder="1">
      <alignment/>
      <protection/>
    </xf>
    <xf numFmtId="9" fontId="14" fillId="0" borderId="0" xfId="58" applyNumberFormat="1" applyFont="1">
      <alignment/>
      <protection/>
    </xf>
    <xf numFmtId="0" fontId="22" fillId="0" borderId="0" xfId="57" applyFont="1">
      <alignment/>
      <protection/>
    </xf>
    <xf numFmtId="0" fontId="68" fillId="0" borderId="30" xfId="61" applyFont="1" applyFill="1" applyBorder="1" applyAlignment="1" applyProtection="1">
      <alignment horizontal="center"/>
      <protection locked="0"/>
    </xf>
    <xf numFmtId="177" fontId="39" fillId="0" borderId="30" xfId="58" applyNumberFormat="1" applyFont="1" applyFill="1" applyBorder="1" applyAlignment="1" applyProtection="1">
      <alignment horizontal="center"/>
      <protection locked="0"/>
    </xf>
    <xf numFmtId="1" fontId="39" fillId="0" borderId="30" xfId="58" applyNumberFormat="1" applyFont="1" applyFill="1" applyBorder="1" applyAlignment="1" applyProtection="1" quotePrefix="1">
      <alignment horizontal="centerContinuous"/>
      <protection locked="0"/>
    </xf>
    <xf numFmtId="0" fontId="39" fillId="0" borderId="27" xfId="58" applyNumberFormat="1" applyFont="1" applyFill="1" applyBorder="1" applyAlignment="1" applyProtection="1">
      <alignment horizontal="center"/>
      <protection locked="0"/>
    </xf>
    <xf numFmtId="1" fontId="39" fillId="0" borderId="30" xfId="58" applyNumberFormat="1" applyFont="1" applyFill="1" applyBorder="1" applyAlignment="1" applyProtection="1">
      <alignment horizontal="centerContinuous"/>
      <protection locked="0"/>
    </xf>
    <xf numFmtId="176" fontId="68" fillId="0" borderId="30" xfId="61" applyNumberFormat="1" applyFont="1" applyFill="1" applyBorder="1" applyAlignment="1" applyProtection="1">
      <alignment horizontal="center"/>
      <protection locked="0"/>
    </xf>
    <xf numFmtId="0" fontId="66" fillId="0" borderId="30" xfId="61" applyFont="1" applyFill="1" applyBorder="1" applyAlignment="1" applyProtection="1">
      <alignment horizontal="center"/>
      <protection locked="0"/>
    </xf>
    <xf numFmtId="0" fontId="66" fillId="0" borderId="30" xfId="61" applyNumberFormat="1" applyFont="1" applyFill="1" applyBorder="1" applyAlignment="1" applyProtection="1">
      <alignment horizontal="center"/>
      <protection locked="0"/>
    </xf>
    <xf numFmtId="176" fontId="61" fillId="0" borderId="0" xfId="58" applyNumberFormat="1" applyFont="1" applyBorder="1" applyAlignment="1">
      <alignment horizontal="center"/>
      <protection/>
    </xf>
    <xf numFmtId="176" fontId="67" fillId="0" borderId="0" xfId="58" applyNumberFormat="1" applyFont="1" applyBorder="1" applyAlignment="1">
      <alignment horizontal="center"/>
      <protection/>
    </xf>
    <xf numFmtId="0" fontId="47" fillId="0" borderId="0" xfId="58" applyFont="1" applyBorder="1" applyAlignment="1">
      <alignment horizontal="center"/>
      <protection/>
    </xf>
    <xf numFmtId="0" fontId="39" fillId="0" borderId="0" xfId="61" applyFont="1" applyBorder="1" applyAlignment="1" applyProtection="1">
      <alignment horizontal="centerContinuous"/>
      <protection locked="0"/>
    </xf>
    <xf numFmtId="177" fontId="39" fillId="0" borderId="0" xfId="58" applyNumberFormat="1" applyFont="1" applyBorder="1" applyAlignment="1" applyProtection="1">
      <alignment horizontal="centerContinuous"/>
      <protection locked="0"/>
    </xf>
    <xf numFmtId="1" fontId="39" fillId="0" borderId="0" xfId="58" applyNumberFormat="1" applyFont="1" applyBorder="1" applyAlignment="1" applyProtection="1">
      <alignment horizontal="centerContinuous"/>
      <protection locked="0"/>
    </xf>
    <xf numFmtId="177" fontId="39" fillId="0" borderId="0" xfId="58" applyNumberFormat="1" applyFont="1" applyBorder="1" applyAlignment="1" applyProtection="1">
      <alignment horizontal="center"/>
      <protection locked="0"/>
    </xf>
    <xf numFmtId="176" fontId="69" fillId="19" borderId="25" xfId="58" applyNumberFormat="1" applyFont="1" applyFill="1" applyBorder="1" applyAlignment="1">
      <alignment horizontal="center"/>
      <protection/>
    </xf>
    <xf numFmtId="0" fontId="70" fillId="19" borderId="25" xfId="58" applyFont="1" applyFill="1" applyBorder="1" applyAlignment="1">
      <alignment horizontal="center"/>
      <protection/>
    </xf>
    <xf numFmtId="0" fontId="69" fillId="19" borderId="25" xfId="58" applyFont="1" applyFill="1" applyBorder="1" applyAlignment="1">
      <alignment horizontal="center"/>
      <protection/>
    </xf>
    <xf numFmtId="0" fontId="69" fillId="19" borderId="26" xfId="58" applyFont="1" applyFill="1" applyBorder="1" applyAlignment="1">
      <alignment horizontal="centerContinuous"/>
      <protection/>
    </xf>
    <xf numFmtId="0" fontId="69" fillId="19" borderId="27" xfId="58" applyFont="1" applyFill="1" applyBorder="1" applyAlignment="1">
      <alignment horizontal="centerContinuous"/>
      <protection/>
    </xf>
    <xf numFmtId="176" fontId="69" fillId="19" borderId="28" xfId="58" applyNumberFormat="1" applyFont="1" applyFill="1" applyBorder="1" applyAlignment="1">
      <alignment horizontal="center"/>
      <protection/>
    </xf>
    <xf numFmtId="176" fontId="69" fillId="19" borderId="29" xfId="58" applyNumberFormat="1" applyFont="1" applyFill="1" applyBorder="1" applyAlignment="1">
      <alignment horizontal="center"/>
      <protection/>
    </xf>
    <xf numFmtId="0" fontId="70" fillId="19" borderId="29" xfId="58" applyFont="1" applyFill="1" applyBorder="1" applyAlignment="1">
      <alignment horizontal="center"/>
      <protection/>
    </xf>
    <xf numFmtId="0" fontId="69" fillId="19" borderId="29" xfId="58" applyFont="1" applyFill="1" applyBorder="1" applyAlignment="1">
      <alignment horizontal="center"/>
      <protection/>
    </xf>
    <xf numFmtId="0" fontId="69" fillId="19" borderId="30" xfId="58" applyFont="1" applyFill="1" applyBorder="1" applyAlignment="1">
      <alignment horizontal="center"/>
      <protection/>
    </xf>
    <xf numFmtId="176" fontId="69" fillId="19" borderId="31" xfId="58" applyNumberFormat="1" applyFont="1" applyFill="1" applyBorder="1" applyAlignment="1">
      <alignment horizontal="center"/>
      <protection/>
    </xf>
    <xf numFmtId="0" fontId="47" fillId="0" borderId="30" xfId="58" applyFont="1" applyFill="1" applyBorder="1" applyAlignment="1">
      <alignment horizontal="center"/>
      <protection/>
    </xf>
    <xf numFmtId="0" fontId="47" fillId="0" borderId="27" xfId="58" applyFont="1" applyFill="1" applyBorder="1" applyAlignment="1">
      <alignment horizontal="center"/>
      <protection/>
    </xf>
    <xf numFmtId="176" fontId="61" fillId="0" borderId="27" xfId="58" applyNumberFormat="1" applyFont="1" applyBorder="1" applyAlignment="1">
      <alignment horizontal="center"/>
      <protection/>
    </xf>
    <xf numFmtId="0" fontId="68" fillId="0" borderId="30" xfId="61" applyNumberFormat="1" applyFont="1" applyFill="1" applyBorder="1" applyAlignment="1" applyProtection="1">
      <alignment horizontal="center"/>
      <protection locked="0"/>
    </xf>
    <xf numFmtId="0" fontId="14" fillId="0" borderId="12" xfId="56" applyFont="1" applyBorder="1" applyAlignment="1">
      <alignment horizontal="center"/>
      <protection/>
    </xf>
    <xf numFmtId="1" fontId="0" fillId="0" borderId="15" xfId="56" applyNumberFormat="1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2" fontId="29" fillId="20" borderId="15" xfId="56" applyNumberFormat="1" applyFont="1" applyFill="1" applyBorder="1" applyAlignment="1" quotePrefix="1">
      <alignment horizontal="center"/>
      <protection/>
    </xf>
    <xf numFmtId="0" fontId="14" fillId="0" borderId="0" xfId="56" applyNumberFormat="1" applyAlignment="1">
      <alignment horizontal="centerContinuous"/>
      <protection/>
    </xf>
    <xf numFmtId="10" fontId="29" fillId="20" borderId="15" xfId="56" applyNumberFormat="1" applyFont="1" applyFill="1" applyBorder="1" applyAlignment="1">
      <alignment horizontal="center"/>
      <protection/>
    </xf>
    <xf numFmtId="1" fontId="14" fillId="0" borderId="0" xfId="57" applyNumberFormat="1" applyFont="1" applyBorder="1" applyAlignment="1">
      <alignment horizontal="left"/>
      <protection/>
    </xf>
    <xf numFmtId="9" fontId="14" fillId="0" borderId="27" xfId="58" applyNumberFormat="1" applyFont="1" applyFill="1" applyBorder="1" applyAlignment="1" applyProtection="1">
      <alignment horizontal="center"/>
      <protection locked="0"/>
    </xf>
    <xf numFmtId="10" fontId="0" fillId="0" borderId="15" xfId="56" applyNumberFormat="1" applyFont="1" applyFill="1" applyBorder="1" applyAlignment="1">
      <alignment horizontal="center"/>
      <protection/>
    </xf>
    <xf numFmtId="1" fontId="41" fillId="19" borderId="0" xfId="59" applyNumberFormat="1" applyFont="1" applyFill="1" applyBorder="1" applyAlignment="1">
      <alignment horizontal="center" vertical="center" textRotation="90"/>
      <protection/>
    </xf>
    <xf numFmtId="1" fontId="41" fillId="19" borderId="0" xfId="58" applyNumberFormat="1" applyFont="1" applyFill="1" applyBorder="1" applyAlignment="1">
      <alignment horizontal="center" vertical="center" textRotation="90"/>
      <protection/>
    </xf>
    <xf numFmtId="0" fontId="41" fillId="19" borderId="60" xfId="58" applyFont="1" applyFill="1" applyBorder="1" applyAlignment="1">
      <alignment horizontal="center"/>
      <protection/>
    </xf>
    <xf numFmtId="0" fontId="41" fillId="19" borderId="61" xfId="58" applyFont="1" applyFill="1" applyBorder="1" applyAlignment="1">
      <alignment horizontal="center"/>
      <protection/>
    </xf>
    <xf numFmtId="0" fontId="41" fillId="19" borderId="62" xfId="58" applyFont="1" applyFill="1" applyBorder="1" applyAlignment="1">
      <alignment horizontal="center"/>
      <protection/>
    </xf>
    <xf numFmtId="0" fontId="41" fillId="19" borderId="50" xfId="58" applyFont="1" applyFill="1" applyBorder="1" applyAlignment="1">
      <alignment horizontal="center"/>
      <protection/>
    </xf>
    <xf numFmtId="0" fontId="41" fillId="19" borderId="30" xfId="58" applyFont="1" applyFill="1" applyBorder="1" applyAlignment="1">
      <alignment horizontal="center"/>
      <protection/>
    </xf>
    <xf numFmtId="0" fontId="41" fillId="19" borderId="46" xfId="58" applyFont="1" applyFill="1" applyBorder="1" applyAlignment="1">
      <alignment horizontal="center"/>
      <protection/>
    </xf>
    <xf numFmtId="0" fontId="41" fillId="19" borderId="26" xfId="58" applyFont="1" applyFill="1" applyBorder="1" applyAlignment="1">
      <alignment horizontal="center"/>
      <protection/>
    </xf>
    <xf numFmtId="175" fontId="41" fillId="19" borderId="25" xfId="58" applyNumberFormat="1" applyFont="1" applyFill="1" applyBorder="1" applyAlignment="1">
      <alignment horizontal="center" vertical="center" textRotation="90" wrapText="1"/>
      <protection/>
    </xf>
    <xf numFmtId="175" fontId="41" fillId="19" borderId="29" xfId="58" applyNumberFormat="1" applyFont="1" applyFill="1" applyBorder="1" applyAlignment="1">
      <alignment horizontal="center" vertical="center" textRotation="90" wrapText="1"/>
      <protection/>
    </xf>
    <xf numFmtId="1" fontId="41" fillId="19" borderId="25" xfId="59" applyNumberFormat="1" applyFont="1" applyFill="1" applyBorder="1" applyAlignment="1">
      <alignment horizontal="center" vertical="center" textRotation="90" wrapText="1"/>
      <protection/>
    </xf>
    <xf numFmtId="1" fontId="41" fillId="19" borderId="29" xfId="59" applyNumberFormat="1" applyFont="1" applyFill="1" applyBorder="1" applyAlignment="1">
      <alignment horizontal="center" vertical="center" textRotation="90" wrapText="1"/>
      <protection/>
    </xf>
    <xf numFmtId="1" fontId="58" fillId="19" borderId="25" xfId="59" applyNumberFormat="1" applyFont="1" applyFill="1" applyBorder="1" applyAlignment="1">
      <alignment horizontal="center" vertical="center" textRotation="90" wrapText="1"/>
      <protection/>
    </xf>
    <xf numFmtId="1" fontId="58" fillId="19" borderId="29" xfId="59" applyNumberFormat="1" applyFont="1" applyFill="1" applyBorder="1" applyAlignment="1">
      <alignment horizontal="center" vertical="center" textRotation="90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64" bestFit="1" customWidth="1"/>
    <col min="2" max="2" width="23.75390625" style="14" bestFit="1" customWidth="1"/>
    <col min="3" max="3" width="6.75390625" style="11" customWidth="1"/>
    <col min="4" max="11" width="7.125" style="11" customWidth="1"/>
    <col min="12" max="12" width="9.125" style="11" customWidth="1"/>
    <col min="13" max="16384" width="10.00390625" style="11" customWidth="1"/>
  </cols>
  <sheetData>
    <row r="1" spans="1:12" s="5" customFormat="1" ht="12.75">
      <c r="A1" s="1" t="s">
        <v>38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</row>
    <row r="2" spans="1:12" s="5" customFormat="1" ht="12.75">
      <c r="A2" s="1" t="s">
        <v>334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</row>
    <row r="3" s="7" customFormat="1" ht="12.75">
      <c r="A3" s="74"/>
    </row>
    <row r="4" spans="1:12" s="7" customFormat="1" ht="12.75">
      <c r="A4" s="68"/>
      <c r="B4" s="67" t="s">
        <v>36</v>
      </c>
      <c r="C4" s="65">
        <v>8</v>
      </c>
      <c r="D4" s="66" t="s">
        <v>37</v>
      </c>
      <c r="L4" s="56"/>
    </row>
    <row r="5" spans="1:12" s="15" customFormat="1" ht="22.5" customHeight="1">
      <c r="A5" s="71" t="s">
        <v>0</v>
      </c>
      <c r="B5" s="72" t="s">
        <v>2</v>
      </c>
      <c r="C5" s="73" t="s">
        <v>3</v>
      </c>
      <c r="D5" s="73" t="s">
        <v>27</v>
      </c>
      <c r="E5" s="73" t="s">
        <v>28</v>
      </c>
      <c r="F5" s="73" t="s">
        <v>29</v>
      </c>
      <c r="G5" s="73" t="s">
        <v>30</v>
      </c>
      <c r="H5" s="73" t="s">
        <v>31</v>
      </c>
      <c r="I5" s="73" t="s">
        <v>32</v>
      </c>
      <c r="J5" s="73" t="s">
        <v>33</v>
      </c>
      <c r="K5" s="73" t="s">
        <v>34</v>
      </c>
      <c r="L5" s="73" t="s">
        <v>4</v>
      </c>
    </row>
    <row r="6" spans="1:12" ht="12.75">
      <c r="A6" s="153">
        <v>1</v>
      </c>
      <c r="B6" s="154" t="s">
        <v>17</v>
      </c>
      <c r="C6" s="169">
        <v>2</v>
      </c>
      <c r="D6" s="163">
        <f aca="true" ca="1" t="shared" si="0" ref="D6:K15">IF($B6="","",IF(OR($C$4&lt;VALUE(REPLACE(D$5,1,3,"")),ISERROR(MATCH($B6,INDIRECT(D$5&amp;"!$D:$D"),0))),IF(OR($C$4&lt;VALUE(REPLACE(D$5,1,3,"")),ISERROR(MATCH($B6,INDIRECT(D$5&amp;"!$C:$C"),0))),"---",SUMIF(INDIRECT(D$5&amp;"!$C:$C"),$B6,INDIRECT(D$5&amp;"!$J:$J"))),SUMIF(INDIRECT(D$5&amp;"!$D:$D"),$B6,INDIRECT(D$5&amp;"!$J:$J"))))</f>
        <v>14</v>
      </c>
      <c r="E6" s="164">
        <f ca="1" t="shared" si="0"/>
        <v>4</v>
      </c>
      <c r="F6" s="164">
        <f ca="1" t="shared" si="0"/>
        <v>16</v>
      </c>
      <c r="G6" s="164">
        <f ca="1" t="shared" si="0"/>
        <v>10</v>
      </c>
      <c r="H6" s="164">
        <f ca="1" t="shared" si="0"/>
        <v>10</v>
      </c>
      <c r="I6" s="164">
        <f ca="1" t="shared" si="0"/>
        <v>6</v>
      </c>
      <c r="J6" s="164">
        <f ca="1" t="shared" si="0"/>
        <v>8</v>
      </c>
      <c r="K6" s="164">
        <f ca="1" t="shared" si="0"/>
        <v>10</v>
      </c>
      <c r="L6" s="155">
        <f aca="true" t="shared" si="1" ref="L6:L37">IF(B6="","",SUM(D6:K6))</f>
        <v>78</v>
      </c>
    </row>
    <row r="7" spans="1:12" ht="12.75">
      <c r="A7" s="156">
        <v>2</v>
      </c>
      <c r="B7" s="157" t="s">
        <v>14</v>
      </c>
      <c r="C7" s="170">
        <v>2</v>
      </c>
      <c r="D7" s="165">
        <f ca="1" t="shared" si="0"/>
        <v>10</v>
      </c>
      <c r="E7" s="166">
        <f ca="1" t="shared" si="0"/>
        <v>12</v>
      </c>
      <c r="F7" s="166">
        <f ca="1" t="shared" si="0"/>
        <v>6</v>
      </c>
      <c r="G7" s="166">
        <f ca="1" t="shared" si="0"/>
        <v>4</v>
      </c>
      <c r="H7" s="166">
        <f ca="1" t="shared" si="0"/>
        <v>1</v>
      </c>
      <c r="I7" s="166">
        <f ca="1" t="shared" si="0"/>
        <v>16</v>
      </c>
      <c r="J7" s="166">
        <f ca="1" t="shared" si="0"/>
        <v>6</v>
      </c>
      <c r="K7" s="166">
        <f ca="1" t="shared" si="0"/>
        <v>4</v>
      </c>
      <c r="L7" s="158">
        <f t="shared" si="1"/>
        <v>59</v>
      </c>
    </row>
    <row r="8" spans="1:12" ht="12.75">
      <c r="A8" s="153">
        <v>3</v>
      </c>
      <c r="B8" s="157" t="s">
        <v>16</v>
      </c>
      <c r="C8" s="170">
        <v>2</v>
      </c>
      <c r="D8" s="165">
        <f ca="1" t="shared" si="0"/>
        <v>12</v>
      </c>
      <c r="E8" s="166">
        <f ca="1" t="shared" si="0"/>
        <v>10</v>
      </c>
      <c r="F8" s="166">
        <f ca="1" t="shared" si="0"/>
        <v>4</v>
      </c>
      <c r="G8" s="166">
        <f ca="1" t="shared" si="0"/>
        <v>8</v>
      </c>
      <c r="H8" s="166">
        <f ca="1" t="shared" si="0"/>
        <v>11</v>
      </c>
      <c r="I8" s="166">
        <f ca="1" t="shared" si="0"/>
        <v>10</v>
      </c>
      <c r="J8" s="166">
        <f ca="1" t="shared" si="0"/>
        <v>4</v>
      </c>
      <c r="K8" s="166" t="str">
        <f ca="1" t="shared" si="0"/>
        <v>---</v>
      </c>
      <c r="L8" s="158">
        <f t="shared" si="1"/>
        <v>59</v>
      </c>
    </row>
    <row r="9" spans="1:12" ht="12.75">
      <c r="A9" s="156">
        <v>4</v>
      </c>
      <c r="B9" s="157" t="s">
        <v>24</v>
      </c>
      <c r="C9" s="170">
        <v>1</v>
      </c>
      <c r="D9" s="165">
        <f ca="1" t="shared" si="0"/>
        <v>4</v>
      </c>
      <c r="E9" s="166">
        <f ca="1" t="shared" si="0"/>
        <v>8</v>
      </c>
      <c r="F9" s="166">
        <f ca="1" t="shared" si="0"/>
        <v>2</v>
      </c>
      <c r="G9" s="166">
        <f ca="1" t="shared" si="0"/>
        <v>6</v>
      </c>
      <c r="H9" s="166">
        <f ca="1" t="shared" si="0"/>
        <v>9</v>
      </c>
      <c r="I9" s="166">
        <f ca="1" t="shared" si="0"/>
        <v>10</v>
      </c>
      <c r="J9" s="166">
        <f ca="1" t="shared" si="0"/>
        <v>12</v>
      </c>
      <c r="K9" s="166">
        <f ca="1" t="shared" si="0"/>
        <v>6</v>
      </c>
      <c r="L9" s="158">
        <f t="shared" si="1"/>
        <v>57</v>
      </c>
    </row>
    <row r="10" spans="1:12" ht="12.75">
      <c r="A10" s="153">
        <v>5</v>
      </c>
      <c r="B10" s="157" t="s">
        <v>39</v>
      </c>
      <c r="C10" s="170">
        <v>-0.5</v>
      </c>
      <c r="D10" s="165">
        <f ca="1" t="shared" si="0"/>
        <v>6</v>
      </c>
      <c r="E10" s="166" t="str">
        <f ca="1" t="shared" si="0"/>
        <v>---</v>
      </c>
      <c r="F10" s="166">
        <f ca="1" t="shared" si="0"/>
        <v>10</v>
      </c>
      <c r="G10" s="166">
        <f ca="1" t="shared" si="0"/>
        <v>12</v>
      </c>
      <c r="H10" s="166">
        <f ca="1" t="shared" si="0"/>
        <v>2</v>
      </c>
      <c r="I10" s="166">
        <f ca="1" t="shared" si="0"/>
        <v>14</v>
      </c>
      <c r="J10" s="166" t="str">
        <f ca="1" t="shared" si="0"/>
        <v>---</v>
      </c>
      <c r="K10" s="166">
        <f ca="1" t="shared" si="0"/>
        <v>12</v>
      </c>
      <c r="L10" s="158">
        <f t="shared" si="1"/>
        <v>56</v>
      </c>
    </row>
    <row r="11" spans="1:12" ht="12.75">
      <c r="A11" s="156">
        <v>6</v>
      </c>
      <c r="B11" s="186" t="s">
        <v>25</v>
      </c>
      <c r="C11" s="170">
        <v>1</v>
      </c>
      <c r="D11" s="165">
        <f ca="1" t="shared" si="0"/>
        <v>4</v>
      </c>
      <c r="E11" s="166">
        <f ca="1" t="shared" si="0"/>
        <v>8</v>
      </c>
      <c r="F11" s="166">
        <f ca="1" t="shared" si="0"/>
        <v>2</v>
      </c>
      <c r="G11" s="166">
        <f ca="1" t="shared" si="0"/>
        <v>6</v>
      </c>
      <c r="H11" s="166">
        <f ca="1" t="shared" si="0"/>
        <v>5</v>
      </c>
      <c r="I11" s="166">
        <f ca="1" t="shared" si="0"/>
        <v>10</v>
      </c>
      <c r="J11" s="166">
        <f ca="1" t="shared" si="0"/>
        <v>12</v>
      </c>
      <c r="K11" s="166">
        <f ca="1" t="shared" si="0"/>
        <v>6</v>
      </c>
      <c r="L11" s="158">
        <f t="shared" si="1"/>
        <v>53</v>
      </c>
    </row>
    <row r="12" spans="1:12" ht="12.75">
      <c r="A12" s="156">
        <v>7</v>
      </c>
      <c r="B12" s="157" t="s">
        <v>26</v>
      </c>
      <c r="C12" s="170">
        <v>0</v>
      </c>
      <c r="D12" s="165">
        <f ca="1" t="shared" si="0"/>
        <v>14</v>
      </c>
      <c r="E12" s="166">
        <f ca="1" t="shared" si="0"/>
        <v>4</v>
      </c>
      <c r="F12" s="166">
        <f ca="1" t="shared" si="0"/>
        <v>16</v>
      </c>
      <c r="G12" s="166" t="str">
        <f ca="1" t="shared" si="0"/>
        <v>---</v>
      </c>
      <c r="H12" s="166" t="str">
        <f ca="1" t="shared" si="0"/>
        <v>---</v>
      </c>
      <c r="I12" s="166" t="str">
        <f ca="1" t="shared" si="0"/>
        <v>---</v>
      </c>
      <c r="J12" s="166">
        <f ca="1" t="shared" si="0"/>
        <v>8</v>
      </c>
      <c r="K12" s="166">
        <f ca="1" t="shared" si="0"/>
        <v>10</v>
      </c>
      <c r="L12" s="158">
        <f t="shared" si="1"/>
        <v>52</v>
      </c>
    </row>
    <row r="13" spans="1:12" ht="12.75">
      <c r="A13" s="156">
        <v>8</v>
      </c>
      <c r="B13" s="157" t="s">
        <v>12</v>
      </c>
      <c r="C13" s="170">
        <v>0</v>
      </c>
      <c r="D13" s="165">
        <f ca="1" t="shared" si="0"/>
        <v>6</v>
      </c>
      <c r="E13" s="166">
        <f ca="1" t="shared" si="0"/>
        <v>10</v>
      </c>
      <c r="F13" s="166">
        <f ca="1" t="shared" si="0"/>
        <v>10</v>
      </c>
      <c r="G13" s="166">
        <f ca="1" t="shared" si="0"/>
        <v>4</v>
      </c>
      <c r="H13" s="166">
        <f ca="1" t="shared" si="0"/>
        <v>8</v>
      </c>
      <c r="I13" s="166">
        <f ca="1" t="shared" si="0"/>
        <v>4</v>
      </c>
      <c r="J13" s="166">
        <f ca="1" t="shared" si="0"/>
        <v>2</v>
      </c>
      <c r="K13" s="166">
        <f ca="1" t="shared" si="0"/>
        <v>8</v>
      </c>
      <c r="L13" s="158">
        <f t="shared" si="1"/>
        <v>52</v>
      </c>
    </row>
    <row r="14" spans="1:12" ht="12.75">
      <c r="A14" s="156">
        <v>9</v>
      </c>
      <c r="B14" s="157" t="s">
        <v>23</v>
      </c>
      <c r="C14" s="170">
        <v>2</v>
      </c>
      <c r="D14" s="165">
        <f ca="1" t="shared" si="0"/>
        <v>12</v>
      </c>
      <c r="E14" s="166">
        <f ca="1" t="shared" si="0"/>
        <v>8</v>
      </c>
      <c r="F14" s="166">
        <f ca="1" t="shared" si="0"/>
        <v>12</v>
      </c>
      <c r="G14" s="166" t="str">
        <f ca="1" t="shared" si="0"/>
        <v>---</v>
      </c>
      <c r="H14" s="166">
        <f ca="1" t="shared" si="0"/>
        <v>6</v>
      </c>
      <c r="I14" s="166">
        <f ca="1" t="shared" si="0"/>
        <v>12</v>
      </c>
      <c r="J14" s="166">
        <f ca="1" t="shared" si="0"/>
        <v>2</v>
      </c>
      <c r="K14" s="166" t="str">
        <f ca="1" t="shared" si="0"/>
        <v>---</v>
      </c>
      <c r="L14" s="158">
        <f t="shared" si="1"/>
        <v>52</v>
      </c>
    </row>
    <row r="15" spans="1:12" ht="12.75">
      <c r="A15" s="156">
        <v>10</v>
      </c>
      <c r="B15" s="157" t="s">
        <v>1011</v>
      </c>
      <c r="C15" s="170">
        <v>-0.5</v>
      </c>
      <c r="D15" s="165" t="str">
        <f ca="1" t="shared" si="0"/>
        <v>---</v>
      </c>
      <c r="E15" s="166" t="str">
        <f ca="1" t="shared" si="0"/>
        <v>---</v>
      </c>
      <c r="F15" s="166" t="str">
        <f ca="1" t="shared" si="0"/>
        <v>---</v>
      </c>
      <c r="G15" s="166">
        <f ca="1" t="shared" si="0"/>
        <v>12</v>
      </c>
      <c r="H15" s="166">
        <f ca="1" t="shared" si="0"/>
        <v>3</v>
      </c>
      <c r="I15" s="166">
        <f ca="1" t="shared" si="0"/>
        <v>14</v>
      </c>
      <c r="J15" s="166" t="str">
        <f ca="1" t="shared" si="0"/>
        <v>---</v>
      </c>
      <c r="K15" s="166">
        <f ca="1" t="shared" si="0"/>
        <v>12</v>
      </c>
      <c r="L15" s="158">
        <f t="shared" si="1"/>
        <v>41</v>
      </c>
    </row>
    <row r="16" spans="1:12" ht="12.75">
      <c r="A16" s="156">
        <v>11</v>
      </c>
      <c r="B16" s="157" t="s">
        <v>15</v>
      </c>
      <c r="C16" s="170">
        <v>2</v>
      </c>
      <c r="D16" s="165">
        <f aca="true" ca="1" t="shared" si="2" ref="D16:K25">IF($B16="","",IF(OR($C$4&lt;VALUE(REPLACE(D$5,1,3,"")),ISERROR(MATCH($B16,INDIRECT(D$5&amp;"!$D:$D"),0))),IF(OR($C$4&lt;VALUE(REPLACE(D$5,1,3,"")),ISERROR(MATCH($B16,INDIRECT(D$5&amp;"!$C:$C"),0))),"---",SUMIF(INDIRECT(D$5&amp;"!$C:$C"),$B16,INDIRECT(D$5&amp;"!$J:$J"))),SUMIF(INDIRECT(D$5&amp;"!$D:$D"),$B16,INDIRECT(D$5&amp;"!$J:$J"))))</f>
        <v>10</v>
      </c>
      <c r="E16" s="166">
        <f ca="1" t="shared" si="2"/>
        <v>12</v>
      </c>
      <c r="F16" s="166">
        <f ca="1" t="shared" si="2"/>
        <v>6</v>
      </c>
      <c r="G16" s="166" t="str">
        <f ca="1" t="shared" si="2"/>
        <v>---</v>
      </c>
      <c r="H16" s="166" t="str">
        <f ca="1" t="shared" si="2"/>
        <v>---</v>
      </c>
      <c r="I16" s="166" t="str">
        <f ca="1" t="shared" si="2"/>
        <v>---</v>
      </c>
      <c r="J16" s="166">
        <f ca="1" t="shared" si="2"/>
        <v>6</v>
      </c>
      <c r="K16" s="166">
        <f ca="1" t="shared" si="2"/>
        <v>4</v>
      </c>
      <c r="L16" s="158">
        <f t="shared" si="1"/>
        <v>38</v>
      </c>
    </row>
    <row r="17" spans="1:12" ht="12.75">
      <c r="A17" s="156">
        <v>12</v>
      </c>
      <c r="B17" s="157" t="s">
        <v>20</v>
      </c>
      <c r="C17" s="170">
        <v>2</v>
      </c>
      <c r="D17" s="165">
        <f ca="1" t="shared" si="2"/>
        <v>2</v>
      </c>
      <c r="E17" s="166" t="str">
        <f ca="1" t="shared" si="2"/>
        <v>---</v>
      </c>
      <c r="F17" s="166">
        <f ca="1" t="shared" si="2"/>
        <v>12</v>
      </c>
      <c r="G17" s="166">
        <f ca="1" t="shared" si="2"/>
        <v>8</v>
      </c>
      <c r="H17" s="166" t="str">
        <f ca="1" t="shared" si="2"/>
        <v>---</v>
      </c>
      <c r="I17" s="166">
        <f ca="1" t="shared" si="2"/>
        <v>2</v>
      </c>
      <c r="J17" s="166" t="str">
        <f ca="1" t="shared" si="2"/>
        <v>---</v>
      </c>
      <c r="K17" s="166">
        <f ca="1" t="shared" si="2"/>
        <v>8</v>
      </c>
      <c r="L17" s="158">
        <f t="shared" si="1"/>
        <v>32</v>
      </c>
    </row>
    <row r="18" spans="1:12" ht="12.75">
      <c r="A18" s="156">
        <v>13</v>
      </c>
      <c r="B18" s="157" t="s">
        <v>40</v>
      </c>
      <c r="C18" s="170">
        <v>0</v>
      </c>
      <c r="D18" s="165" t="str">
        <f ca="1" t="shared" si="2"/>
        <v>---</v>
      </c>
      <c r="E18" s="166">
        <f ca="1" t="shared" si="2"/>
        <v>8</v>
      </c>
      <c r="F18" s="166">
        <f ca="1" t="shared" si="2"/>
        <v>8</v>
      </c>
      <c r="G18" s="166">
        <f ca="1" t="shared" si="2"/>
        <v>2</v>
      </c>
      <c r="H18" s="166" t="str">
        <f ca="1" t="shared" si="2"/>
        <v>---</v>
      </c>
      <c r="I18" s="166">
        <f ca="1" t="shared" si="2"/>
        <v>12</v>
      </c>
      <c r="J18" s="166" t="str">
        <f ca="1" t="shared" si="2"/>
        <v>---</v>
      </c>
      <c r="K18" s="166" t="str">
        <f ca="1" t="shared" si="2"/>
        <v>---</v>
      </c>
      <c r="L18" s="158">
        <f t="shared" si="1"/>
        <v>30</v>
      </c>
    </row>
    <row r="19" spans="1:12" ht="12.75">
      <c r="A19" s="156">
        <v>14</v>
      </c>
      <c r="B19" s="157" t="s">
        <v>755</v>
      </c>
      <c r="C19" s="170">
        <v>2</v>
      </c>
      <c r="D19" s="165" t="str">
        <f ca="1" t="shared" si="2"/>
        <v>---</v>
      </c>
      <c r="E19" s="166" t="str">
        <f ca="1" t="shared" si="2"/>
        <v>---</v>
      </c>
      <c r="F19" s="166">
        <f ca="1" t="shared" si="2"/>
        <v>4</v>
      </c>
      <c r="G19" s="166" t="str">
        <f ca="1" t="shared" si="2"/>
        <v>---</v>
      </c>
      <c r="H19" s="166">
        <f ca="1" t="shared" si="2"/>
        <v>8</v>
      </c>
      <c r="I19" s="166">
        <f ca="1" t="shared" si="2"/>
        <v>10</v>
      </c>
      <c r="J19" s="166">
        <f ca="1" t="shared" si="2"/>
        <v>4</v>
      </c>
      <c r="K19" s="166" t="str">
        <f ca="1" t="shared" si="2"/>
        <v>---</v>
      </c>
      <c r="L19" s="158">
        <f t="shared" si="1"/>
        <v>26</v>
      </c>
    </row>
    <row r="20" spans="1:12" ht="12.75">
      <c r="A20" s="156">
        <v>15</v>
      </c>
      <c r="B20" s="157" t="s">
        <v>18</v>
      </c>
      <c r="C20" s="170">
        <v>1</v>
      </c>
      <c r="D20" s="165">
        <f ca="1" t="shared" si="2"/>
        <v>8</v>
      </c>
      <c r="E20" s="166">
        <f ca="1" t="shared" si="2"/>
        <v>14</v>
      </c>
      <c r="F20" s="166" t="str">
        <f ca="1" t="shared" si="2"/>
        <v>---</v>
      </c>
      <c r="G20" s="166" t="str">
        <f ca="1" t="shared" si="2"/>
        <v>---</v>
      </c>
      <c r="H20" s="166" t="str">
        <f ca="1" t="shared" si="2"/>
        <v>---</v>
      </c>
      <c r="I20" s="166" t="str">
        <f ca="1" t="shared" si="2"/>
        <v>---</v>
      </c>
      <c r="J20" s="166" t="str">
        <f ca="1" t="shared" si="2"/>
        <v>---</v>
      </c>
      <c r="K20" s="166" t="str">
        <f ca="1" t="shared" si="2"/>
        <v>---</v>
      </c>
      <c r="L20" s="158">
        <f t="shared" si="1"/>
        <v>22</v>
      </c>
    </row>
    <row r="21" spans="1:12" ht="12.75">
      <c r="A21" s="156">
        <v>15</v>
      </c>
      <c r="B21" s="157" t="s">
        <v>19</v>
      </c>
      <c r="C21" s="170">
        <v>1</v>
      </c>
      <c r="D21" s="165">
        <f ca="1" t="shared" si="2"/>
        <v>8</v>
      </c>
      <c r="E21" s="166">
        <f ca="1" t="shared" si="2"/>
        <v>14</v>
      </c>
      <c r="F21" s="166" t="str">
        <f ca="1" t="shared" si="2"/>
        <v>---</v>
      </c>
      <c r="G21" s="166" t="str">
        <f ca="1" t="shared" si="2"/>
        <v>---</v>
      </c>
      <c r="H21" s="166" t="str">
        <f ca="1" t="shared" si="2"/>
        <v>---</v>
      </c>
      <c r="I21" s="166" t="str">
        <f ca="1" t="shared" si="2"/>
        <v>---</v>
      </c>
      <c r="J21" s="166" t="str">
        <f ca="1" t="shared" si="2"/>
        <v>---</v>
      </c>
      <c r="K21" s="166" t="str">
        <f ca="1" t="shared" si="2"/>
        <v>---</v>
      </c>
      <c r="L21" s="158">
        <f t="shared" si="1"/>
        <v>22</v>
      </c>
    </row>
    <row r="22" spans="1:12" ht="12.75">
      <c r="A22" s="156">
        <v>17</v>
      </c>
      <c r="B22" s="160" t="s">
        <v>1228</v>
      </c>
      <c r="C22" s="170">
        <v>3</v>
      </c>
      <c r="D22" s="165" t="str">
        <f ca="1" t="shared" si="2"/>
        <v>---</v>
      </c>
      <c r="E22" s="166" t="str">
        <f ca="1" t="shared" si="2"/>
        <v>---</v>
      </c>
      <c r="F22" s="166" t="str">
        <f ca="1" t="shared" si="2"/>
        <v>---</v>
      </c>
      <c r="G22" s="166" t="str">
        <f ca="1" t="shared" si="2"/>
        <v>---</v>
      </c>
      <c r="H22" s="166">
        <f ca="1" t="shared" si="2"/>
        <v>12</v>
      </c>
      <c r="I22" s="166">
        <f ca="1" t="shared" si="2"/>
        <v>6</v>
      </c>
      <c r="J22" s="166" t="str">
        <f ca="1" t="shared" si="2"/>
        <v>---</v>
      </c>
      <c r="K22" s="166" t="str">
        <f ca="1" t="shared" si="2"/>
        <v>---</v>
      </c>
      <c r="L22" s="158">
        <f t="shared" si="1"/>
        <v>18</v>
      </c>
    </row>
    <row r="23" spans="1:12" ht="12.75">
      <c r="A23" s="156">
        <v>18</v>
      </c>
      <c r="B23" s="160" t="s">
        <v>21</v>
      </c>
      <c r="C23" s="170">
        <v>-2</v>
      </c>
      <c r="D23" s="165" t="str">
        <f ca="1" t="shared" si="2"/>
        <v>---</v>
      </c>
      <c r="E23" s="166">
        <f ca="1" t="shared" si="2"/>
        <v>4</v>
      </c>
      <c r="F23" s="166">
        <f ca="1" t="shared" si="2"/>
        <v>14</v>
      </c>
      <c r="G23" s="166" t="str">
        <f ca="1" t="shared" si="2"/>
        <v>---</v>
      </c>
      <c r="H23" s="166" t="str">
        <f ca="1" t="shared" si="2"/>
        <v>---</v>
      </c>
      <c r="I23" s="166" t="str">
        <f ca="1" t="shared" si="2"/>
        <v>---</v>
      </c>
      <c r="J23" s="166" t="str">
        <f ca="1" t="shared" si="2"/>
        <v>---</v>
      </c>
      <c r="K23" s="166" t="str">
        <f ca="1" t="shared" si="2"/>
        <v>---</v>
      </c>
      <c r="L23" s="158">
        <f t="shared" si="1"/>
        <v>18</v>
      </c>
    </row>
    <row r="24" spans="1:12" ht="12.75">
      <c r="A24" s="156">
        <f>IF(B24="","",IF(L24=L23,"=",ROW()-5))</f>
        <v>19</v>
      </c>
      <c r="B24" s="160" t="s">
        <v>1428</v>
      </c>
      <c r="C24" s="170">
        <v>2</v>
      </c>
      <c r="D24" s="165" t="str">
        <f ca="1" t="shared" si="2"/>
        <v>---</v>
      </c>
      <c r="E24" s="166" t="str">
        <f ca="1" t="shared" si="2"/>
        <v>---</v>
      </c>
      <c r="F24" s="166" t="str">
        <f ca="1" t="shared" si="2"/>
        <v>---</v>
      </c>
      <c r="G24" s="166" t="str">
        <f ca="1" t="shared" si="2"/>
        <v>---</v>
      </c>
      <c r="H24" s="166" t="str">
        <f ca="1" t="shared" si="2"/>
        <v>---</v>
      </c>
      <c r="I24" s="166">
        <f ca="1" t="shared" si="2"/>
        <v>16</v>
      </c>
      <c r="J24" s="166" t="str">
        <f ca="1" t="shared" si="2"/>
        <v>---</v>
      </c>
      <c r="K24" s="166" t="str">
        <f ca="1" t="shared" si="2"/>
        <v>---</v>
      </c>
      <c r="L24" s="158">
        <f t="shared" si="1"/>
        <v>16</v>
      </c>
    </row>
    <row r="25" spans="1:12" ht="12.75">
      <c r="A25" s="156">
        <v>20</v>
      </c>
      <c r="B25" s="160" t="s">
        <v>1610</v>
      </c>
      <c r="C25" s="170">
        <v>-2</v>
      </c>
      <c r="D25" s="165" t="str">
        <f ca="1" t="shared" si="2"/>
        <v>---</v>
      </c>
      <c r="E25" s="166" t="str">
        <f ca="1" t="shared" si="2"/>
        <v>---</v>
      </c>
      <c r="F25" s="166" t="str">
        <f ca="1" t="shared" si="2"/>
        <v>---</v>
      </c>
      <c r="G25" s="166" t="str">
        <f ca="1" t="shared" si="2"/>
        <v>---</v>
      </c>
      <c r="H25" s="166" t="str">
        <f ca="1" t="shared" si="2"/>
        <v>---</v>
      </c>
      <c r="I25" s="166" t="str">
        <f ca="1" t="shared" si="2"/>
        <v>---</v>
      </c>
      <c r="J25" s="166">
        <f ca="1" t="shared" si="2"/>
        <v>12</v>
      </c>
      <c r="K25" s="166">
        <f ca="1" t="shared" si="2"/>
        <v>2</v>
      </c>
      <c r="L25" s="158">
        <f t="shared" si="1"/>
        <v>14</v>
      </c>
    </row>
    <row r="26" spans="1:12" ht="12.75">
      <c r="A26" s="156">
        <v>20</v>
      </c>
      <c r="B26" s="159" t="s">
        <v>1611</v>
      </c>
      <c r="C26" s="170">
        <v>1</v>
      </c>
      <c r="D26" s="165" t="str">
        <f aca="true" ca="1" t="shared" si="3" ref="D26:K32">IF($B26="","",IF(OR($C$4&lt;VALUE(REPLACE(D$5,1,3,"")),ISERROR(MATCH($B26,INDIRECT(D$5&amp;"!$D:$D"),0))),IF(OR($C$4&lt;VALUE(REPLACE(D$5,1,3,"")),ISERROR(MATCH($B26,INDIRECT(D$5&amp;"!$C:$C"),0))),"---",SUMIF(INDIRECT(D$5&amp;"!$C:$C"),$B26,INDIRECT(D$5&amp;"!$J:$J"))),SUMIF(INDIRECT(D$5&amp;"!$D:$D"),$B26,INDIRECT(D$5&amp;"!$J:$J"))))</f>
        <v>---</v>
      </c>
      <c r="E26" s="166" t="str">
        <f ca="1" t="shared" si="3"/>
        <v>---</v>
      </c>
      <c r="F26" s="166" t="str">
        <f ca="1" t="shared" si="3"/>
        <v>---</v>
      </c>
      <c r="G26" s="166" t="str">
        <f ca="1" t="shared" si="3"/>
        <v>---</v>
      </c>
      <c r="H26" s="166" t="str">
        <f ca="1" t="shared" si="3"/>
        <v>---</v>
      </c>
      <c r="I26" s="166" t="str">
        <f ca="1" t="shared" si="3"/>
        <v>---</v>
      </c>
      <c r="J26" s="166">
        <f ca="1" t="shared" si="3"/>
        <v>12</v>
      </c>
      <c r="K26" s="166">
        <f ca="1" t="shared" si="3"/>
        <v>2</v>
      </c>
      <c r="L26" s="158">
        <f t="shared" si="1"/>
        <v>14</v>
      </c>
    </row>
    <row r="27" spans="1:12" ht="12.75">
      <c r="A27" s="156">
        <v>22</v>
      </c>
      <c r="B27" s="160" t="s">
        <v>22</v>
      </c>
      <c r="C27" s="170">
        <v>0</v>
      </c>
      <c r="D27" s="165" t="str">
        <f ca="1" t="shared" si="3"/>
        <v>---</v>
      </c>
      <c r="E27" s="166">
        <f ca="1" t="shared" si="3"/>
        <v>4</v>
      </c>
      <c r="F27" s="166" t="str">
        <f ca="1" t="shared" si="3"/>
        <v>---</v>
      </c>
      <c r="G27" s="166">
        <f ca="1" t="shared" si="3"/>
        <v>10</v>
      </c>
      <c r="H27" s="166" t="str">
        <f ca="1" t="shared" si="3"/>
        <v>---</v>
      </c>
      <c r="I27" s="166" t="str">
        <f ca="1" t="shared" si="3"/>
        <v>---</v>
      </c>
      <c r="J27" s="166" t="str">
        <f ca="1" t="shared" si="3"/>
        <v>---</v>
      </c>
      <c r="K27" s="166" t="str">
        <f ca="1" t="shared" si="3"/>
        <v>---</v>
      </c>
      <c r="L27" s="158">
        <f t="shared" si="1"/>
        <v>14</v>
      </c>
    </row>
    <row r="28" spans="1:12" ht="12.75">
      <c r="A28" s="156">
        <v>23</v>
      </c>
      <c r="B28" s="160" t="s">
        <v>753</v>
      </c>
      <c r="C28" s="170">
        <v>-2</v>
      </c>
      <c r="D28" s="165" t="str">
        <f ca="1" t="shared" si="3"/>
        <v>---</v>
      </c>
      <c r="E28" s="166" t="str">
        <f ca="1" t="shared" si="3"/>
        <v>---</v>
      </c>
      <c r="F28" s="166">
        <f ca="1" t="shared" si="3"/>
        <v>14</v>
      </c>
      <c r="G28" s="166" t="str">
        <f ca="1" t="shared" si="3"/>
        <v>---</v>
      </c>
      <c r="H28" s="166" t="str">
        <f ca="1" t="shared" si="3"/>
        <v>---</v>
      </c>
      <c r="I28" s="166" t="str">
        <f ca="1" t="shared" si="3"/>
        <v>---</v>
      </c>
      <c r="J28" s="166" t="str">
        <f ca="1" t="shared" si="3"/>
        <v>---</v>
      </c>
      <c r="K28" s="166" t="str">
        <f ca="1" t="shared" si="3"/>
        <v>---</v>
      </c>
      <c r="L28" s="158">
        <f t="shared" si="1"/>
        <v>14</v>
      </c>
    </row>
    <row r="29" spans="1:12" ht="12.75">
      <c r="A29" s="156">
        <v>24</v>
      </c>
      <c r="B29" s="160" t="s">
        <v>754</v>
      </c>
      <c r="C29" s="170">
        <v>0</v>
      </c>
      <c r="D29" s="165" t="str">
        <f ca="1" t="shared" si="3"/>
        <v>---</v>
      </c>
      <c r="E29" s="166" t="str">
        <f ca="1" t="shared" si="3"/>
        <v>---</v>
      </c>
      <c r="F29" s="166">
        <f ca="1" t="shared" si="3"/>
        <v>8</v>
      </c>
      <c r="G29" s="166">
        <f ca="1" t="shared" si="3"/>
        <v>2</v>
      </c>
      <c r="H29" s="166" t="str">
        <f ca="1" t="shared" si="3"/>
        <v>---</v>
      </c>
      <c r="I29" s="166" t="str">
        <f ca="1" t="shared" si="3"/>
        <v>---</v>
      </c>
      <c r="J29" s="166" t="str">
        <f ca="1" t="shared" si="3"/>
        <v>---</v>
      </c>
      <c r="K29" s="166" t="str">
        <f ca="1" t="shared" si="3"/>
        <v>---</v>
      </c>
      <c r="L29" s="158">
        <f t="shared" si="1"/>
        <v>10</v>
      </c>
    </row>
    <row r="30" spans="1:12" ht="12.75">
      <c r="A30" s="156">
        <v>25</v>
      </c>
      <c r="B30" s="160" t="s">
        <v>13</v>
      </c>
      <c r="C30" s="170">
        <v>1</v>
      </c>
      <c r="D30" s="165">
        <f ca="1" t="shared" si="3"/>
        <v>2</v>
      </c>
      <c r="E30" s="166" t="str">
        <f ca="1" t="shared" si="3"/>
        <v>---</v>
      </c>
      <c r="F30" s="166" t="str">
        <f ca="1" t="shared" si="3"/>
        <v>---</v>
      </c>
      <c r="G30" s="166" t="str">
        <f ca="1" t="shared" si="3"/>
        <v>---</v>
      </c>
      <c r="H30" s="166">
        <f ca="1" t="shared" si="3"/>
        <v>5</v>
      </c>
      <c r="I30" s="166" t="str">
        <f ca="1" t="shared" si="3"/>
        <v>---</v>
      </c>
      <c r="J30" s="166" t="str">
        <f ca="1" t="shared" si="3"/>
        <v>---</v>
      </c>
      <c r="K30" s="166" t="str">
        <f ca="1" t="shared" si="3"/>
        <v>---</v>
      </c>
      <c r="L30" s="158">
        <f t="shared" si="1"/>
        <v>7</v>
      </c>
    </row>
    <row r="31" spans="1:12" ht="12.75">
      <c r="A31" s="156">
        <v>26</v>
      </c>
      <c r="B31" s="160" t="s">
        <v>1429</v>
      </c>
      <c r="C31" s="170">
        <v>4</v>
      </c>
      <c r="D31" s="165" t="str">
        <f ca="1" t="shared" si="3"/>
        <v>---</v>
      </c>
      <c r="E31" s="166" t="str">
        <f ca="1" t="shared" si="3"/>
        <v>---</v>
      </c>
      <c r="F31" s="166" t="str">
        <f ca="1" t="shared" si="3"/>
        <v>---</v>
      </c>
      <c r="G31" s="166" t="str">
        <f ca="1" t="shared" si="3"/>
        <v>---</v>
      </c>
      <c r="H31" s="166" t="str">
        <f ca="1" t="shared" si="3"/>
        <v>---</v>
      </c>
      <c r="I31" s="166">
        <f ca="1" t="shared" si="3"/>
        <v>4</v>
      </c>
      <c r="J31" s="166" t="str">
        <f ca="1" t="shared" si="3"/>
        <v>---</v>
      </c>
      <c r="K31" s="166" t="str">
        <f ca="1" t="shared" si="3"/>
        <v>---</v>
      </c>
      <c r="L31" s="158">
        <f t="shared" si="1"/>
        <v>4</v>
      </c>
    </row>
    <row r="32" spans="1:12" ht="12.75">
      <c r="A32" s="156">
        <v>27</v>
      </c>
      <c r="B32" s="160" t="s">
        <v>1430</v>
      </c>
      <c r="C32" s="170">
        <v>3</v>
      </c>
      <c r="D32" s="165" t="str">
        <f ca="1" t="shared" si="3"/>
        <v>---</v>
      </c>
      <c r="E32" s="166" t="str">
        <f ca="1" t="shared" si="3"/>
        <v>---</v>
      </c>
      <c r="F32" s="166" t="str">
        <f ca="1" t="shared" si="3"/>
        <v>---</v>
      </c>
      <c r="G32" s="166" t="str">
        <f ca="1" t="shared" si="3"/>
        <v>---</v>
      </c>
      <c r="H32" s="166" t="str">
        <f ca="1" t="shared" si="3"/>
        <v>---</v>
      </c>
      <c r="I32" s="166">
        <f ca="1" t="shared" si="3"/>
        <v>2</v>
      </c>
      <c r="J32" s="166" t="str">
        <f ca="1" t="shared" si="3"/>
        <v>---</v>
      </c>
      <c r="K32" s="166" t="str">
        <f ca="1" t="shared" si="3"/>
        <v>---</v>
      </c>
      <c r="L32" s="158">
        <f t="shared" si="1"/>
        <v>2</v>
      </c>
    </row>
    <row r="33" spans="1:12" ht="12.75">
      <c r="A33" s="156">
        <f>IF(B33="","",IF(L33=L32,"=",ROW()-5))</f>
      </c>
      <c r="B33" s="160"/>
      <c r="C33" s="170"/>
      <c r="D33" s="165">
        <f aca="true" ca="1" t="shared" si="4" ref="D33:K37">IF($B33="","",IF(OR($C$4&lt;VALUE(REPLACE(D$5,1,3,"")),ISERROR(MATCH($B33,INDIRECT(D$5&amp;"!$D:$D"),0))),IF(OR($C$4&lt;VALUE(REPLACE(D$5,1,3,"")),ISERROR(MATCH($B33,INDIRECT(D$5&amp;"!$C:$C"),0))),"---",SUMIF(INDIRECT(D$5&amp;"!$C:$C"),$B33,INDIRECT(D$5&amp;"!$J:$J"))),SUMIF(INDIRECT(D$5&amp;"!$D:$D"),$B33,INDIRECT(D$5&amp;"!$J:$J"))))</f>
      </c>
      <c r="E33" s="166">
        <f ca="1" t="shared" si="4"/>
      </c>
      <c r="F33" s="166">
        <f ca="1" t="shared" si="4"/>
      </c>
      <c r="G33" s="166">
        <f ca="1" t="shared" si="4"/>
      </c>
      <c r="H33" s="166">
        <f ca="1" t="shared" si="4"/>
      </c>
      <c r="I33" s="166">
        <f ca="1" t="shared" si="4"/>
      </c>
      <c r="J33" s="166">
        <f ca="1" t="shared" si="4"/>
      </c>
      <c r="K33" s="166">
        <f ca="1" t="shared" si="4"/>
      </c>
      <c r="L33" s="158">
        <f t="shared" si="1"/>
      </c>
    </row>
    <row r="34" spans="1:12" ht="12.75">
      <c r="A34" s="156">
        <f>IF(B34="","",IF(L34=L33,"=",ROW()-5))</f>
      </c>
      <c r="B34" s="159"/>
      <c r="C34" s="170"/>
      <c r="D34" s="165">
        <f ca="1" t="shared" si="4"/>
      </c>
      <c r="E34" s="166">
        <f ca="1" t="shared" si="4"/>
      </c>
      <c r="F34" s="166">
        <f ca="1" t="shared" si="4"/>
      </c>
      <c r="G34" s="166">
        <f ca="1" t="shared" si="4"/>
      </c>
      <c r="H34" s="166">
        <f ca="1" t="shared" si="4"/>
      </c>
      <c r="I34" s="166">
        <f ca="1" t="shared" si="4"/>
      </c>
      <c r="J34" s="166">
        <f ca="1" t="shared" si="4"/>
      </c>
      <c r="K34" s="166">
        <f ca="1" t="shared" si="4"/>
      </c>
      <c r="L34" s="158">
        <f t="shared" si="1"/>
      </c>
    </row>
    <row r="35" spans="1:12" ht="12.75">
      <c r="A35" s="156">
        <f>IF(B35="","",IF(L35=L34,"=",ROW()-5))</f>
      </c>
      <c r="B35" s="159"/>
      <c r="C35" s="170"/>
      <c r="D35" s="165">
        <f ca="1" t="shared" si="4"/>
      </c>
      <c r="E35" s="166">
        <f ca="1" t="shared" si="4"/>
      </c>
      <c r="F35" s="166">
        <f ca="1" t="shared" si="4"/>
      </c>
      <c r="G35" s="166">
        <f ca="1" t="shared" si="4"/>
      </c>
      <c r="H35" s="166">
        <f ca="1" t="shared" si="4"/>
      </c>
      <c r="I35" s="166">
        <f ca="1" t="shared" si="4"/>
      </c>
      <c r="J35" s="166">
        <f ca="1" t="shared" si="4"/>
      </c>
      <c r="K35" s="166">
        <f ca="1" t="shared" si="4"/>
      </c>
      <c r="L35" s="158">
        <f t="shared" si="1"/>
      </c>
    </row>
    <row r="36" spans="1:12" ht="12.75">
      <c r="A36" s="156">
        <f>IF(B36="","",IF(L36=L35,"=",ROW()-5))</f>
      </c>
      <c r="B36" s="160"/>
      <c r="C36" s="170"/>
      <c r="D36" s="165">
        <f ca="1" t="shared" si="4"/>
      </c>
      <c r="E36" s="166">
        <f ca="1" t="shared" si="4"/>
      </c>
      <c r="F36" s="166">
        <f ca="1" t="shared" si="4"/>
      </c>
      <c r="G36" s="166">
        <f ca="1" t="shared" si="4"/>
      </c>
      <c r="H36" s="166">
        <f ca="1" t="shared" si="4"/>
      </c>
      <c r="I36" s="166">
        <f ca="1" t="shared" si="4"/>
      </c>
      <c r="J36" s="166">
        <f ca="1" t="shared" si="4"/>
      </c>
      <c r="K36" s="166">
        <f ca="1" t="shared" si="4"/>
      </c>
      <c r="L36" s="158">
        <f t="shared" si="1"/>
      </c>
    </row>
    <row r="37" spans="1:12" ht="12.75">
      <c r="A37" s="156">
        <f>IF(B37="","",IF(L37=L36,"=",ROW()-5))</f>
      </c>
      <c r="B37" s="161"/>
      <c r="C37" s="171"/>
      <c r="D37" s="167">
        <f ca="1" t="shared" si="4"/>
      </c>
      <c r="E37" s="168">
        <f ca="1" t="shared" si="4"/>
      </c>
      <c r="F37" s="168">
        <f ca="1" t="shared" si="4"/>
      </c>
      <c r="G37" s="168">
        <f ca="1" t="shared" si="4"/>
      </c>
      <c r="H37" s="168">
        <f ca="1" t="shared" si="4"/>
      </c>
      <c r="I37" s="168">
        <f ca="1" t="shared" si="4"/>
      </c>
      <c r="J37" s="168">
        <f ca="1" t="shared" si="4"/>
      </c>
      <c r="K37" s="168">
        <f ca="1" t="shared" si="4"/>
      </c>
      <c r="L37" s="162">
        <f t="shared" si="1"/>
      </c>
    </row>
    <row r="38" spans="1:11" s="151" customFormat="1" ht="12.75">
      <c r="A38" s="150"/>
      <c r="D38" s="152">
        <f ca="1">IF(SUM(INDIRECT(D$5&amp;"!$J$6:$J$100"))*2=SUM(D6:D37),"",SUM(INDIRECT(D$5&amp;"!$J$6:$J$100"))*2-SUM(D6:D37))</f>
      </c>
      <c r="E38" s="152">
        <f aca="true" ca="1" t="shared" si="5" ref="E38:K38">IF(SUM(INDIRECT(E$5&amp;"!$J$6:$J$100"))*2=SUM(E6:E37),"",SUM(INDIRECT(E$5&amp;"!$J$6:$J$100"))*2-SUM(E6:E37))</f>
      </c>
      <c r="F38" s="152">
        <f ca="1" t="shared" si="5"/>
      </c>
      <c r="G38" s="152">
        <f ca="1" t="shared" si="5"/>
      </c>
      <c r="H38" s="152">
        <f ca="1">IF(SUM(INDIRECT(H$5&amp;"!$J$6:$J$100"))=SUM(H6:H37),"",SUM(INDIRECT(H$5&amp;"!$J$6:$J$100"))-SUM(H6:H37))</f>
      </c>
      <c r="I38" s="152">
        <f ca="1" t="shared" si="5"/>
      </c>
      <c r="J38" s="152">
        <f ca="1" t="shared" si="5"/>
      </c>
      <c r="K38" s="152">
        <f ca="1" t="shared" si="5"/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3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3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3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3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44</v>
      </c>
      <c r="C1" s="20"/>
      <c r="D1" s="19"/>
      <c r="E1" s="21" t="s">
        <v>45</v>
      </c>
      <c r="F1" s="22"/>
      <c r="G1" s="23" t="s">
        <v>46</v>
      </c>
      <c r="H1" s="23"/>
      <c r="I1" s="24" t="s">
        <v>47</v>
      </c>
      <c r="J1" s="24"/>
      <c r="K1" s="25"/>
      <c r="L1" s="26">
        <v>150</v>
      </c>
      <c r="M1" s="18"/>
      <c r="N1" s="19" t="s">
        <v>44</v>
      </c>
      <c r="O1" s="20"/>
      <c r="P1" s="19"/>
      <c r="Q1" s="21" t="s">
        <v>48</v>
      </c>
      <c r="R1" s="22"/>
      <c r="S1" s="23" t="s">
        <v>46</v>
      </c>
      <c r="T1" s="23"/>
      <c r="U1" s="24" t="s">
        <v>49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50</v>
      </c>
      <c r="H2" s="31"/>
      <c r="I2" s="24" t="s">
        <v>51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50</v>
      </c>
      <c r="T2" s="31"/>
      <c r="U2" s="24" t="s">
        <v>52</v>
      </c>
      <c r="V2" s="24"/>
      <c r="W2" s="25"/>
    </row>
    <row r="3" spans="1:23" ht="4.5" customHeight="1">
      <c r="A3" s="187"/>
      <c r="B3" s="188"/>
      <c r="C3" s="189"/>
      <c r="D3" s="190"/>
      <c r="E3" s="191"/>
      <c r="F3" s="192"/>
      <c r="G3" s="193"/>
      <c r="H3" s="193"/>
      <c r="I3" s="189"/>
      <c r="J3" s="188"/>
      <c r="K3" s="194"/>
      <c r="L3" s="26"/>
      <c r="M3" s="187"/>
      <c r="N3" s="188"/>
      <c r="O3" s="189"/>
      <c r="P3" s="190"/>
      <c r="Q3" s="191"/>
      <c r="R3" s="192"/>
      <c r="S3" s="193"/>
      <c r="T3" s="193"/>
      <c r="U3" s="189"/>
      <c r="V3" s="188"/>
      <c r="W3" s="194"/>
    </row>
    <row r="4" spans="1:23" s="39" customFormat="1" ht="12.75" customHeight="1">
      <c r="A4" s="195"/>
      <c r="B4" s="32"/>
      <c r="C4" s="33"/>
      <c r="D4" s="196"/>
      <c r="E4" s="197" t="s">
        <v>53</v>
      </c>
      <c r="F4" s="35" t="s">
        <v>70</v>
      </c>
      <c r="G4" s="36"/>
      <c r="H4" s="42"/>
      <c r="I4" s="42"/>
      <c r="J4" s="260"/>
      <c r="K4" s="198"/>
      <c r="L4" s="38"/>
      <c r="M4" s="195"/>
      <c r="N4" s="32"/>
      <c r="O4" s="33"/>
      <c r="P4" s="196"/>
      <c r="Q4" s="197" t="s">
        <v>53</v>
      </c>
      <c r="R4" s="35" t="s">
        <v>215</v>
      </c>
      <c r="S4" s="36"/>
      <c r="T4" s="42"/>
      <c r="U4" s="42"/>
      <c r="V4" s="260"/>
      <c r="W4" s="198"/>
    </row>
    <row r="5" spans="1:23" s="39" customFormat="1" ht="12.75" customHeight="1">
      <c r="A5" s="195"/>
      <c r="B5" s="32"/>
      <c r="C5" s="33"/>
      <c r="D5" s="196"/>
      <c r="E5" s="199" t="s">
        <v>54</v>
      </c>
      <c r="F5" s="35" t="s">
        <v>335</v>
      </c>
      <c r="G5" s="200"/>
      <c r="H5" s="42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262"/>
      <c r="L5" s="38"/>
      <c r="M5" s="195"/>
      <c r="N5" s="32"/>
      <c r="O5" s="33"/>
      <c r="P5" s="196"/>
      <c r="Q5" s="199" t="s">
        <v>54</v>
      </c>
      <c r="R5" s="35" t="s">
        <v>194</v>
      </c>
      <c r="S5" s="200"/>
      <c r="T5" s="42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12.1</v>
      </c>
      <c r="W5" s="262"/>
    </row>
    <row r="6" spans="1:23" s="39" customFormat="1" ht="12.75" customHeight="1">
      <c r="A6" s="195"/>
      <c r="B6" s="32"/>
      <c r="C6" s="33"/>
      <c r="D6" s="196"/>
      <c r="E6" s="199" t="s">
        <v>55</v>
      </c>
      <c r="F6" s="201" t="s">
        <v>111</v>
      </c>
      <c r="G6" s="36"/>
      <c r="H6" s="42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38"/>
      <c r="M6" s="195"/>
      <c r="N6" s="32"/>
      <c r="O6" s="33"/>
      <c r="P6" s="196"/>
      <c r="Q6" s="199" t="s">
        <v>55</v>
      </c>
      <c r="R6" s="35" t="s">
        <v>230</v>
      </c>
      <c r="S6" s="36"/>
      <c r="T6" s="42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8.1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</row>
    <row r="7" spans="1:23" s="39" customFormat="1" ht="12.75" customHeight="1">
      <c r="A7" s="195"/>
      <c r="B7" s="32"/>
      <c r="C7" s="33"/>
      <c r="D7" s="196"/>
      <c r="E7" s="197" t="s">
        <v>57</v>
      </c>
      <c r="F7" s="201" t="s">
        <v>128</v>
      </c>
      <c r="G7" s="36"/>
      <c r="H7" s="42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K7" s="262"/>
      <c r="L7" s="38"/>
      <c r="M7" s="195"/>
      <c r="N7" s="32"/>
      <c r="O7" s="33"/>
      <c r="P7" s="196"/>
      <c r="Q7" s="197" t="s">
        <v>57</v>
      </c>
      <c r="R7" s="35" t="s">
        <v>60</v>
      </c>
      <c r="S7" s="36"/>
      <c r="T7" s="42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15.1</v>
      </c>
      <c r="W7" s="262"/>
    </row>
    <row r="8" spans="1:23" s="39" customFormat="1" ht="12.75" customHeight="1">
      <c r="A8" s="202" t="s">
        <v>53</v>
      </c>
      <c r="B8" s="203" t="s">
        <v>336</v>
      </c>
      <c r="C8" s="33"/>
      <c r="D8" s="196"/>
      <c r="F8" s="36"/>
      <c r="G8" s="197" t="s">
        <v>53</v>
      </c>
      <c r="H8" s="205" t="s">
        <v>337</v>
      </c>
      <c r="I8" s="36"/>
      <c r="J8" s="200"/>
      <c r="K8" s="198"/>
      <c r="L8" s="38"/>
      <c r="M8" s="202" t="s">
        <v>53</v>
      </c>
      <c r="N8" s="203" t="s">
        <v>240</v>
      </c>
      <c r="O8" s="33"/>
      <c r="P8" s="196"/>
      <c r="R8" s="36"/>
      <c r="S8" s="197" t="s">
        <v>53</v>
      </c>
      <c r="T8" s="205" t="s">
        <v>179</v>
      </c>
      <c r="U8" s="36"/>
      <c r="V8" s="200"/>
      <c r="W8" s="198"/>
    </row>
    <row r="9" spans="1:23" s="39" customFormat="1" ht="12.75" customHeight="1">
      <c r="A9" s="206" t="s">
        <v>54</v>
      </c>
      <c r="B9" s="203" t="s">
        <v>318</v>
      </c>
      <c r="C9" s="45"/>
      <c r="D9" s="196"/>
      <c r="F9" s="207"/>
      <c r="G9" s="199" t="s">
        <v>54</v>
      </c>
      <c r="H9" s="205" t="s">
        <v>159</v>
      </c>
      <c r="I9" s="36"/>
      <c r="J9" s="200"/>
      <c r="K9" s="198"/>
      <c r="L9" s="38"/>
      <c r="M9" s="206" t="s">
        <v>54</v>
      </c>
      <c r="N9" s="203" t="s">
        <v>320</v>
      </c>
      <c r="O9" s="45"/>
      <c r="P9" s="196"/>
      <c r="R9" s="207"/>
      <c r="S9" s="199" t="s">
        <v>54</v>
      </c>
      <c r="T9" s="204" t="s">
        <v>225</v>
      </c>
      <c r="U9" s="36"/>
      <c r="V9" s="200"/>
      <c r="W9" s="198"/>
    </row>
    <row r="10" spans="1:23" s="39" customFormat="1" ht="12.75" customHeight="1">
      <c r="A10" s="206" t="s">
        <v>55</v>
      </c>
      <c r="B10" s="203" t="s">
        <v>181</v>
      </c>
      <c r="C10" s="33"/>
      <c r="D10" s="196"/>
      <c r="F10" s="207"/>
      <c r="G10" s="199" t="s">
        <v>55</v>
      </c>
      <c r="H10" s="205" t="s">
        <v>162</v>
      </c>
      <c r="I10" s="36"/>
      <c r="J10" s="36"/>
      <c r="K10" s="198"/>
      <c r="L10" s="38"/>
      <c r="M10" s="206" t="s">
        <v>55</v>
      </c>
      <c r="N10" s="203" t="s">
        <v>70</v>
      </c>
      <c r="O10" s="33"/>
      <c r="P10" s="196"/>
      <c r="R10" s="207"/>
      <c r="S10" s="199" t="s">
        <v>55</v>
      </c>
      <c r="T10" s="204" t="s">
        <v>184</v>
      </c>
      <c r="U10" s="36"/>
      <c r="V10" s="36"/>
      <c r="W10" s="198"/>
    </row>
    <row r="11" spans="1:23" s="39" customFormat="1" ht="12.75" customHeight="1">
      <c r="A11" s="202" t="s">
        <v>57</v>
      </c>
      <c r="B11" s="203" t="s">
        <v>176</v>
      </c>
      <c r="C11" s="45"/>
      <c r="D11" s="196"/>
      <c r="F11" s="36"/>
      <c r="G11" s="197" t="s">
        <v>57</v>
      </c>
      <c r="H11" s="205" t="s">
        <v>338</v>
      </c>
      <c r="I11" s="93"/>
      <c r="J11" s="106" t="s">
        <v>64</v>
      </c>
      <c r="K11" s="95"/>
      <c r="L11" s="38"/>
      <c r="M11" s="202" t="s">
        <v>57</v>
      </c>
      <c r="N11" s="203" t="s">
        <v>339</v>
      </c>
      <c r="O11" s="45"/>
      <c r="P11" s="196"/>
      <c r="R11" s="36"/>
      <c r="S11" s="197" t="s">
        <v>57</v>
      </c>
      <c r="T11" s="205" t="s">
        <v>56</v>
      </c>
      <c r="U11" s="93"/>
      <c r="V11" s="106" t="s">
        <v>64</v>
      </c>
      <c r="W11" s="95"/>
    </row>
    <row r="12" spans="1:23" s="39" customFormat="1" ht="12.75" customHeight="1">
      <c r="A12" s="209"/>
      <c r="B12" s="45"/>
      <c r="C12" s="197"/>
      <c r="D12" s="196"/>
      <c r="E12" s="197" t="s">
        <v>53</v>
      </c>
      <c r="F12" s="35" t="s">
        <v>272</v>
      </c>
      <c r="G12" s="36"/>
      <c r="H12" s="210"/>
      <c r="I12" s="110" t="s">
        <v>65</v>
      </c>
      <c r="J12" s="111" t="s">
        <v>340</v>
      </c>
      <c r="K12" s="95"/>
      <c r="L12" s="38"/>
      <c r="M12" s="209"/>
      <c r="N12" s="45"/>
      <c r="O12" s="197"/>
      <c r="P12" s="196"/>
      <c r="Q12" s="197" t="s">
        <v>53</v>
      </c>
      <c r="R12" s="35" t="s">
        <v>218</v>
      </c>
      <c r="S12" s="36"/>
      <c r="T12" s="210"/>
      <c r="U12" s="110" t="s">
        <v>65</v>
      </c>
      <c r="V12" s="111" t="s">
        <v>341</v>
      </c>
      <c r="W12" s="95"/>
    </row>
    <row r="13" spans="1:23" s="39" customFormat="1" ht="12.75" customHeight="1">
      <c r="A13" s="195"/>
      <c r="B13" s="112" t="s">
        <v>66</v>
      </c>
      <c r="C13" s="33"/>
      <c r="D13" s="196"/>
      <c r="E13" s="199" t="s">
        <v>54</v>
      </c>
      <c r="F13" s="35" t="s">
        <v>189</v>
      </c>
      <c r="G13" s="36"/>
      <c r="H13" s="42"/>
      <c r="I13" s="110" t="s">
        <v>5</v>
      </c>
      <c r="J13" s="113" t="s">
        <v>340</v>
      </c>
      <c r="K13" s="95"/>
      <c r="L13" s="38"/>
      <c r="M13" s="195"/>
      <c r="N13" s="112" t="s">
        <v>66</v>
      </c>
      <c r="O13" s="33"/>
      <c r="P13" s="196"/>
      <c r="Q13" s="199" t="s">
        <v>54</v>
      </c>
      <c r="R13" s="35" t="s">
        <v>93</v>
      </c>
      <c r="S13" s="36"/>
      <c r="T13" s="42"/>
      <c r="U13" s="110" t="s">
        <v>5</v>
      </c>
      <c r="V13" s="113" t="s">
        <v>341</v>
      </c>
      <c r="W13" s="95"/>
    </row>
    <row r="14" spans="1:23" s="39" customFormat="1" ht="12.75" customHeight="1">
      <c r="A14" s="195"/>
      <c r="B14" s="112" t="s">
        <v>342</v>
      </c>
      <c r="C14" s="33"/>
      <c r="D14" s="196"/>
      <c r="E14" s="199" t="s">
        <v>55</v>
      </c>
      <c r="F14" s="35" t="s">
        <v>343</v>
      </c>
      <c r="G14" s="200"/>
      <c r="H14" s="42"/>
      <c r="I14" s="110" t="s">
        <v>68</v>
      </c>
      <c r="J14" s="113" t="s">
        <v>344</v>
      </c>
      <c r="K14" s="95"/>
      <c r="L14" s="38"/>
      <c r="M14" s="195"/>
      <c r="N14" s="112" t="s">
        <v>345</v>
      </c>
      <c r="O14" s="33"/>
      <c r="P14" s="196"/>
      <c r="Q14" s="199" t="s">
        <v>55</v>
      </c>
      <c r="R14" s="35" t="s">
        <v>346</v>
      </c>
      <c r="S14" s="200"/>
      <c r="T14" s="42"/>
      <c r="U14" s="110" t="s">
        <v>68</v>
      </c>
      <c r="V14" s="113" t="s">
        <v>347</v>
      </c>
      <c r="W14" s="95"/>
    </row>
    <row r="15" spans="1:23" s="39" customFormat="1" ht="12.75" customHeight="1">
      <c r="A15" s="211"/>
      <c r="B15" s="43"/>
      <c r="C15" s="43"/>
      <c r="D15" s="196"/>
      <c r="E15" s="197" t="s">
        <v>57</v>
      </c>
      <c r="F15" s="203" t="s">
        <v>348</v>
      </c>
      <c r="G15" s="43"/>
      <c r="H15" s="43"/>
      <c r="I15" s="116" t="s">
        <v>71</v>
      </c>
      <c r="J15" s="113" t="s">
        <v>344</v>
      </c>
      <c r="K15" s="117"/>
      <c r="L15" s="46"/>
      <c r="M15" s="211"/>
      <c r="N15" s="43"/>
      <c r="O15" s="43"/>
      <c r="P15" s="196"/>
      <c r="Q15" s="197" t="s">
        <v>57</v>
      </c>
      <c r="R15" s="203" t="s">
        <v>349</v>
      </c>
      <c r="S15" s="43"/>
      <c r="T15" s="43"/>
      <c r="U15" s="116" t="s">
        <v>71</v>
      </c>
      <c r="V15" s="113" t="s">
        <v>347</v>
      </c>
      <c r="W15" s="117"/>
    </row>
    <row r="16" spans="1:23" ht="4.5" customHeight="1">
      <c r="A16" s="212"/>
      <c r="B16" s="213"/>
      <c r="C16" s="214"/>
      <c r="D16" s="215"/>
      <c r="E16" s="216"/>
      <c r="F16" s="217"/>
      <c r="G16" s="218"/>
      <c r="H16" s="218"/>
      <c r="I16" s="214"/>
      <c r="J16" s="213"/>
      <c r="K16" s="219"/>
      <c r="M16" s="212"/>
      <c r="N16" s="213"/>
      <c r="O16" s="214"/>
      <c r="P16" s="215"/>
      <c r="Q16" s="216"/>
      <c r="R16" s="217"/>
      <c r="S16" s="218"/>
      <c r="T16" s="218"/>
      <c r="U16" s="214"/>
      <c r="V16" s="213"/>
      <c r="W16" s="219"/>
    </row>
    <row r="17" spans="1:23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28" t="s">
        <v>78</v>
      </c>
    </row>
    <row r="18" spans="1:23" ht="12.75">
      <c r="A18" s="134" t="s">
        <v>78</v>
      </c>
      <c r="B18" s="173" t="s">
        <v>79</v>
      </c>
      <c r="C18" s="174" t="s">
        <v>80</v>
      </c>
      <c r="D18" s="175" t="s">
        <v>81</v>
      </c>
      <c r="E18" s="175" t="s">
        <v>82</v>
      </c>
      <c r="F18" s="175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73" t="s">
        <v>79</v>
      </c>
      <c r="O18" s="174" t="s">
        <v>80</v>
      </c>
      <c r="P18" s="175" t="s">
        <v>81</v>
      </c>
      <c r="Q18" s="175" t="s">
        <v>82</v>
      </c>
      <c r="R18" s="175"/>
      <c r="S18" s="137" t="s">
        <v>80</v>
      </c>
      <c r="T18" s="137" t="s">
        <v>77</v>
      </c>
      <c r="U18" s="135"/>
      <c r="V18" s="134" t="s">
        <v>79</v>
      </c>
      <c r="W18" s="134"/>
    </row>
    <row r="19" spans="1:23" ht="16.5" customHeight="1">
      <c r="A19" s="139">
        <v>4.25</v>
      </c>
      <c r="B19" s="140">
        <v>4</v>
      </c>
      <c r="C19" s="141">
        <v>1</v>
      </c>
      <c r="D19" s="176" t="s">
        <v>85</v>
      </c>
      <c r="E19" s="142" t="s">
        <v>65</v>
      </c>
      <c r="F19" s="143">
        <v>11</v>
      </c>
      <c r="G19" s="144">
        <v>450</v>
      </c>
      <c r="H19" s="144"/>
      <c r="I19" s="145">
        <v>2</v>
      </c>
      <c r="J19" s="146">
        <v>0</v>
      </c>
      <c r="K19" s="147">
        <v>-4.25</v>
      </c>
      <c r="L19" s="26"/>
      <c r="M19" s="139">
        <v>1</v>
      </c>
      <c r="N19" s="140">
        <v>3</v>
      </c>
      <c r="O19" s="141">
        <v>1</v>
      </c>
      <c r="P19" s="176" t="s">
        <v>83</v>
      </c>
      <c r="Q19" s="142" t="s">
        <v>5</v>
      </c>
      <c r="R19" s="143">
        <v>10</v>
      </c>
      <c r="S19" s="144">
        <v>630</v>
      </c>
      <c r="T19" s="144"/>
      <c r="U19" s="145">
        <v>2</v>
      </c>
      <c r="V19" s="146">
        <v>1</v>
      </c>
      <c r="W19" s="147">
        <v>-1</v>
      </c>
    </row>
    <row r="20" spans="1:23" ht="16.5" customHeight="1">
      <c r="A20" s="139">
        <v>0.5</v>
      </c>
      <c r="B20" s="140">
        <v>2</v>
      </c>
      <c r="C20" s="141">
        <v>4</v>
      </c>
      <c r="D20" s="176" t="s">
        <v>108</v>
      </c>
      <c r="E20" s="142" t="s">
        <v>68</v>
      </c>
      <c r="F20" s="143">
        <v>8</v>
      </c>
      <c r="G20" s="144">
        <v>300</v>
      </c>
      <c r="H20" s="144"/>
      <c r="I20" s="145">
        <v>5</v>
      </c>
      <c r="J20" s="146">
        <v>2</v>
      </c>
      <c r="K20" s="147">
        <v>-0.5</v>
      </c>
      <c r="L20" s="26"/>
      <c r="M20" s="139">
        <v>1</v>
      </c>
      <c r="N20" s="140">
        <v>3</v>
      </c>
      <c r="O20" s="141">
        <v>4</v>
      </c>
      <c r="P20" s="180" t="s">
        <v>83</v>
      </c>
      <c r="Q20" s="142" t="s">
        <v>5</v>
      </c>
      <c r="R20" s="143">
        <v>10</v>
      </c>
      <c r="S20" s="144">
        <v>630</v>
      </c>
      <c r="T20" s="144"/>
      <c r="U20" s="145">
        <v>5</v>
      </c>
      <c r="V20" s="146">
        <v>1</v>
      </c>
      <c r="W20" s="147">
        <v>-1</v>
      </c>
    </row>
    <row r="21" spans="1:23" ht="16.5" customHeight="1">
      <c r="A21" s="139">
        <v>-5.25</v>
      </c>
      <c r="B21" s="140">
        <v>0</v>
      </c>
      <c r="C21" s="141">
        <v>7</v>
      </c>
      <c r="D21" s="176" t="s">
        <v>105</v>
      </c>
      <c r="E21" s="142" t="s">
        <v>68</v>
      </c>
      <c r="F21" s="143">
        <v>9</v>
      </c>
      <c r="G21" s="144">
        <v>50</v>
      </c>
      <c r="H21" s="144"/>
      <c r="I21" s="145">
        <v>3</v>
      </c>
      <c r="J21" s="146">
        <v>4</v>
      </c>
      <c r="K21" s="147">
        <v>5.25</v>
      </c>
      <c r="L21" s="26"/>
      <c r="M21" s="139">
        <v>-3</v>
      </c>
      <c r="N21" s="140">
        <v>0</v>
      </c>
      <c r="O21" s="141">
        <v>7</v>
      </c>
      <c r="P21" s="176" t="s">
        <v>108</v>
      </c>
      <c r="Q21" s="142" t="s">
        <v>68</v>
      </c>
      <c r="R21" s="143">
        <v>7</v>
      </c>
      <c r="S21" s="144">
        <v>500</v>
      </c>
      <c r="T21" s="144"/>
      <c r="U21" s="145">
        <v>3</v>
      </c>
      <c r="V21" s="146">
        <v>4</v>
      </c>
      <c r="W21" s="147">
        <v>3</v>
      </c>
    </row>
    <row r="22" spans="1:23" s="39" customFormat="1" ht="30" customHeight="1">
      <c r="A22" s="27"/>
      <c r="B22" s="27"/>
      <c r="C22" s="53"/>
      <c r="D22" s="27"/>
      <c r="E22" s="27"/>
      <c r="F22" s="27"/>
      <c r="G22" s="27"/>
      <c r="H22" s="27"/>
      <c r="I22" s="53"/>
      <c r="J22" s="27"/>
      <c r="K22" s="25"/>
      <c r="L22" s="52"/>
      <c r="M22" s="27"/>
      <c r="N22" s="27"/>
      <c r="O22" s="53"/>
      <c r="P22" s="27"/>
      <c r="Q22" s="27"/>
      <c r="R22" s="27"/>
      <c r="S22" s="27"/>
      <c r="T22" s="27"/>
      <c r="U22" s="53"/>
      <c r="V22" s="27"/>
      <c r="W22" s="27"/>
    </row>
    <row r="23" spans="1:23" s="39" customFormat="1" ht="15">
      <c r="A23" s="18"/>
      <c r="B23" s="19" t="s">
        <v>44</v>
      </c>
      <c r="C23" s="20"/>
      <c r="D23" s="19"/>
      <c r="E23" s="21" t="s">
        <v>87</v>
      </c>
      <c r="F23" s="22"/>
      <c r="G23" s="23" t="s">
        <v>46</v>
      </c>
      <c r="H23" s="23"/>
      <c r="I23" s="24" t="s">
        <v>88</v>
      </c>
      <c r="J23" s="24"/>
      <c r="K23" s="25"/>
      <c r="L23" s="26">
        <v>150</v>
      </c>
      <c r="M23" s="18"/>
      <c r="N23" s="19" t="s">
        <v>44</v>
      </c>
      <c r="O23" s="20"/>
      <c r="P23" s="19"/>
      <c r="Q23" s="21" t="s">
        <v>89</v>
      </c>
      <c r="R23" s="22"/>
      <c r="S23" s="23" t="s">
        <v>46</v>
      </c>
      <c r="T23" s="23"/>
      <c r="U23" s="24" t="s">
        <v>90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50</v>
      </c>
      <c r="H24" s="31"/>
      <c r="I24" s="24" t="s">
        <v>91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50</v>
      </c>
      <c r="T24" s="31"/>
      <c r="U24" s="24" t="s">
        <v>92</v>
      </c>
      <c r="V24" s="24"/>
      <c r="W24" s="25"/>
    </row>
    <row r="25" spans="1:23" s="39" customFormat="1" ht="4.5" customHeight="1">
      <c r="A25" s="187"/>
      <c r="B25" s="188"/>
      <c r="C25" s="189"/>
      <c r="D25" s="190"/>
      <c r="E25" s="191"/>
      <c r="F25" s="192"/>
      <c r="G25" s="193"/>
      <c r="H25" s="193"/>
      <c r="I25" s="189"/>
      <c r="J25" s="188"/>
      <c r="K25" s="194"/>
      <c r="L25" s="26"/>
      <c r="M25" s="187"/>
      <c r="N25" s="188"/>
      <c r="O25" s="189"/>
      <c r="P25" s="190"/>
      <c r="Q25" s="191"/>
      <c r="R25" s="192"/>
      <c r="S25" s="193"/>
      <c r="T25" s="193"/>
      <c r="U25" s="189"/>
      <c r="V25" s="188"/>
      <c r="W25" s="194"/>
    </row>
    <row r="26" spans="1:23" s="39" customFormat="1" ht="12.75" customHeight="1">
      <c r="A26" s="195"/>
      <c r="B26" s="32"/>
      <c r="C26" s="33"/>
      <c r="D26" s="196"/>
      <c r="E26" s="197" t="s">
        <v>53</v>
      </c>
      <c r="F26" s="35" t="s">
        <v>236</v>
      </c>
      <c r="G26" s="36"/>
      <c r="H26" s="42"/>
      <c r="I26" s="42"/>
      <c r="J26" s="260"/>
      <c r="K26" s="198"/>
      <c r="L26" s="38"/>
      <c r="M26" s="195"/>
      <c r="N26" s="32"/>
      <c r="O26" s="33"/>
      <c r="P26" s="196"/>
      <c r="Q26" s="197" t="s">
        <v>53</v>
      </c>
      <c r="R26" s="35" t="s">
        <v>350</v>
      </c>
      <c r="S26" s="36"/>
      <c r="T26" s="42"/>
      <c r="U26" s="42"/>
      <c r="V26" s="260"/>
      <c r="W26" s="198"/>
    </row>
    <row r="27" spans="1:23" s="39" customFormat="1" ht="12.75" customHeight="1">
      <c r="A27" s="195"/>
      <c r="B27" s="32"/>
      <c r="C27" s="33"/>
      <c r="D27" s="196"/>
      <c r="E27" s="199" t="s">
        <v>54</v>
      </c>
      <c r="F27" s="35" t="s">
        <v>351</v>
      </c>
      <c r="G27" s="200"/>
      <c r="H27" s="42"/>
      <c r="I27" s="44"/>
      <c r="J27" s="261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8.1</v>
      </c>
      <c r="K27" s="262"/>
      <c r="L27" s="38"/>
      <c r="M27" s="195"/>
      <c r="N27" s="32"/>
      <c r="O27" s="33"/>
      <c r="P27" s="196"/>
      <c r="Q27" s="199" t="s">
        <v>54</v>
      </c>
      <c r="R27" s="35" t="s">
        <v>154</v>
      </c>
      <c r="S27" s="200"/>
      <c r="T27" s="42"/>
      <c r="U27" s="44"/>
      <c r="V27" s="261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5.1</v>
      </c>
      <c r="W27" s="262"/>
    </row>
    <row r="28" spans="1:23" s="39" customFormat="1" ht="12.75" customHeight="1">
      <c r="A28" s="195"/>
      <c r="B28" s="32"/>
      <c r="C28" s="33"/>
      <c r="D28" s="196"/>
      <c r="E28" s="199" t="s">
        <v>55</v>
      </c>
      <c r="F28" s="35" t="s">
        <v>352</v>
      </c>
      <c r="G28" s="36"/>
      <c r="H28" s="42"/>
      <c r="I28" s="263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3.1</v>
      </c>
      <c r="J28" s="261" t="str">
        <f>IF(J27="","","+")</f>
        <v>+</v>
      </c>
      <c r="K28" s="264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L28" s="38"/>
      <c r="M28" s="195"/>
      <c r="N28" s="32"/>
      <c r="O28" s="33"/>
      <c r="P28" s="196"/>
      <c r="Q28" s="199" t="s">
        <v>55</v>
      </c>
      <c r="R28" s="35" t="s">
        <v>353</v>
      </c>
      <c r="S28" s="36"/>
      <c r="T28" s="42"/>
      <c r="U28" s="263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16.1</v>
      </c>
      <c r="V28" s="261" t="str">
        <f>IF(V27="","","+")</f>
        <v>+</v>
      </c>
      <c r="W28" s="264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15.1</v>
      </c>
    </row>
    <row r="29" spans="1:23" s="39" customFormat="1" ht="12.75" customHeight="1">
      <c r="A29" s="195"/>
      <c r="B29" s="32"/>
      <c r="C29" s="33"/>
      <c r="D29" s="196"/>
      <c r="E29" s="197" t="s">
        <v>57</v>
      </c>
      <c r="F29" s="35" t="s">
        <v>352</v>
      </c>
      <c r="G29" s="36"/>
      <c r="H29" s="42"/>
      <c r="I29" s="44"/>
      <c r="J29" s="261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20.1</v>
      </c>
      <c r="K29" s="262"/>
      <c r="L29" s="38"/>
      <c r="M29" s="195"/>
      <c r="N29" s="32"/>
      <c r="O29" s="33"/>
      <c r="P29" s="196"/>
      <c r="Q29" s="197" t="s">
        <v>57</v>
      </c>
      <c r="R29" s="35" t="s">
        <v>207</v>
      </c>
      <c r="S29" s="36"/>
      <c r="T29" s="42"/>
      <c r="U29" s="44"/>
      <c r="V29" s="261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4.1</v>
      </c>
      <c r="W29" s="262"/>
    </row>
    <row r="30" spans="1:23" s="39" customFormat="1" ht="12.75" customHeight="1">
      <c r="A30" s="202" t="s">
        <v>53</v>
      </c>
      <c r="B30" s="203" t="s">
        <v>142</v>
      </c>
      <c r="C30" s="33"/>
      <c r="D30" s="196"/>
      <c r="F30" s="36"/>
      <c r="G30" s="197" t="s">
        <v>53</v>
      </c>
      <c r="H30" s="205" t="s">
        <v>141</v>
      </c>
      <c r="I30" s="36"/>
      <c r="J30" s="200"/>
      <c r="K30" s="198"/>
      <c r="L30" s="38"/>
      <c r="M30" s="202" t="s">
        <v>53</v>
      </c>
      <c r="N30" s="203" t="s">
        <v>209</v>
      </c>
      <c r="O30" s="33"/>
      <c r="P30" s="196"/>
      <c r="R30" s="36"/>
      <c r="S30" s="197" t="s">
        <v>53</v>
      </c>
      <c r="T30" s="205" t="s">
        <v>262</v>
      </c>
      <c r="U30" s="36"/>
      <c r="V30" s="200"/>
      <c r="W30" s="198"/>
    </row>
    <row r="31" spans="1:23" s="39" customFormat="1" ht="12.75" customHeight="1">
      <c r="A31" s="206" t="s">
        <v>54</v>
      </c>
      <c r="B31" s="208" t="s">
        <v>354</v>
      </c>
      <c r="C31" s="45"/>
      <c r="D31" s="196"/>
      <c r="F31" s="207"/>
      <c r="G31" s="199" t="s">
        <v>54</v>
      </c>
      <c r="H31" s="205" t="s">
        <v>256</v>
      </c>
      <c r="I31" s="36"/>
      <c r="J31" s="200"/>
      <c r="K31" s="198"/>
      <c r="L31" s="38"/>
      <c r="M31" s="206" t="s">
        <v>54</v>
      </c>
      <c r="N31" s="203" t="s">
        <v>185</v>
      </c>
      <c r="O31" s="45"/>
      <c r="P31" s="196"/>
      <c r="R31" s="207"/>
      <c r="S31" s="199" t="s">
        <v>54</v>
      </c>
      <c r="T31" s="205" t="s">
        <v>355</v>
      </c>
      <c r="U31" s="36"/>
      <c r="V31" s="200"/>
      <c r="W31" s="198"/>
    </row>
    <row r="32" spans="1:23" s="39" customFormat="1" ht="12.75" customHeight="1">
      <c r="A32" s="206" t="s">
        <v>55</v>
      </c>
      <c r="B32" s="203" t="s">
        <v>210</v>
      </c>
      <c r="C32" s="33"/>
      <c r="D32" s="196"/>
      <c r="F32" s="207"/>
      <c r="G32" s="199" t="s">
        <v>55</v>
      </c>
      <c r="H32" s="205" t="s">
        <v>140</v>
      </c>
      <c r="I32" s="36"/>
      <c r="J32" s="36"/>
      <c r="K32" s="198"/>
      <c r="L32" s="38"/>
      <c r="M32" s="206" t="s">
        <v>55</v>
      </c>
      <c r="N32" s="203" t="s">
        <v>121</v>
      </c>
      <c r="O32" s="33"/>
      <c r="P32" s="196"/>
      <c r="R32" s="207"/>
      <c r="S32" s="199" t="s">
        <v>55</v>
      </c>
      <c r="T32" s="205" t="s">
        <v>245</v>
      </c>
      <c r="U32" s="36"/>
      <c r="V32" s="36"/>
      <c r="W32" s="198"/>
    </row>
    <row r="33" spans="1:23" s="39" customFormat="1" ht="12.75" customHeight="1">
      <c r="A33" s="202" t="s">
        <v>57</v>
      </c>
      <c r="B33" s="208" t="s">
        <v>252</v>
      </c>
      <c r="C33" s="45"/>
      <c r="D33" s="196"/>
      <c r="F33" s="36"/>
      <c r="G33" s="197" t="s">
        <v>57</v>
      </c>
      <c r="H33" s="205" t="s">
        <v>356</v>
      </c>
      <c r="I33" s="93"/>
      <c r="J33" s="106" t="s">
        <v>64</v>
      </c>
      <c r="K33" s="95"/>
      <c r="L33" s="38"/>
      <c r="M33" s="202" t="s">
        <v>57</v>
      </c>
      <c r="N33" s="203" t="s">
        <v>177</v>
      </c>
      <c r="O33" s="45"/>
      <c r="P33" s="196"/>
      <c r="R33" s="36"/>
      <c r="S33" s="197" t="s">
        <v>57</v>
      </c>
      <c r="T33" s="205" t="s">
        <v>170</v>
      </c>
      <c r="U33" s="93"/>
      <c r="V33" s="106" t="s">
        <v>64</v>
      </c>
      <c r="W33" s="95"/>
    </row>
    <row r="34" spans="1:23" s="39" customFormat="1" ht="12.75" customHeight="1">
      <c r="A34" s="209"/>
      <c r="B34" s="45"/>
      <c r="C34" s="197"/>
      <c r="D34" s="196"/>
      <c r="E34" s="197" t="s">
        <v>53</v>
      </c>
      <c r="F34" s="35" t="s">
        <v>357</v>
      </c>
      <c r="G34" s="36"/>
      <c r="H34" s="210"/>
      <c r="I34" s="110" t="s">
        <v>65</v>
      </c>
      <c r="J34" s="111" t="s">
        <v>358</v>
      </c>
      <c r="K34" s="95"/>
      <c r="L34" s="38"/>
      <c r="M34" s="209"/>
      <c r="N34" s="45"/>
      <c r="O34" s="197"/>
      <c r="P34" s="196"/>
      <c r="Q34" s="197" t="s">
        <v>53</v>
      </c>
      <c r="R34" s="35" t="s">
        <v>246</v>
      </c>
      <c r="S34" s="36"/>
      <c r="T34" s="210"/>
      <c r="U34" s="110" t="s">
        <v>65</v>
      </c>
      <c r="V34" s="111" t="s">
        <v>286</v>
      </c>
      <c r="W34" s="95"/>
    </row>
    <row r="35" spans="1:23" s="39" customFormat="1" ht="12.75" customHeight="1">
      <c r="A35" s="195"/>
      <c r="B35" s="112" t="s">
        <v>66</v>
      </c>
      <c r="C35" s="33"/>
      <c r="D35" s="196"/>
      <c r="E35" s="199" t="s">
        <v>54</v>
      </c>
      <c r="F35" s="35" t="s">
        <v>235</v>
      </c>
      <c r="G35" s="36"/>
      <c r="H35" s="42"/>
      <c r="I35" s="110" t="s">
        <v>5</v>
      </c>
      <c r="J35" s="113" t="s">
        <v>358</v>
      </c>
      <c r="K35" s="95"/>
      <c r="L35" s="38"/>
      <c r="M35" s="195"/>
      <c r="N35" s="112" t="s">
        <v>66</v>
      </c>
      <c r="O35" s="33"/>
      <c r="P35" s="196"/>
      <c r="Q35" s="199" t="s">
        <v>54</v>
      </c>
      <c r="R35" s="35" t="s">
        <v>249</v>
      </c>
      <c r="S35" s="36"/>
      <c r="T35" s="42"/>
      <c r="U35" s="110" t="s">
        <v>5</v>
      </c>
      <c r="V35" s="113" t="s">
        <v>286</v>
      </c>
      <c r="W35" s="95"/>
    </row>
    <row r="36" spans="1:23" s="39" customFormat="1" ht="12.75" customHeight="1">
      <c r="A36" s="195"/>
      <c r="B36" s="112" t="s">
        <v>300</v>
      </c>
      <c r="C36" s="33"/>
      <c r="D36" s="196"/>
      <c r="E36" s="199" t="s">
        <v>55</v>
      </c>
      <c r="F36" s="35" t="s">
        <v>250</v>
      </c>
      <c r="G36" s="200"/>
      <c r="H36" s="42"/>
      <c r="I36" s="110" t="s">
        <v>68</v>
      </c>
      <c r="J36" s="113" t="s">
        <v>359</v>
      </c>
      <c r="K36" s="95"/>
      <c r="L36" s="38"/>
      <c r="M36" s="195"/>
      <c r="N36" s="112" t="s">
        <v>265</v>
      </c>
      <c r="O36" s="33"/>
      <c r="P36" s="196"/>
      <c r="Q36" s="199" t="s">
        <v>55</v>
      </c>
      <c r="R36" s="35" t="s">
        <v>360</v>
      </c>
      <c r="S36" s="200"/>
      <c r="T36" s="42"/>
      <c r="U36" s="110" t="s">
        <v>68</v>
      </c>
      <c r="V36" s="113" t="s">
        <v>361</v>
      </c>
      <c r="W36" s="95"/>
    </row>
    <row r="37" spans="1:23" s="39" customFormat="1" ht="12.75" customHeight="1">
      <c r="A37" s="211"/>
      <c r="B37" s="43"/>
      <c r="C37" s="43"/>
      <c r="D37" s="196"/>
      <c r="E37" s="197" t="s">
        <v>57</v>
      </c>
      <c r="F37" s="203" t="s">
        <v>58</v>
      </c>
      <c r="G37" s="43"/>
      <c r="H37" s="43"/>
      <c r="I37" s="116" t="s">
        <v>71</v>
      </c>
      <c r="J37" s="113" t="s">
        <v>359</v>
      </c>
      <c r="K37" s="117"/>
      <c r="L37" s="46"/>
      <c r="M37" s="211"/>
      <c r="N37" s="43"/>
      <c r="O37" s="43"/>
      <c r="P37" s="196"/>
      <c r="Q37" s="197" t="s">
        <v>57</v>
      </c>
      <c r="R37" s="203" t="s">
        <v>362</v>
      </c>
      <c r="S37" s="43"/>
      <c r="T37" s="43"/>
      <c r="U37" s="116" t="s">
        <v>71</v>
      </c>
      <c r="V37" s="113" t="s">
        <v>361</v>
      </c>
      <c r="W37" s="117"/>
    </row>
    <row r="38" spans="1:23" ht="4.5" customHeight="1">
      <c r="A38" s="212"/>
      <c r="B38" s="213"/>
      <c r="C38" s="214"/>
      <c r="D38" s="215"/>
      <c r="E38" s="216"/>
      <c r="F38" s="217"/>
      <c r="G38" s="218"/>
      <c r="H38" s="218"/>
      <c r="I38" s="214"/>
      <c r="J38" s="213"/>
      <c r="K38" s="219"/>
      <c r="M38" s="212"/>
      <c r="N38" s="213"/>
      <c r="O38" s="214"/>
      <c r="P38" s="215"/>
      <c r="Q38" s="216"/>
      <c r="R38" s="217"/>
      <c r="S38" s="218"/>
      <c r="T38" s="218"/>
      <c r="U38" s="214"/>
      <c r="V38" s="213"/>
      <c r="W38" s="219"/>
    </row>
    <row r="39" spans="1:23" ht="12.75" customHeight="1">
      <c r="A39" s="128"/>
      <c r="B39" s="128" t="s">
        <v>72</v>
      </c>
      <c r="C39" s="129"/>
      <c r="D39" s="130" t="s">
        <v>73</v>
      </c>
      <c r="E39" s="130" t="s">
        <v>74</v>
      </c>
      <c r="F39" s="130" t="s">
        <v>75</v>
      </c>
      <c r="G39" s="131" t="s">
        <v>76</v>
      </c>
      <c r="H39" s="132"/>
      <c r="I39" s="129" t="s">
        <v>77</v>
      </c>
      <c r="J39" s="130" t="s">
        <v>72</v>
      </c>
      <c r="K39" s="128" t="s">
        <v>78</v>
      </c>
      <c r="L39" s="26">
        <v>150</v>
      </c>
      <c r="M39" s="128"/>
      <c r="N39" s="128" t="s">
        <v>72</v>
      </c>
      <c r="O39" s="129"/>
      <c r="P39" s="130" t="s">
        <v>73</v>
      </c>
      <c r="Q39" s="130" t="s">
        <v>74</v>
      </c>
      <c r="R39" s="130" t="s">
        <v>75</v>
      </c>
      <c r="S39" s="131" t="s">
        <v>76</v>
      </c>
      <c r="T39" s="132"/>
      <c r="U39" s="129" t="s">
        <v>77</v>
      </c>
      <c r="V39" s="130" t="s">
        <v>72</v>
      </c>
      <c r="W39" s="128" t="s">
        <v>78</v>
      </c>
    </row>
    <row r="40" spans="1:23" ht="12.75">
      <c r="A40" s="134" t="s">
        <v>78</v>
      </c>
      <c r="B40" s="173" t="s">
        <v>79</v>
      </c>
      <c r="C40" s="174" t="s">
        <v>80</v>
      </c>
      <c r="D40" s="175" t="s">
        <v>81</v>
      </c>
      <c r="E40" s="175" t="s">
        <v>82</v>
      </c>
      <c r="F40" s="175"/>
      <c r="G40" s="137" t="s">
        <v>80</v>
      </c>
      <c r="H40" s="137" t="s">
        <v>77</v>
      </c>
      <c r="I40" s="135"/>
      <c r="J40" s="134" t="s">
        <v>79</v>
      </c>
      <c r="K40" s="134"/>
      <c r="L40" s="26">
        <v>150</v>
      </c>
      <c r="M40" s="134" t="s">
        <v>78</v>
      </c>
      <c r="N40" s="173" t="s">
        <v>79</v>
      </c>
      <c r="O40" s="174" t="s">
        <v>80</v>
      </c>
      <c r="P40" s="175" t="s">
        <v>81</v>
      </c>
      <c r="Q40" s="175" t="s">
        <v>82</v>
      </c>
      <c r="R40" s="175"/>
      <c r="S40" s="137" t="s">
        <v>80</v>
      </c>
      <c r="T40" s="137" t="s">
        <v>77</v>
      </c>
      <c r="U40" s="135"/>
      <c r="V40" s="134" t="s">
        <v>79</v>
      </c>
      <c r="W40" s="134"/>
    </row>
    <row r="41" spans="1:23" ht="16.5" customHeight="1">
      <c r="A41" s="139">
        <v>3.25</v>
      </c>
      <c r="B41" s="140">
        <v>3</v>
      </c>
      <c r="C41" s="141">
        <v>1</v>
      </c>
      <c r="D41" s="176" t="s">
        <v>83</v>
      </c>
      <c r="E41" s="142" t="s">
        <v>65</v>
      </c>
      <c r="F41" s="143">
        <v>11</v>
      </c>
      <c r="G41" s="144">
        <v>460</v>
      </c>
      <c r="H41" s="144"/>
      <c r="I41" s="145">
        <v>2</v>
      </c>
      <c r="J41" s="146">
        <v>1</v>
      </c>
      <c r="K41" s="147">
        <v>-3.25</v>
      </c>
      <c r="L41" s="26"/>
      <c r="M41" s="139">
        <v>12.75</v>
      </c>
      <c r="N41" s="140">
        <v>4</v>
      </c>
      <c r="O41" s="141">
        <v>3</v>
      </c>
      <c r="P41" s="176" t="s">
        <v>363</v>
      </c>
      <c r="Q41" s="142" t="s">
        <v>71</v>
      </c>
      <c r="R41" s="143">
        <v>12</v>
      </c>
      <c r="S41" s="144">
        <v>200</v>
      </c>
      <c r="T41" s="144"/>
      <c r="U41" s="145">
        <v>4</v>
      </c>
      <c r="V41" s="146">
        <v>0</v>
      </c>
      <c r="W41" s="147">
        <v>-12.75</v>
      </c>
    </row>
    <row r="42" spans="1:23" ht="16.5" customHeight="1">
      <c r="A42" s="139">
        <v>-9.75</v>
      </c>
      <c r="B42" s="140">
        <v>0</v>
      </c>
      <c r="C42" s="141">
        <v>4</v>
      </c>
      <c r="D42" s="176" t="s">
        <v>156</v>
      </c>
      <c r="E42" s="142" t="s">
        <v>65</v>
      </c>
      <c r="F42" s="143">
        <v>10</v>
      </c>
      <c r="G42" s="144"/>
      <c r="H42" s="144">
        <v>300</v>
      </c>
      <c r="I42" s="145">
        <v>5</v>
      </c>
      <c r="J42" s="146">
        <v>4</v>
      </c>
      <c r="K42" s="147">
        <v>9.75</v>
      </c>
      <c r="L42" s="26"/>
      <c r="M42" s="139">
        <v>-4.25</v>
      </c>
      <c r="N42" s="140">
        <v>2</v>
      </c>
      <c r="O42" s="141">
        <v>6</v>
      </c>
      <c r="P42" s="176" t="s">
        <v>155</v>
      </c>
      <c r="Q42" s="142" t="s">
        <v>68</v>
      </c>
      <c r="R42" s="143">
        <v>12</v>
      </c>
      <c r="S42" s="144"/>
      <c r="T42" s="144">
        <v>1430</v>
      </c>
      <c r="U42" s="145">
        <v>1</v>
      </c>
      <c r="V42" s="146">
        <v>2</v>
      </c>
      <c r="W42" s="147">
        <v>4.25</v>
      </c>
    </row>
    <row r="43" spans="1:23" ht="16.5" customHeight="1">
      <c r="A43" s="139">
        <v>3.25</v>
      </c>
      <c r="B43" s="140">
        <v>3</v>
      </c>
      <c r="C43" s="141">
        <v>7</v>
      </c>
      <c r="D43" s="176" t="s">
        <v>83</v>
      </c>
      <c r="E43" s="142" t="s">
        <v>65</v>
      </c>
      <c r="F43" s="143">
        <v>11</v>
      </c>
      <c r="G43" s="144">
        <v>460</v>
      </c>
      <c r="H43" s="144"/>
      <c r="I43" s="145">
        <v>3</v>
      </c>
      <c r="J43" s="146">
        <v>1</v>
      </c>
      <c r="K43" s="147">
        <v>-3.25</v>
      </c>
      <c r="L43" s="26"/>
      <c r="M43" s="139">
        <v>-4.25</v>
      </c>
      <c r="N43" s="140">
        <v>0</v>
      </c>
      <c r="O43" s="141">
        <v>7</v>
      </c>
      <c r="P43" s="180" t="s">
        <v>263</v>
      </c>
      <c r="Q43" s="142" t="s">
        <v>71</v>
      </c>
      <c r="R43" s="143">
        <v>12</v>
      </c>
      <c r="S43" s="144"/>
      <c r="T43" s="144">
        <v>1440</v>
      </c>
      <c r="U43" s="145">
        <v>5</v>
      </c>
      <c r="V43" s="146">
        <v>4</v>
      </c>
      <c r="W43" s="147">
        <v>4.25</v>
      </c>
    </row>
    <row r="44" spans="1:23" s="39" customFormat="1" ht="9.75" customHeight="1">
      <c r="A44" s="27"/>
      <c r="B44" s="27"/>
      <c r="C44" s="53"/>
      <c r="D44" s="27"/>
      <c r="E44" s="27"/>
      <c r="F44" s="27"/>
      <c r="G44" s="27"/>
      <c r="H44" s="27"/>
      <c r="I44" s="53"/>
      <c r="J44" s="27"/>
      <c r="K44" s="27"/>
      <c r="L44" s="52"/>
      <c r="M44" s="27"/>
      <c r="N44" s="27"/>
      <c r="O44" s="53"/>
      <c r="P44" s="27"/>
      <c r="Q44" s="27"/>
      <c r="R44" s="27"/>
      <c r="S44" s="27"/>
      <c r="T44" s="27"/>
      <c r="U44" s="53"/>
      <c r="V44" s="27"/>
      <c r="W44" s="27"/>
    </row>
    <row r="45" spans="1:23" s="39" customFormat="1" ht="15">
      <c r="A45" s="18"/>
      <c r="B45" s="19" t="s">
        <v>44</v>
      </c>
      <c r="C45" s="20"/>
      <c r="D45" s="19"/>
      <c r="E45" s="21" t="s">
        <v>109</v>
      </c>
      <c r="F45" s="22"/>
      <c r="G45" s="23" t="s">
        <v>46</v>
      </c>
      <c r="H45" s="23"/>
      <c r="I45" s="24" t="s">
        <v>47</v>
      </c>
      <c r="J45" s="24"/>
      <c r="K45" s="25"/>
      <c r="L45" s="26">
        <v>150</v>
      </c>
      <c r="M45" s="18"/>
      <c r="N45" s="19" t="s">
        <v>44</v>
      </c>
      <c r="O45" s="20"/>
      <c r="P45" s="19"/>
      <c r="Q45" s="21" t="s">
        <v>110</v>
      </c>
      <c r="R45" s="22"/>
      <c r="S45" s="23" t="s">
        <v>46</v>
      </c>
      <c r="T45" s="23"/>
      <c r="U45" s="24" t="s">
        <v>49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50</v>
      </c>
      <c r="H46" s="31"/>
      <c r="I46" s="24" t="s">
        <v>52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50</v>
      </c>
      <c r="T46" s="220"/>
      <c r="U46" s="24" t="s">
        <v>91</v>
      </c>
      <c r="V46" s="24"/>
      <c r="W46" s="25"/>
    </row>
    <row r="47" spans="1:23" s="39" customFormat="1" ht="4.5" customHeight="1">
      <c r="A47" s="187"/>
      <c r="B47" s="188"/>
      <c r="C47" s="189"/>
      <c r="D47" s="190"/>
      <c r="E47" s="191"/>
      <c r="F47" s="192"/>
      <c r="G47" s="193"/>
      <c r="H47" s="193"/>
      <c r="I47" s="189"/>
      <c r="J47" s="188"/>
      <c r="K47" s="194"/>
      <c r="L47" s="26"/>
      <c r="M47" s="187"/>
      <c r="N47" s="188"/>
      <c r="O47" s="189"/>
      <c r="P47" s="190"/>
      <c r="Q47" s="191"/>
      <c r="R47" s="192"/>
      <c r="S47" s="193"/>
      <c r="T47" s="193"/>
      <c r="U47" s="189"/>
      <c r="V47" s="188"/>
      <c r="W47" s="194"/>
    </row>
    <row r="48" spans="1:23" s="39" customFormat="1" ht="12.75" customHeight="1">
      <c r="A48" s="195"/>
      <c r="B48" s="32"/>
      <c r="C48" s="33"/>
      <c r="D48" s="196"/>
      <c r="E48" s="197" t="s">
        <v>53</v>
      </c>
      <c r="F48" s="35" t="s">
        <v>224</v>
      </c>
      <c r="G48" s="36"/>
      <c r="H48" s="42"/>
      <c r="I48" s="42"/>
      <c r="J48" s="260"/>
      <c r="K48" s="198"/>
      <c r="L48" s="38"/>
      <c r="M48" s="195"/>
      <c r="N48" s="32"/>
      <c r="O48" s="33"/>
      <c r="P48" s="196"/>
      <c r="Q48" s="197" t="s">
        <v>53</v>
      </c>
      <c r="R48" s="35" t="s">
        <v>112</v>
      </c>
      <c r="S48" s="36"/>
      <c r="T48" s="42"/>
      <c r="U48" s="42"/>
      <c r="V48" s="260"/>
      <c r="W48" s="198"/>
    </row>
    <row r="49" spans="1:23" s="39" customFormat="1" ht="12.75" customHeight="1">
      <c r="A49" s="195"/>
      <c r="B49" s="32"/>
      <c r="C49" s="33"/>
      <c r="D49" s="196"/>
      <c r="E49" s="199" t="s">
        <v>54</v>
      </c>
      <c r="F49" s="35" t="s">
        <v>162</v>
      </c>
      <c r="G49" s="200"/>
      <c r="H49" s="42"/>
      <c r="I49" s="44"/>
      <c r="J49" s="261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K49" s="262"/>
      <c r="L49" s="38"/>
      <c r="M49" s="195"/>
      <c r="N49" s="32"/>
      <c r="O49" s="33"/>
      <c r="P49" s="196"/>
      <c r="Q49" s="199" t="s">
        <v>54</v>
      </c>
      <c r="R49" s="35" t="s">
        <v>292</v>
      </c>
      <c r="S49" s="200"/>
      <c r="T49" s="42"/>
      <c r="U49" s="44"/>
      <c r="V49" s="261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5.1</v>
      </c>
      <c r="W49" s="262"/>
    </row>
    <row r="50" spans="1:23" s="39" customFormat="1" ht="12.75" customHeight="1">
      <c r="A50" s="195"/>
      <c r="B50" s="32"/>
      <c r="C50" s="33"/>
      <c r="D50" s="196"/>
      <c r="E50" s="199" t="s">
        <v>55</v>
      </c>
      <c r="F50" s="35" t="s">
        <v>181</v>
      </c>
      <c r="G50" s="36"/>
      <c r="H50" s="42"/>
      <c r="I50" s="263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13.1</v>
      </c>
      <c r="J50" s="261" t="str">
        <f>IF(J49="","","+")</f>
        <v>+</v>
      </c>
      <c r="K50" s="264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10.1</v>
      </c>
      <c r="L50" s="38"/>
      <c r="M50" s="195"/>
      <c r="N50" s="32"/>
      <c r="O50" s="33"/>
      <c r="P50" s="196"/>
      <c r="Q50" s="199" t="s">
        <v>55</v>
      </c>
      <c r="R50" s="35" t="s">
        <v>255</v>
      </c>
      <c r="S50" s="36"/>
      <c r="T50" s="42"/>
      <c r="U50" s="263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16.1</v>
      </c>
      <c r="V50" s="261" t="str">
        <f>IF(V49="","","+")</f>
        <v>+</v>
      </c>
      <c r="W50" s="264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7.1</v>
      </c>
    </row>
    <row r="51" spans="1:23" s="39" customFormat="1" ht="12.75" customHeight="1">
      <c r="A51" s="195"/>
      <c r="B51" s="32"/>
      <c r="C51" s="33"/>
      <c r="D51" s="196"/>
      <c r="E51" s="197" t="s">
        <v>57</v>
      </c>
      <c r="F51" s="35" t="s">
        <v>364</v>
      </c>
      <c r="G51" s="36"/>
      <c r="H51" s="42"/>
      <c r="I51" s="44"/>
      <c r="J51" s="261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1" s="262"/>
      <c r="L51" s="38"/>
      <c r="M51" s="195"/>
      <c r="N51" s="32"/>
      <c r="O51" s="33"/>
      <c r="P51" s="196"/>
      <c r="Q51" s="197" t="s">
        <v>57</v>
      </c>
      <c r="R51" s="35" t="s">
        <v>191</v>
      </c>
      <c r="S51" s="36"/>
      <c r="T51" s="42"/>
      <c r="U51" s="44"/>
      <c r="V51" s="261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12.1</v>
      </c>
      <c r="W51" s="262"/>
    </row>
    <row r="52" spans="1:23" s="39" customFormat="1" ht="12.75" customHeight="1">
      <c r="A52" s="202" t="s">
        <v>53</v>
      </c>
      <c r="B52" s="203" t="s">
        <v>365</v>
      </c>
      <c r="C52" s="33"/>
      <c r="D52" s="196"/>
      <c r="F52" s="36"/>
      <c r="G52" s="197" t="s">
        <v>53</v>
      </c>
      <c r="H52" s="205" t="s">
        <v>154</v>
      </c>
      <c r="I52" s="36"/>
      <c r="J52" s="200"/>
      <c r="K52" s="198"/>
      <c r="L52" s="38"/>
      <c r="M52" s="202" t="s">
        <v>53</v>
      </c>
      <c r="N52" s="203" t="s">
        <v>366</v>
      </c>
      <c r="O52" s="33"/>
      <c r="P52" s="196"/>
      <c r="R52" s="36"/>
      <c r="S52" s="197" t="s">
        <v>53</v>
      </c>
      <c r="T52" s="205" t="s">
        <v>298</v>
      </c>
      <c r="U52" s="36"/>
      <c r="V52" s="200"/>
      <c r="W52" s="198"/>
    </row>
    <row r="53" spans="1:23" s="39" customFormat="1" ht="12.75" customHeight="1">
      <c r="A53" s="206" t="s">
        <v>54</v>
      </c>
      <c r="B53" s="203" t="s">
        <v>67</v>
      </c>
      <c r="C53" s="45"/>
      <c r="D53" s="196"/>
      <c r="F53" s="207"/>
      <c r="G53" s="199" t="s">
        <v>54</v>
      </c>
      <c r="H53" s="205" t="s">
        <v>367</v>
      </c>
      <c r="I53" s="36"/>
      <c r="J53" s="200"/>
      <c r="K53" s="198"/>
      <c r="L53" s="38"/>
      <c r="M53" s="206" t="s">
        <v>54</v>
      </c>
      <c r="N53" s="203" t="s">
        <v>94</v>
      </c>
      <c r="O53" s="45"/>
      <c r="P53" s="196"/>
      <c r="R53" s="207"/>
      <c r="S53" s="199" t="s">
        <v>54</v>
      </c>
      <c r="T53" s="204" t="s">
        <v>223</v>
      </c>
      <c r="U53" s="36"/>
      <c r="V53" s="200"/>
      <c r="W53" s="198"/>
    </row>
    <row r="54" spans="1:23" s="39" customFormat="1" ht="12.75" customHeight="1">
      <c r="A54" s="206" t="s">
        <v>55</v>
      </c>
      <c r="B54" s="203" t="s">
        <v>197</v>
      </c>
      <c r="C54" s="33"/>
      <c r="D54" s="196"/>
      <c r="F54" s="207"/>
      <c r="G54" s="199" t="s">
        <v>55</v>
      </c>
      <c r="H54" s="205" t="s">
        <v>368</v>
      </c>
      <c r="I54" s="36"/>
      <c r="J54" s="36"/>
      <c r="K54" s="198"/>
      <c r="L54" s="38"/>
      <c r="M54" s="206" t="s">
        <v>55</v>
      </c>
      <c r="N54" s="203" t="s">
        <v>67</v>
      </c>
      <c r="O54" s="33"/>
      <c r="P54" s="196"/>
      <c r="R54" s="207"/>
      <c r="S54" s="199" t="s">
        <v>55</v>
      </c>
      <c r="T54" s="205" t="s">
        <v>369</v>
      </c>
      <c r="U54" s="36"/>
      <c r="V54" s="36"/>
      <c r="W54" s="198"/>
    </row>
    <row r="55" spans="1:23" s="39" customFormat="1" ht="12.75" customHeight="1">
      <c r="A55" s="202" t="s">
        <v>57</v>
      </c>
      <c r="B55" s="203" t="s">
        <v>289</v>
      </c>
      <c r="C55" s="45"/>
      <c r="D55" s="196"/>
      <c r="F55" s="36"/>
      <c r="G55" s="197" t="s">
        <v>57</v>
      </c>
      <c r="H55" s="204" t="s">
        <v>169</v>
      </c>
      <c r="I55" s="93"/>
      <c r="J55" s="106" t="s">
        <v>64</v>
      </c>
      <c r="K55" s="95"/>
      <c r="L55" s="38"/>
      <c r="M55" s="202" t="s">
        <v>57</v>
      </c>
      <c r="N55" s="203" t="s">
        <v>201</v>
      </c>
      <c r="O55" s="45"/>
      <c r="P55" s="196"/>
      <c r="R55" s="36"/>
      <c r="S55" s="197" t="s">
        <v>57</v>
      </c>
      <c r="T55" s="205" t="s">
        <v>133</v>
      </c>
      <c r="U55" s="93"/>
      <c r="V55" s="106" t="s">
        <v>64</v>
      </c>
      <c r="W55" s="95"/>
    </row>
    <row r="56" spans="1:23" s="39" customFormat="1" ht="12.75" customHeight="1">
      <c r="A56" s="209"/>
      <c r="B56" s="45"/>
      <c r="C56" s="197"/>
      <c r="D56" s="196"/>
      <c r="E56" s="197" t="s">
        <v>53</v>
      </c>
      <c r="F56" s="35" t="s">
        <v>243</v>
      </c>
      <c r="G56" s="36"/>
      <c r="H56" s="210"/>
      <c r="I56" s="110" t="s">
        <v>65</v>
      </c>
      <c r="J56" s="111" t="s">
        <v>370</v>
      </c>
      <c r="K56" s="95"/>
      <c r="L56" s="38"/>
      <c r="M56" s="209"/>
      <c r="N56" s="45"/>
      <c r="O56" s="197"/>
      <c r="P56" s="196"/>
      <c r="Q56" s="197" t="s">
        <v>53</v>
      </c>
      <c r="R56" s="35" t="s">
        <v>308</v>
      </c>
      <c r="S56" s="36"/>
      <c r="T56" s="210"/>
      <c r="U56" s="110" t="s">
        <v>65</v>
      </c>
      <c r="V56" s="111" t="s">
        <v>371</v>
      </c>
      <c r="W56" s="95"/>
    </row>
    <row r="57" spans="1:23" s="39" customFormat="1" ht="12.75" customHeight="1">
      <c r="A57" s="195"/>
      <c r="B57" s="112" t="s">
        <v>66</v>
      </c>
      <c r="C57" s="33"/>
      <c r="D57" s="196"/>
      <c r="E57" s="199" t="s">
        <v>54</v>
      </c>
      <c r="F57" s="201" t="s">
        <v>299</v>
      </c>
      <c r="G57" s="36"/>
      <c r="H57" s="42"/>
      <c r="I57" s="110" t="s">
        <v>5</v>
      </c>
      <c r="J57" s="113" t="s">
        <v>372</v>
      </c>
      <c r="K57" s="95"/>
      <c r="L57" s="38"/>
      <c r="M57" s="195"/>
      <c r="N57" s="112" t="s">
        <v>66</v>
      </c>
      <c r="O57" s="33"/>
      <c r="P57" s="196"/>
      <c r="Q57" s="199" t="s">
        <v>54</v>
      </c>
      <c r="R57" s="35" t="s">
        <v>180</v>
      </c>
      <c r="S57" s="36"/>
      <c r="T57" s="42"/>
      <c r="U57" s="110" t="s">
        <v>5</v>
      </c>
      <c r="V57" s="113" t="s">
        <v>373</v>
      </c>
      <c r="W57" s="95"/>
    </row>
    <row r="58" spans="1:23" s="39" customFormat="1" ht="12.75" customHeight="1">
      <c r="A58" s="195"/>
      <c r="B58" s="112" t="s">
        <v>374</v>
      </c>
      <c r="C58" s="33"/>
      <c r="D58" s="196"/>
      <c r="E58" s="199" t="s">
        <v>55</v>
      </c>
      <c r="F58" s="35" t="s">
        <v>151</v>
      </c>
      <c r="G58" s="200"/>
      <c r="H58" s="42"/>
      <c r="I58" s="110" t="s">
        <v>68</v>
      </c>
      <c r="J58" s="113" t="s">
        <v>375</v>
      </c>
      <c r="K58" s="95"/>
      <c r="L58" s="38"/>
      <c r="M58" s="195"/>
      <c r="N58" s="112" t="s">
        <v>103</v>
      </c>
      <c r="O58" s="33"/>
      <c r="P58" s="196"/>
      <c r="Q58" s="199" t="s">
        <v>55</v>
      </c>
      <c r="R58" s="35" t="s">
        <v>99</v>
      </c>
      <c r="S58" s="200"/>
      <c r="T58" s="42"/>
      <c r="U58" s="110" t="s">
        <v>68</v>
      </c>
      <c r="V58" s="113" t="s">
        <v>376</v>
      </c>
      <c r="W58" s="95"/>
    </row>
    <row r="59" spans="1:23" s="39" customFormat="1" ht="12.75" customHeight="1">
      <c r="A59" s="211"/>
      <c r="B59" s="43"/>
      <c r="C59" s="43"/>
      <c r="D59" s="196"/>
      <c r="E59" s="197" t="s">
        <v>57</v>
      </c>
      <c r="F59" s="203" t="s">
        <v>145</v>
      </c>
      <c r="G59" s="43"/>
      <c r="H59" s="43"/>
      <c r="I59" s="116" t="s">
        <v>71</v>
      </c>
      <c r="J59" s="113" t="s">
        <v>375</v>
      </c>
      <c r="K59" s="117"/>
      <c r="L59" s="46"/>
      <c r="M59" s="211"/>
      <c r="N59" s="43"/>
      <c r="O59" s="43"/>
      <c r="P59" s="196"/>
      <c r="Q59" s="197" t="s">
        <v>57</v>
      </c>
      <c r="R59" s="203" t="s">
        <v>377</v>
      </c>
      <c r="S59" s="43"/>
      <c r="T59" s="43"/>
      <c r="U59" s="116" t="s">
        <v>71</v>
      </c>
      <c r="V59" s="113" t="s">
        <v>378</v>
      </c>
      <c r="W59" s="117"/>
    </row>
    <row r="60" spans="1:23" ht="4.5" customHeight="1">
      <c r="A60" s="212"/>
      <c r="B60" s="213"/>
      <c r="C60" s="214"/>
      <c r="D60" s="215"/>
      <c r="E60" s="216"/>
      <c r="F60" s="217"/>
      <c r="G60" s="218"/>
      <c r="H60" s="218"/>
      <c r="I60" s="214"/>
      <c r="J60" s="213"/>
      <c r="K60" s="219"/>
      <c r="M60" s="212"/>
      <c r="N60" s="213"/>
      <c r="O60" s="214"/>
      <c r="P60" s="215"/>
      <c r="Q60" s="216"/>
      <c r="R60" s="217"/>
      <c r="S60" s="218"/>
      <c r="T60" s="218"/>
      <c r="U60" s="214"/>
      <c r="V60" s="213"/>
      <c r="W60" s="219"/>
    </row>
    <row r="61" spans="1:23" ht="12.75" customHeight="1">
      <c r="A61" s="128"/>
      <c r="B61" s="128" t="s">
        <v>72</v>
      </c>
      <c r="C61" s="129"/>
      <c r="D61" s="130" t="s">
        <v>73</v>
      </c>
      <c r="E61" s="130" t="s">
        <v>74</v>
      </c>
      <c r="F61" s="130" t="s">
        <v>75</v>
      </c>
      <c r="G61" s="131" t="s">
        <v>76</v>
      </c>
      <c r="H61" s="132"/>
      <c r="I61" s="129" t="s">
        <v>77</v>
      </c>
      <c r="J61" s="130" t="s">
        <v>72</v>
      </c>
      <c r="K61" s="128" t="s">
        <v>78</v>
      </c>
      <c r="L61" s="26">
        <v>150</v>
      </c>
      <c r="M61" s="128"/>
      <c r="N61" s="128" t="s">
        <v>72</v>
      </c>
      <c r="O61" s="129"/>
      <c r="P61" s="130" t="s">
        <v>73</v>
      </c>
      <c r="Q61" s="130" t="s">
        <v>74</v>
      </c>
      <c r="R61" s="130" t="s">
        <v>75</v>
      </c>
      <c r="S61" s="131" t="s">
        <v>76</v>
      </c>
      <c r="T61" s="132"/>
      <c r="U61" s="129" t="s">
        <v>77</v>
      </c>
      <c r="V61" s="130" t="s">
        <v>72</v>
      </c>
      <c r="W61" s="128" t="s">
        <v>78</v>
      </c>
    </row>
    <row r="62" spans="1:23" ht="12.75">
      <c r="A62" s="134" t="s">
        <v>78</v>
      </c>
      <c r="B62" s="173" t="s">
        <v>79</v>
      </c>
      <c r="C62" s="174" t="s">
        <v>80</v>
      </c>
      <c r="D62" s="175" t="s">
        <v>81</v>
      </c>
      <c r="E62" s="175" t="s">
        <v>82</v>
      </c>
      <c r="F62" s="175"/>
      <c r="G62" s="137" t="s">
        <v>80</v>
      </c>
      <c r="H62" s="137" t="s">
        <v>77</v>
      </c>
      <c r="I62" s="135"/>
      <c r="J62" s="134" t="s">
        <v>79</v>
      </c>
      <c r="K62" s="134"/>
      <c r="L62" s="26">
        <v>150</v>
      </c>
      <c r="M62" s="134" t="s">
        <v>78</v>
      </c>
      <c r="N62" s="173" t="s">
        <v>79</v>
      </c>
      <c r="O62" s="174" t="s">
        <v>80</v>
      </c>
      <c r="P62" s="175" t="s">
        <v>81</v>
      </c>
      <c r="Q62" s="175" t="s">
        <v>82</v>
      </c>
      <c r="R62" s="175"/>
      <c r="S62" s="137" t="s">
        <v>80</v>
      </c>
      <c r="T62" s="137" t="s">
        <v>77</v>
      </c>
      <c r="U62" s="135"/>
      <c r="V62" s="134" t="s">
        <v>79</v>
      </c>
      <c r="W62" s="134"/>
    </row>
    <row r="63" spans="1:23" ht="16.5" customHeight="1">
      <c r="A63" s="139">
        <v>0.5</v>
      </c>
      <c r="B63" s="140">
        <v>3</v>
      </c>
      <c r="C63" s="141">
        <v>3</v>
      </c>
      <c r="D63" s="176" t="s">
        <v>85</v>
      </c>
      <c r="E63" s="142" t="s">
        <v>68</v>
      </c>
      <c r="F63" s="143">
        <v>8</v>
      </c>
      <c r="G63" s="144">
        <v>100</v>
      </c>
      <c r="H63" s="144"/>
      <c r="I63" s="145">
        <v>4</v>
      </c>
      <c r="J63" s="146">
        <v>1</v>
      </c>
      <c r="K63" s="147">
        <v>-0.5</v>
      </c>
      <c r="L63" s="26"/>
      <c r="M63" s="139">
        <v>4.75</v>
      </c>
      <c r="N63" s="140">
        <v>4</v>
      </c>
      <c r="O63" s="141">
        <v>3</v>
      </c>
      <c r="P63" s="176" t="s">
        <v>86</v>
      </c>
      <c r="Q63" s="142" t="s">
        <v>68</v>
      </c>
      <c r="R63" s="143">
        <v>7</v>
      </c>
      <c r="S63" s="144">
        <v>200</v>
      </c>
      <c r="T63" s="144"/>
      <c r="U63" s="145">
        <v>4</v>
      </c>
      <c r="V63" s="146">
        <v>0</v>
      </c>
      <c r="W63" s="147">
        <v>-4.75</v>
      </c>
    </row>
    <row r="64" spans="1:23" ht="16.5" customHeight="1">
      <c r="A64" s="139">
        <v>-1.5</v>
      </c>
      <c r="B64" s="140">
        <v>0</v>
      </c>
      <c r="C64" s="141">
        <v>6</v>
      </c>
      <c r="D64" s="176" t="s">
        <v>85</v>
      </c>
      <c r="E64" s="142" t="s">
        <v>68</v>
      </c>
      <c r="F64" s="143">
        <v>9</v>
      </c>
      <c r="G64" s="144">
        <v>50</v>
      </c>
      <c r="H64" s="144"/>
      <c r="I64" s="145">
        <v>1</v>
      </c>
      <c r="J64" s="146">
        <v>4</v>
      </c>
      <c r="K64" s="147">
        <v>1.5</v>
      </c>
      <c r="L64" s="26"/>
      <c r="M64" s="139">
        <v>2.25</v>
      </c>
      <c r="N64" s="140">
        <v>2</v>
      </c>
      <c r="O64" s="141">
        <v>6</v>
      </c>
      <c r="P64" s="176" t="s">
        <v>105</v>
      </c>
      <c r="Q64" s="142" t="s">
        <v>71</v>
      </c>
      <c r="R64" s="143">
        <v>9</v>
      </c>
      <c r="S64" s="144">
        <v>100</v>
      </c>
      <c r="T64" s="144"/>
      <c r="U64" s="145">
        <v>1</v>
      </c>
      <c r="V64" s="146">
        <v>2</v>
      </c>
      <c r="W64" s="147">
        <v>-2.25</v>
      </c>
    </row>
    <row r="65" spans="1:23" ht="16.5" customHeight="1">
      <c r="A65" s="139">
        <v>0.5</v>
      </c>
      <c r="B65" s="140">
        <v>3</v>
      </c>
      <c r="C65" s="141">
        <v>7</v>
      </c>
      <c r="D65" s="176" t="s">
        <v>85</v>
      </c>
      <c r="E65" s="142" t="s">
        <v>68</v>
      </c>
      <c r="F65" s="143">
        <v>8</v>
      </c>
      <c r="G65" s="144">
        <v>100</v>
      </c>
      <c r="H65" s="144"/>
      <c r="I65" s="145">
        <v>5</v>
      </c>
      <c r="J65" s="146">
        <v>1</v>
      </c>
      <c r="K65" s="147">
        <v>-0.5</v>
      </c>
      <c r="L65" s="26"/>
      <c r="M65" s="139">
        <v>-9.25</v>
      </c>
      <c r="N65" s="140">
        <v>0</v>
      </c>
      <c r="O65" s="141">
        <v>7</v>
      </c>
      <c r="P65" s="176" t="s">
        <v>105</v>
      </c>
      <c r="Q65" s="142" t="s">
        <v>71</v>
      </c>
      <c r="R65" s="143">
        <v>10</v>
      </c>
      <c r="S65" s="144"/>
      <c r="T65" s="144">
        <v>620</v>
      </c>
      <c r="U65" s="145">
        <v>5</v>
      </c>
      <c r="V65" s="146">
        <v>4</v>
      </c>
      <c r="W65" s="147">
        <v>9.25</v>
      </c>
    </row>
    <row r="66" spans="1:23" s="39" customFormat="1" ht="30" customHeight="1">
      <c r="A66" s="27"/>
      <c r="B66" s="27"/>
      <c r="C66" s="53"/>
      <c r="D66" s="27"/>
      <c r="E66" s="27"/>
      <c r="F66" s="27"/>
      <c r="G66" s="27"/>
      <c r="H66" s="27"/>
      <c r="I66" s="53"/>
      <c r="J66" s="27"/>
      <c r="K66" s="27"/>
      <c r="L66" s="52"/>
      <c r="M66" s="27"/>
      <c r="N66" s="27"/>
      <c r="O66" s="53"/>
      <c r="P66" s="27"/>
      <c r="Q66" s="27"/>
      <c r="R66" s="27"/>
      <c r="S66" s="27"/>
      <c r="T66" s="27"/>
      <c r="U66" s="53"/>
      <c r="V66" s="27"/>
      <c r="W66" s="27"/>
    </row>
    <row r="67" spans="1:23" s="39" customFormat="1" ht="15">
      <c r="A67" s="18"/>
      <c r="B67" s="19" t="s">
        <v>44</v>
      </c>
      <c r="C67" s="20"/>
      <c r="D67" s="19"/>
      <c r="E67" s="21" t="s">
        <v>117</v>
      </c>
      <c r="F67" s="22"/>
      <c r="G67" s="23" t="s">
        <v>46</v>
      </c>
      <c r="H67" s="23"/>
      <c r="I67" s="24" t="s">
        <v>88</v>
      </c>
      <c r="J67" s="24"/>
      <c r="K67" s="25"/>
      <c r="L67" s="26">
        <v>150</v>
      </c>
      <c r="M67" s="18"/>
      <c r="N67" s="19" t="s">
        <v>44</v>
      </c>
      <c r="O67" s="20"/>
      <c r="P67" s="19"/>
      <c r="Q67" s="21" t="s">
        <v>118</v>
      </c>
      <c r="R67" s="22"/>
      <c r="S67" s="23" t="s">
        <v>46</v>
      </c>
      <c r="T67" s="23"/>
      <c r="U67" s="24" t="s">
        <v>90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50</v>
      </c>
      <c r="H68" s="31"/>
      <c r="I68" s="24" t="s">
        <v>92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50</v>
      </c>
      <c r="T68" s="31"/>
      <c r="U68" s="24" t="s">
        <v>51</v>
      </c>
      <c r="V68" s="24"/>
      <c r="W68" s="25"/>
    </row>
    <row r="69" spans="1:23" s="39" customFormat="1" ht="4.5" customHeight="1">
      <c r="A69" s="187"/>
      <c r="B69" s="188"/>
      <c r="C69" s="189"/>
      <c r="D69" s="190"/>
      <c r="E69" s="191"/>
      <c r="F69" s="192"/>
      <c r="G69" s="193"/>
      <c r="H69" s="193"/>
      <c r="I69" s="189"/>
      <c r="J69" s="188"/>
      <c r="K69" s="194"/>
      <c r="L69" s="26"/>
      <c r="M69" s="187"/>
      <c r="N69" s="188"/>
      <c r="O69" s="189"/>
      <c r="P69" s="190"/>
      <c r="Q69" s="191"/>
      <c r="R69" s="192"/>
      <c r="S69" s="193"/>
      <c r="T69" s="193"/>
      <c r="U69" s="189"/>
      <c r="V69" s="188"/>
      <c r="W69" s="194"/>
    </row>
    <row r="70" spans="1:23" s="39" customFormat="1" ht="12.75" customHeight="1">
      <c r="A70" s="195"/>
      <c r="B70" s="32"/>
      <c r="C70" s="33"/>
      <c r="D70" s="196"/>
      <c r="E70" s="197" t="s">
        <v>53</v>
      </c>
      <c r="F70" s="35" t="s">
        <v>324</v>
      </c>
      <c r="G70" s="36"/>
      <c r="H70" s="42"/>
      <c r="I70" s="42"/>
      <c r="J70" s="260"/>
      <c r="K70" s="198"/>
      <c r="L70" s="38"/>
      <c r="M70" s="195"/>
      <c r="N70" s="32"/>
      <c r="O70" s="33"/>
      <c r="P70" s="196"/>
      <c r="Q70" s="197" t="s">
        <v>53</v>
      </c>
      <c r="R70" s="35" t="s">
        <v>379</v>
      </c>
      <c r="S70" s="36"/>
      <c r="T70" s="42"/>
      <c r="U70" s="42"/>
      <c r="V70" s="260"/>
      <c r="W70" s="198"/>
    </row>
    <row r="71" spans="1:23" s="39" customFormat="1" ht="12.75" customHeight="1">
      <c r="A71" s="195"/>
      <c r="B71" s="32"/>
      <c r="C71" s="33"/>
      <c r="D71" s="196"/>
      <c r="E71" s="199" t="s">
        <v>54</v>
      </c>
      <c r="F71" s="35" t="s">
        <v>137</v>
      </c>
      <c r="G71" s="200"/>
      <c r="H71" s="42"/>
      <c r="I71" s="44"/>
      <c r="J71" s="261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16.1</v>
      </c>
      <c r="K71" s="262"/>
      <c r="L71" s="38"/>
      <c r="M71" s="195"/>
      <c r="N71" s="32"/>
      <c r="O71" s="33"/>
      <c r="P71" s="196"/>
      <c r="Q71" s="199" t="s">
        <v>54</v>
      </c>
      <c r="R71" s="35" t="s">
        <v>61</v>
      </c>
      <c r="S71" s="200"/>
      <c r="T71" s="42"/>
      <c r="U71" s="44"/>
      <c r="V71" s="261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8.1</v>
      </c>
      <c r="W71" s="262"/>
    </row>
    <row r="72" spans="1:23" s="39" customFormat="1" ht="12.75" customHeight="1">
      <c r="A72" s="195"/>
      <c r="B72" s="32"/>
      <c r="C72" s="33"/>
      <c r="D72" s="196"/>
      <c r="E72" s="199" t="s">
        <v>55</v>
      </c>
      <c r="F72" s="35" t="s">
        <v>112</v>
      </c>
      <c r="G72" s="36"/>
      <c r="H72" s="42"/>
      <c r="I72" s="263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J72" s="261" t="str">
        <f>IF(J71="","","+")</f>
        <v>+</v>
      </c>
      <c r="K72" s="264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9.1</v>
      </c>
      <c r="L72" s="38"/>
      <c r="M72" s="195"/>
      <c r="N72" s="32"/>
      <c r="O72" s="33"/>
      <c r="P72" s="196"/>
      <c r="Q72" s="199" t="s">
        <v>55</v>
      </c>
      <c r="R72" s="35" t="s">
        <v>380</v>
      </c>
      <c r="S72" s="36"/>
      <c r="T72" s="42"/>
      <c r="U72" s="263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261" t="str">
        <f>IF(V71="","","+")</f>
        <v>+</v>
      </c>
      <c r="W72" s="264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7.1</v>
      </c>
    </row>
    <row r="73" spans="1:23" s="39" customFormat="1" ht="12.75" customHeight="1">
      <c r="A73" s="195"/>
      <c r="B73" s="32"/>
      <c r="C73" s="33"/>
      <c r="D73" s="196"/>
      <c r="E73" s="197" t="s">
        <v>57</v>
      </c>
      <c r="F73" s="35" t="s">
        <v>381</v>
      </c>
      <c r="G73" s="36"/>
      <c r="H73" s="42"/>
      <c r="I73" s="44"/>
      <c r="J73" s="261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5.1</v>
      </c>
      <c r="K73" s="262"/>
      <c r="L73" s="38"/>
      <c r="M73" s="195"/>
      <c r="N73" s="32"/>
      <c r="O73" s="33"/>
      <c r="P73" s="196"/>
      <c r="Q73" s="197" t="s">
        <v>57</v>
      </c>
      <c r="R73" s="35" t="s">
        <v>245</v>
      </c>
      <c r="S73" s="36"/>
      <c r="T73" s="42"/>
      <c r="U73" s="44"/>
      <c r="V73" s="261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13.1</v>
      </c>
      <c r="W73" s="262"/>
    </row>
    <row r="74" spans="1:23" s="39" customFormat="1" ht="12.75" customHeight="1">
      <c r="A74" s="202" t="s">
        <v>53</v>
      </c>
      <c r="B74" s="203" t="s">
        <v>269</v>
      </c>
      <c r="C74" s="33"/>
      <c r="D74" s="196"/>
      <c r="F74" s="36"/>
      <c r="G74" s="197" t="s">
        <v>53</v>
      </c>
      <c r="H74" s="205" t="s">
        <v>112</v>
      </c>
      <c r="I74" s="36"/>
      <c r="J74" s="200"/>
      <c r="K74" s="198"/>
      <c r="L74" s="38"/>
      <c r="M74" s="202" t="s">
        <v>53</v>
      </c>
      <c r="N74" s="203" t="s">
        <v>213</v>
      </c>
      <c r="O74" s="33"/>
      <c r="P74" s="196"/>
      <c r="R74" s="36"/>
      <c r="S74" s="197" t="s">
        <v>53</v>
      </c>
      <c r="T74" s="205" t="s">
        <v>285</v>
      </c>
      <c r="U74" s="36"/>
      <c r="V74" s="200"/>
      <c r="W74" s="198"/>
    </row>
    <row r="75" spans="1:23" s="39" customFormat="1" ht="12.75" customHeight="1">
      <c r="A75" s="206" t="s">
        <v>54</v>
      </c>
      <c r="B75" s="203" t="s">
        <v>119</v>
      </c>
      <c r="C75" s="45"/>
      <c r="D75" s="196"/>
      <c r="F75" s="207"/>
      <c r="G75" s="199" t="s">
        <v>54</v>
      </c>
      <c r="H75" s="205" t="s">
        <v>382</v>
      </c>
      <c r="I75" s="36"/>
      <c r="J75" s="200"/>
      <c r="K75" s="198"/>
      <c r="L75" s="38"/>
      <c r="M75" s="206" t="s">
        <v>54</v>
      </c>
      <c r="N75" s="203" t="s">
        <v>182</v>
      </c>
      <c r="O75" s="45"/>
      <c r="P75" s="196"/>
      <c r="R75" s="207"/>
      <c r="S75" s="199" t="s">
        <v>54</v>
      </c>
      <c r="T75" s="205" t="s">
        <v>60</v>
      </c>
      <c r="U75" s="36"/>
      <c r="V75" s="200"/>
      <c r="W75" s="198"/>
    </row>
    <row r="76" spans="1:23" s="39" customFormat="1" ht="12.75" customHeight="1">
      <c r="A76" s="206" t="s">
        <v>55</v>
      </c>
      <c r="B76" s="203" t="s">
        <v>173</v>
      </c>
      <c r="C76" s="33"/>
      <c r="D76" s="196"/>
      <c r="F76" s="207"/>
      <c r="G76" s="199" t="s">
        <v>55</v>
      </c>
      <c r="H76" s="205" t="s">
        <v>383</v>
      </c>
      <c r="I76" s="36"/>
      <c r="J76" s="36"/>
      <c r="K76" s="198"/>
      <c r="L76" s="38"/>
      <c r="M76" s="206" t="s">
        <v>55</v>
      </c>
      <c r="N76" s="203" t="s">
        <v>205</v>
      </c>
      <c r="O76" s="33"/>
      <c r="P76" s="196"/>
      <c r="R76" s="207"/>
      <c r="S76" s="199" t="s">
        <v>55</v>
      </c>
      <c r="T76" s="204" t="s">
        <v>221</v>
      </c>
      <c r="U76" s="36"/>
      <c r="V76" s="36"/>
      <c r="W76" s="198"/>
    </row>
    <row r="77" spans="1:23" s="39" customFormat="1" ht="12.75" customHeight="1">
      <c r="A77" s="202" t="s">
        <v>57</v>
      </c>
      <c r="B77" s="208" t="s">
        <v>152</v>
      </c>
      <c r="C77" s="45"/>
      <c r="D77" s="196"/>
      <c r="F77" s="36"/>
      <c r="G77" s="197" t="s">
        <v>57</v>
      </c>
      <c r="H77" s="205" t="s">
        <v>352</v>
      </c>
      <c r="I77" s="93"/>
      <c r="J77" s="106" t="s">
        <v>64</v>
      </c>
      <c r="K77" s="95"/>
      <c r="L77" s="38"/>
      <c r="M77" s="202" t="s">
        <v>57</v>
      </c>
      <c r="N77" s="203" t="s">
        <v>211</v>
      </c>
      <c r="O77" s="45"/>
      <c r="P77" s="196"/>
      <c r="R77" s="36"/>
      <c r="S77" s="197" t="s">
        <v>57</v>
      </c>
      <c r="T77" s="205" t="s">
        <v>190</v>
      </c>
      <c r="U77" s="93"/>
      <c r="V77" s="106" t="s">
        <v>64</v>
      </c>
      <c r="W77" s="95"/>
    </row>
    <row r="78" spans="1:23" s="39" customFormat="1" ht="12.75" customHeight="1">
      <c r="A78" s="209"/>
      <c r="B78" s="45"/>
      <c r="C78" s="197"/>
      <c r="D78" s="196"/>
      <c r="E78" s="197" t="s">
        <v>53</v>
      </c>
      <c r="F78" s="35" t="s">
        <v>304</v>
      </c>
      <c r="G78" s="36"/>
      <c r="H78" s="210"/>
      <c r="I78" s="110" t="s">
        <v>65</v>
      </c>
      <c r="J78" s="111" t="s">
        <v>384</v>
      </c>
      <c r="K78" s="95"/>
      <c r="L78" s="38"/>
      <c r="M78" s="209"/>
      <c r="N78" s="45"/>
      <c r="O78" s="197"/>
      <c r="P78" s="196"/>
      <c r="Q78" s="197" t="s">
        <v>53</v>
      </c>
      <c r="R78" s="35" t="s">
        <v>180</v>
      </c>
      <c r="S78" s="36"/>
      <c r="T78" s="210"/>
      <c r="U78" s="110" t="s">
        <v>65</v>
      </c>
      <c r="V78" s="111" t="s">
        <v>385</v>
      </c>
      <c r="W78" s="95"/>
    </row>
    <row r="79" spans="1:23" s="39" customFormat="1" ht="12.75" customHeight="1">
      <c r="A79" s="195"/>
      <c r="B79" s="112" t="s">
        <v>66</v>
      </c>
      <c r="C79" s="33"/>
      <c r="D79" s="196"/>
      <c r="E79" s="199" t="s">
        <v>54</v>
      </c>
      <c r="F79" s="201" t="s">
        <v>291</v>
      </c>
      <c r="G79" s="36"/>
      <c r="H79" s="42"/>
      <c r="I79" s="110" t="s">
        <v>5</v>
      </c>
      <c r="J79" s="113" t="s">
        <v>384</v>
      </c>
      <c r="K79" s="95"/>
      <c r="L79" s="38"/>
      <c r="M79" s="195"/>
      <c r="N79" s="112" t="s">
        <v>66</v>
      </c>
      <c r="O79" s="33"/>
      <c r="P79" s="196"/>
      <c r="Q79" s="199" t="s">
        <v>54</v>
      </c>
      <c r="R79" s="35" t="s">
        <v>270</v>
      </c>
      <c r="S79" s="36"/>
      <c r="T79" s="42"/>
      <c r="U79" s="110" t="s">
        <v>5</v>
      </c>
      <c r="V79" s="113" t="s">
        <v>385</v>
      </c>
      <c r="W79" s="95"/>
    </row>
    <row r="80" spans="1:23" s="39" customFormat="1" ht="12.75" customHeight="1">
      <c r="A80" s="195"/>
      <c r="B80" s="112" t="s">
        <v>283</v>
      </c>
      <c r="C80" s="33"/>
      <c r="D80" s="196"/>
      <c r="E80" s="199" t="s">
        <v>55</v>
      </c>
      <c r="F80" s="35" t="s">
        <v>273</v>
      </c>
      <c r="G80" s="200"/>
      <c r="H80" s="42"/>
      <c r="I80" s="110" t="s">
        <v>68</v>
      </c>
      <c r="J80" s="113" t="s">
        <v>386</v>
      </c>
      <c r="K80" s="95"/>
      <c r="L80" s="38"/>
      <c r="M80" s="195"/>
      <c r="N80" s="112" t="s">
        <v>229</v>
      </c>
      <c r="O80" s="33"/>
      <c r="P80" s="196"/>
      <c r="Q80" s="199" t="s">
        <v>55</v>
      </c>
      <c r="R80" s="35" t="s">
        <v>260</v>
      </c>
      <c r="S80" s="200"/>
      <c r="T80" s="42"/>
      <c r="U80" s="110" t="s">
        <v>68</v>
      </c>
      <c r="V80" s="113" t="s">
        <v>387</v>
      </c>
      <c r="W80" s="95"/>
    </row>
    <row r="81" spans="1:23" s="39" customFormat="1" ht="12.75" customHeight="1">
      <c r="A81" s="211"/>
      <c r="B81" s="43"/>
      <c r="C81" s="43"/>
      <c r="D81" s="196"/>
      <c r="E81" s="197" t="s">
        <v>57</v>
      </c>
      <c r="F81" s="203" t="s">
        <v>168</v>
      </c>
      <c r="G81" s="43"/>
      <c r="H81" s="43"/>
      <c r="I81" s="116" t="s">
        <v>71</v>
      </c>
      <c r="J81" s="113" t="s">
        <v>386</v>
      </c>
      <c r="K81" s="117"/>
      <c r="L81" s="46"/>
      <c r="M81" s="211"/>
      <c r="N81" s="43"/>
      <c r="O81" s="43"/>
      <c r="P81" s="196"/>
      <c r="Q81" s="197" t="s">
        <v>57</v>
      </c>
      <c r="R81" s="203" t="s">
        <v>294</v>
      </c>
      <c r="S81" s="43"/>
      <c r="T81" s="43"/>
      <c r="U81" s="116" t="s">
        <v>71</v>
      </c>
      <c r="V81" s="113" t="s">
        <v>387</v>
      </c>
      <c r="W81" s="117"/>
    </row>
    <row r="82" spans="1:23" ht="4.5" customHeight="1">
      <c r="A82" s="212"/>
      <c r="B82" s="213"/>
      <c r="C82" s="214"/>
      <c r="D82" s="215"/>
      <c r="E82" s="216"/>
      <c r="F82" s="217"/>
      <c r="G82" s="218"/>
      <c r="H82" s="218"/>
      <c r="I82" s="214"/>
      <c r="J82" s="213"/>
      <c r="K82" s="219"/>
      <c r="M82" s="212"/>
      <c r="N82" s="213"/>
      <c r="O82" s="214"/>
      <c r="P82" s="215"/>
      <c r="Q82" s="216"/>
      <c r="R82" s="217"/>
      <c r="S82" s="218"/>
      <c r="T82" s="218"/>
      <c r="U82" s="214"/>
      <c r="V82" s="213"/>
      <c r="W82" s="219"/>
    </row>
    <row r="83" spans="1:23" ht="12.75" customHeight="1">
      <c r="A83" s="128"/>
      <c r="B83" s="128" t="s">
        <v>72</v>
      </c>
      <c r="C83" s="129"/>
      <c r="D83" s="130" t="s">
        <v>73</v>
      </c>
      <c r="E83" s="130" t="s">
        <v>74</v>
      </c>
      <c r="F83" s="130" t="s">
        <v>75</v>
      </c>
      <c r="G83" s="131" t="s">
        <v>76</v>
      </c>
      <c r="H83" s="132"/>
      <c r="I83" s="129" t="s">
        <v>77</v>
      </c>
      <c r="J83" s="130" t="s">
        <v>72</v>
      </c>
      <c r="K83" s="128" t="s">
        <v>78</v>
      </c>
      <c r="L83" s="26">
        <v>150</v>
      </c>
      <c r="M83" s="128"/>
      <c r="N83" s="128" t="s">
        <v>72</v>
      </c>
      <c r="O83" s="129"/>
      <c r="P83" s="130" t="s">
        <v>73</v>
      </c>
      <c r="Q83" s="130" t="s">
        <v>74</v>
      </c>
      <c r="R83" s="130" t="s">
        <v>75</v>
      </c>
      <c r="S83" s="131" t="s">
        <v>76</v>
      </c>
      <c r="T83" s="132"/>
      <c r="U83" s="129" t="s">
        <v>77</v>
      </c>
      <c r="V83" s="130" t="s">
        <v>72</v>
      </c>
      <c r="W83" s="128" t="s">
        <v>78</v>
      </c>
    </row>
    <row r="84" spans="1:23" ht="12.75">
      <c r="A84" s="134" t="s">
        <v>78</v>
      </c>
      <c r="B84" s="173" t="s">
        <v>79</v>
      </c>
      <c r="C84" s="174" t="s">
        <v>80</v>
      </c>
      <c r="D84" s="175" t="s">
        <v>81</v>
      </c>
      <c r="E84" s="175" t="s">
        <v>82</v>
      </c>
      <c r="F84" s="175"/>
      <c r="G84" s="137" t="s">
        <v>80</v>
      </c>
      <c r="H84" s="137" t="s">
        <v>77</v>
      </c>
      <c r="I84" s="135"/>
      <c r="J84" s="134" t="s">
        <v>79</v>
      </c>
      <c r="K84" s="134"/>
      <c r="L84" s="26">
        <v>150</v>
      </c>
      <c r="M84" s="134" t="s">
        <v>78</v>
      </c>
      <c r="N84" s="173" t="s">
        <v>79</v>
      </c>
      <c r="O84" s="174" t="s">
        <v>80</v>
      </c>
      <c r="P84" s="175" t="s">
        <v>81</v>
      </c>
      <c r="Q84" s="175" t="s">
        <v>82</v>
      </c>
      <c r="R84" s="175"/>
      <c r="S84" s="137" t="s">
        <v>80</v>
      </c>
      <c r="T84" s="137" t="s">
        <v>77</v>
      </c>
      <c r="U84" s="135"/>
      <c r="V84" s="134" t="s">
        <v>79</v>
      </c>
      <c r="W84" s="134"/>
    </row>
    <row r="85" spans="1:23" ht="16.5" customHeight="1">
      <c r="A85" s="139">
        <v>-0.5</v>
      </c>
      <c r="B85" s="140">
        <v>1</v>
      </c>
      <c r="C85" s="141">
        <v>5</v>
      </c>
      <c r="D85" s="176" t="s">
        <v>134</v>
      </c>
      <c r="E85" s="142" t="s">
        <v>68</v>
      </c>
      <c r="F85" s="143">
        <v>7</v>
      </c>
      <c r="G85" s="144">
        <v>100</v>
      </c>
      <c r="H85" s="144"/>
      <c r="I85" s="145">
        <v>6</v>
      </c>
      <c r="J85" s="146">
        <v>3</v>
      </c>
      <c r="K85" s="147">
        <v>0.5</v>
      </c>
      <c r="L85" s="26"/>
      <c r="M85" s="139">
        <v>5.5</v>
      </c>
      <c r="N85" s="140">
        <v>4</v>
      </c>
      <c r="O85" s="141">
        <v>5</v>
      </c>
      <c r="P85" s="176" t="s">
        <v>83</v>
      </c>
      <c r="Q85" s="142" t="s">
        <v>65</v>
      </c>
      <c r="R85" s="143">
        <v>10</v>
      </c>
      <c r="S85" s="144">
        <v>430</v>
      </c>
      <c r="T85" s="144"/>
      <c r="U85" s="145">
        <v>6</v>
      </c>
      <c r="V85" s="146">
        <v>0</v>
      </c>
      <c r="W85" s="147">
        <v>-5.5</v>
      </c>
    </row>
    <row r="86" spans="1:23" ht="16.5" customHeight="1">
      <c r="A86" s="139">
        <v>-0.5</v>
      </c>
      <c r="B86" s="140">
        <v>1</v>
      </c>
      <c r="C86" s="141">
        <v>2</v>
      </c>
      <c r="D86" s="176" t="s">
        <v>134</v>
      </c>
      <c r="E86" s="142" t="s">
        <v>68</v>
      </c>
      <c r="F86" s="143">
        <v>7</v>
      </c>
      <c r="G86" s="144">
        <v>100</v>
      </c>
      <c r="H86" s="144"/>
      <c r="I86" s="145">
        <v>3</v>
      </c>
      <c r="J86" s="146">
        <v>3</v>
      </c>
      <c r="K86" s="147">
        <v>0.5</v>
      </c>
      <c r="L86" s="26"/>
      <c r="M86" s="139">
        <v>-1.5</v>
      </c>
      <c r="N86" s="140">
        <v>2</v>
      </c>
      <c r="O86" s="141">
        <v>2</v>
      </c>
      <c r="P86" s="176" t="s">
        <v>126</v>
      </c>
      <c r="Q86" s="142" t="s">
        <v>5</v>
      </c>
      <c r="R86" s="143">
        <v>9</v>
      </c>
      <c r="S86" s="144">
        <v>150</v>
      </c>
      <c r="T86" s="144"/>
      <c r="U86" s="145">
        <v>3</v>
      </c>
      <c r="V86" s="146">
        <v>2</v>
      </c>
      <c r="W86" s="147">
        <v>1.5</v>
      </c>
    </row>
    <row r="87" spans="1:23" ht="16.5" customHeight="1">
      <c r="A87" s="139">
        <v>1.5</v>
      </c>
      <c r="B87" s="140">
        <v>4</v>
      </c>
      <c r="C87" s="141">
        <v>7</v>
      </c>
      <c r="D87" s="180" t="s">
        <v>106</v>
      </c>
      <c r="E87" s="142" t="s">
        <v>65</v>
      </c>
      <c r="F87" s="143">
        <v>9</v>
      </c>
      <c r="G87" s="144">
        <v>150</v>
      </c>
      <c r="H87" s="144"/>
      <c r="I87" s="145">
        <v>1</v>
      </c>
      <c r="J87" s="146">
        <v>0</v>
      </c>
      <c r="K87" s="147">
        <v>-1.5</v>
      </c>
      <c r="L87" s="26"/>
      <c r="M87" s="139">
        <v>-2.5</v>
      </c>
      <c r="N87" s="140">
        <v>0</v>
      </c>
      <c r="O87" s="141">
        <v>7</v>
      </c>
      <c r="P87" s="176" t="s">
        <v>134</v>
      </c>
      <c r="Q87" s="142" t="s">
        <v>65</v>
      </c>
      <c r="R87" s="143">
        <v>9</v>
      </c>
      <c r="S87" s="144">
        <v>110</v>
      </c>
      <c r="T87" s="144"/>
      <c r="U87" s="145">
        <v>1</v>
      </c>
      <c r="V87" s="146">
        <v>4</v>
      </c>
      <c r="W87" s="147">
        <v>2.5</v>
      </c>
    </row>
    <row r="88" spans="1:23" s="39" customFormat="1" ht="9.75" customHeight="1">
      <c r="A88" s="27"/>
      <c r="B88" s="27"/>
      <c r="C88" s="53"/>
      <c r="D88" s="27"/>
      <c r="E88" s="27"/>
      <c r="F88" s="27"/>
      <c r="G88" s="27"/>
      <c r="H88" s="27"/>
      <c r="I88" s="53"/>
      <c r="J88" s="27"/>
      <c r="K88" s="27"/>
      <c r="L88" s="52"/>
      <c r="M88" s="27"/>
      <c r="N88" s="27"/>
      <c r="O88" s="53"/>
      <c r="P88" s="27"/>
      <c r="Q88" s="27"/>
      <c r="R88" s="27"/>
      <c r="S88" s="27"/>
      <c r="T88" s="27"/>
      <c r="U88" s="53"/>
      <c r="V88" s="27"/>
      <c r="W88" s="27"/>
    </row>
    <row r="89" spans="1:23" s="39" customFormat="1" ht="15">
      <c r="A89" s="18"/>
      <c r="B89" s="19" t="s">
        <v>44</v>
      </c>
      <c r="C89" s="20"/>
      <c r="D89" s="19"/>
      <c r="E89" s="21" t="s">
        <v>127</v>
      </c>
      <c r="F89" s="22"/>
      <c r="G89" s="23" t="s">
        <v>46</v>
      </c>
      <c r="H89" s="23"/>
      <c r="I89" s="24" t="s">
        <v>47</v>
      </c>
      <c r="J89" s="24"/>
      <c r="K89" s="25"/>
      <c r="L89" s="26">
        <v>150</v>
      </c>
      <c r="M89" s="18"/>
      <c r="N89" s="19" t="s">
        <v>44</v>
      </c>
      <c r="O89" s="20"/>
      <c r="P89" s="19"/>
      <c r="Q89" s="21" t="s">
        <v>128</v>
      </c>
      <c r="R89" s="22"/>
      <c r="S89" s="23" t="s">
        <v>46</v>
      </c>
      <c r="T89" s="23"/>
      <c r="U89" s="24" t="s">
        <v>49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50</v>
      </c>
      <c r="H90" s="31"/>
      <c r="I90" s="24" t="s">
        <v>91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50</v>
      </c>
      <c r="T90" s="31"/>
      <c r="U90" s="24" t="s">
        <v>92</v>
      </c>
      <c r="V90" s="24"/>
      <c r="W90" s="25"/>
    </row>
    <row r="91" spans="1:23" s="39" customFormat="1" ht="4.5" customHeight="1">
      <c r="A91" s="187"/>
      <c r="B91" s="188"/>
      <c r="C91" s="189"/>
      <c r="D91" s="190"/>
      <c r="E91" s="191"/>
      <c r="F91" s="192"/>
      <c r="G91" s="193"/>
      <c r="H91" s="193"/>
      <c r="I91" s="189"/>
      <c r="J91" s="188"/>
      <c r="K91" s="194"/>
      <c r="L91" s="26"/>
      <c r="M91" s="187"/>
      <c r="N91" s="188"/>
      <c r="O91" s="189"/>
      <c r="P91" s="190"/>
      <c r="Q91" s="191"/>
      <c r="R91" s="192"/>
      <c r="S91" s="193"/>
      <c r="T91" s="193"/>
      <c r="U91" s="189"/>
      <c r="V91" s="188"/>
      <c r="W91" s="194"/>
    </row>
    <row r="92" spans="1:23" s="39" customFormat="1" ht="12.75" customHeight="1">
      <c r="A92" s="195"/>
      <c r="B92" s="32"/>
      <c r="C92" s="33"/>
      <c r="D92" s="196"/>
      <c r="E92" s="197" t="s">
        <v>53</v>
      </c>
      <c r="F92" s="35" t="s">
        <v>119</v>
      </c>
      <c r="G92" s="36"/>
      <c r="H92" s="42"/>
      <c r="I92" s="42"/>
      <c r="J92" s="260"/>
      <c r="K92" s="198"/>
      <c r="L92" s="38"/>
      <c r="M92" s="195"/>
      <c r="N92" s="32"/>
      <c r="O92" s="33"/>
      <c r="P92" s="196"/>
      <c r="Q92" s="197" t="s">
        <v>53</v>
      </c>
      <c r="R92" s="35" t="s">
        <v>93</v>
      </c>
      <c r="S92" s="36"/>
      <c r="T92" s="42"/>
      <c r="U92" s="42"/>
      <c r="V92" s="260"/>
      <c r="W92" s="198"/>
    </row>
    <row r="93" spans="1:23" s="39" customFormat="1" ht="12.75" customHeight="1">
      <c r="A93" s="195"/>
      <c r="B93" s="32"/>
      <c r="C93" s="33"/>
      <c r="D93" s="196"/>
      <c r="E93" s="199" t="s">
        <v>54</v>
      </c>
      <c r="F93" s="35" t="s">
        <v>317</v>
      </c>
      <c r="G93" s="200"/>
      <c r="H93" s="42"/>
      <c r="I93" s="44"/>
      <c r="J93" s="261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17.1</v>
      </c>
      <c r="K93" s="262"/>
      <c r="L93" s="38"/>
      <c r="M93" s="195"/>
      <c r="N93" s="32"/>
      <c r="O93" s="33"/>
      <c r="P93" s="196"/>
      <c r="Q93" s="199" t="s">
        <v>54</v>
      </c>
      <c r="R93" s="35" t="s">
        <v>388</v>
      </c>
      <c r="S93" s="200"/>
      <c r="T93" s="42"/>
      <c r="U93" s="44"/>
      <c r="V93" s="261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17.1</v>
      </c>
      <c r="W93" s="262"/>
    </row>
    <row r="94" spans="1:23" s="39" customFormat="1" ht="12.75" customHeight="1">
      <c r="A94" s="195"/>
      <c r="B94" s="32"/>
      <c r="C94" s="33"/>
      <c r="D94" s="196"/>
      <c r="E94" s="199" t="s">
        <v>55</v>
      </c>
      <c r="F94" s="35" t="s">
        <v>389</v>
      </c>
      <c r="G94" s="36"/>
      <c r="H94" s="42"/>
      <c r="I94" s="263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5.1</v>
      </c>
      <c r="J94" s="261" t="str">
        <f>IF(J93="","","+")</f>
        <v>+</v>
      </c>
      <c r="K94" s="264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1.1</v>
      </c>
      <c r="L94" s="38"/>
      <c r="M94" s="195"/>
      <c r="N94" s="32"/>
      <c r="O94" s="33"/>
      <c r="P94" s="196"/>
      <c r="Q94" s="199" t="s">
        <v>55</v>
      </c>
      <c r="R94" s="35" t="s">
        <v>309</v>
      </c>
      <c r="S94" s="36"/>
      <c r="T94" s="42"/>
      <c r="U94" s="263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8.1</v>
      </c>
      <c r="V94" s="261" t="str">
        <f>IF(V93="","","+")</f>
        <v>+</v>
      </c>
      <c r="W94" s="264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2.1</v>
      </c>
    </row>
    <row r="95" spans="1:23" s="39" customFormat="1" ht="12.75" customHeight="1">
      <c r="A95" s="195"/>
      <c r="B95" s="32"/>
      <c r="C95" s="33"/>
      <c r="D95" s="196"/>
      <c r="E95" s="197" t="s">
        <v>57</v>
      </c>
      <c r="F95" s="35" t="s">
        <v>120</v>
      </c>
      <c r="G95" s="36"/>
      <c r="H95" s="42"/>
      <c r="I95" s="44"/>
      <c r="J95" s="261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K95" s="262"/>
      <c r="L95" s="38"/>
      <c r="M95" s="195"/>
      <c r="N95" s="32"/>
      <c r="O95" s="33"/>
      <c r="P95" s="196"/>
      <c r="Q95" s="197" t="s">
        <v>57</v>
      </c>
      <c r="R95" s="201" t="s">
        <v>241</v>
      </c>
      <c r="S95" s="36"/>
      <c r="T95" s="42"/>
      <c r="U95" s="44"/>
      <c r="V95" s="261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13.1</v>
      </c>
      <c r="W95" s="262"/>
    </row>
    <row r="96" spans="1:23" s="39" customFormat="1" ht="12.75" customHeight="1">
      <c r="A96" s="202" t="s">
        <v>53</v>
      </c>
      <c r="B96" s="203" t="s">
        <v>390</v>
      </c>
      <c r="C96" s="33"/>
      <c r="D96" s="196"/>
      <c r="F96" s="36"/>
      <c r="G96" s="197" t="s">
        <v>53</v>
      </c>
      <c r="H96" s="205" t="s">
        <v>101</v>
      </c>
      <c r="I96" s="36"/>
      <c r="J96" s="200"/>
      <c r="K96" s="198"/>
      <c r="L96" s="38"/>
      <c r="M96" s="202" t="s">
        <v>53</v>
      </c>
      <c r="N96" s="203" t="s">
        <v>220</v>
      </c>
      <c r="O96" s="33"/>
      <c r="P96" s="196"/>
      <c r="R96" s="36"/>
      <c r="S96" s="197" t="s">
        <v>53</v>
      </c>
      <c r="T96" s="204" t="s">
        <v>391</v>
      </c>
      <c r="U96" s="36"/>
      <c r="V96" s="200"/>
      <c r="W96" s="198"/>
    </row>
    <row r="97" spans="1:23" s="39" customFormat="1" ht="12.75" customHeight="1">
      <c r="A97" s="206" t="s">
        <v>54</v>
      </c>
      <c r="B97" s="203" t="s">
        <v>392</v>
      </c>
      <c r="C97" s="45"/>
      <c r="D97" s="196"/>
      <c r="F97" s="207"/>
      <c r="G97" s="199" t="s">
        <v>54</v>
      </c>
      <c r="H97" s="205" t="s">
        <v>281</v>
      </c>
      <c r="I97" s="36"/>
      <c r="J97" s="200"/>
      <c r="K97" s="198"/>
      <c r="L97" s="38"/>
      <c r="M97" s="206" t="s">
        <v>54</v>
      </c>
      <c r="N97" s="208" t="s">
        <v>227</v>
      </c>
      <c r="O97" s="45"/>
      <c r="P97" s="196"/>
      <c r="R97" s="207"/>
      <c r="S97" s="199" t="s">
        <v>54</v>
      </c>
      <c r="T97" s="205" t="s">
        <v>231</v>
      </c>
      <c r="U97" s="36"/>
      <c r="V97" s="200"/>
      <c r="W97" s="198"/>
    </row>
    <row r="98" spans="1:23" s="39" customFormat="1" ht="12.75" customHeight="1">
      <c r="A98" s="206" t="s">
        <v>55</v>
      </c>
      <c r="B98" s="203" t="s">
        <v>189</v>
      </c>
      <c r="C98" s="33"/>
      <c r="D98" s="196"/>
      <c r="F98" s="207"/>
      <c r="G98" s="199" t="s">
        <v>55</v>
      </c>
      <c r="H98" s="204" t="s">
        <v>393</v>
      </c>
      <c r="I98" s="36"/>
      <c r="J98" s="36"/>
      <c r="K98" s="198"/>
      <c r="L98" s="38"/>
      <c r="M98" s="206" t="s">
        <v>55</v>
      </c>
      <c r="N98" s="203" t="s">
        <v>394</v>
      </c>
      <c r="O98" s="33"/>
      <c r="P98" s="196"/>
      <c r="R98" s="207"/>
      <c r="S98" s="199" t="s">
        <v>55</v>
      </c>
      <c r="T98" s="205" t="s">
        <v>274</v>
      </c>
      <c r="U98" s="36"/>
      <c r="V98" s="36"/>
      <c r="W98" s="198"/>
    </row>
    <row r="99" spans="1:23" s="39" customFormat="1" ht="12.75" customHeight="1">
      <c r="A99" s="202" t="s">
        <v>57</v>
      </c>
      <c r="B99" s="203" t="s">
        <v>216</v>
      </c>
      <c r="C99" s="45"/>
      <c r="D99" s="196"/>
      <c r="F99" s="36"/>
      <c r="G99" s="197" t="s">
        <v>57</v>
      </c>
      <c r="H99" s="204" t="s">
        <v>225</v>
      </c>
      <c r="I99" s="93"/>
      <c r="J99" s="106" t="s">
        <v>64</v>
      </c>
      <c r="K99" s="95"/>
      <c r="L99" s="38"/>
      <c r="M99" s="202" t="s">
        <v>57</v>
      </c>
      <c r="N99" s="203" t="s">
        <v>395</v>
      </c>
      <c r="O99" s="45"/>
      <c r="P99" s="196"/>
      <c r="R99" s="36"/>
      <c r="S99" s="197" t="s">
        <v>57</v>
      </c>
      <c r="T99" s="205" t="s">
        <v>162</v>
      </c>
      <c r="U99" s="93"/>
      <c r="V99" s="106" t="s">
        <v>64</v>
      </c>
      <c r="W99" s="95"/>
    </row>
    <row r="100" spans="1:23" s="39" customFormat="1" ht="12.75" customHeight="1">
      <c r="A100" s="209"/>
      <c r="B100" s="45"/>
      <c r="C100" s="197"/>
      <c r="D100" s="196"/>
      <c r="E100" s="197" t="s">
        <v>53</v>
      </c>
      <c r="F100" s="35" t="s">
        <v>138</v>
      </c>
      <c r="G100" s="36"/>
      <c r="H100" s="210"/>
      <c r="I100" s="110" t="s">
        <v>65</v>
      </c>
      <c r="J100" s="111" t="s">
        <v>396</v>
      </c>
      <c r="K100" s="95"/>
      <c r="L100" s="38"/>
      <c r="M100" s="209"/>
      <c r="N100" s="45"/>
      <c r="O100" s="197"/>
      <c r="P100" s="196"/>
      <c r="Q100" s="197" t="s">
        <v>53</v>
      </c>
      <c r="R100" s="35" t="s">
        <v>397</v>
      </c>
      <c r="S100" s="36"/>
      <c r="T100" s="210"/>
      <c r="U100" s="110" t="s">
        <v>65</v>
      </c>
      <c r="V100" s="111" t="s">
        <v>398</v>
      </c>
      <c r="W100" s="95"/>
    </row>
    <row r="101" spans="1:23" s="39" customFormat="1" ht="12.75" customHeight="1">
      <c r="A101" s="195"/>
      <c r="B101" s="112" t="s">
        <v>66</v>
      </c>
      <c r="C101" s="33"/>
      <c r="D101" s="196"/>
      <c r="E101" s="199" t="s">
        <v>54</v>
      </c>
      <c r="F101" s="35" t="s">
        <v>121</v>
      </c>
      <c r="G101" s="36"/>
      <c r="H101" s="42"/>
      <c r="I101" s="110" t="s">
        <v>5</v>
      </c>
      <c r="J101" s="113" t="s">
        <v>399</v>
      </c>
      <c r="K101" s="95"/>
      <c r="L101" s="38"/>
      <c r="M101" s="195"/>
      <c r="N101" s="112" t="s">
        <v>66</v>
      </c>
      <c r="O101" s="33"/>
      <c r="P101" s="196"/>
      <c r="Q101" s="199" t="s">
        <v>54</v>
      </c>
      <c r="R101" s="35" t="s">
        <v>163</v>
      </c>
      <c r="S101" s="36"/>
      <c r="T101" s="42"/>
      <c r="U101" s="110" t="s">
        <v>5</v>
      </c>
      <c r="V101" s="113" t="s">
        <v>400</v>
      </c>
      <c r="W101" s="95"/>
    </row>
    <row r="102" spans="1:23" s="39" customFormat="1" ht="12.75" customHeight="1">
      <c r="A102" s="195"/>
      <c r="B102" s="112" t="s">
        <v>297</v>
      </c>
      <c r="C102" s="33"/>
      <c r="D102" s="196"/>
      <c r="E102" s="199" t="s">
        <v>55</v>
      </c>
      <c r="F102" s="35" t="s">
        <v>149</v>
      </c>
      <c r="G102" s="200"/>
      <c r="H102" s="42"/>
      <c r="I102" s="110" t="s">
        <v>68</v>
      </c>
      <c r="J102" s="113" t="s">
        <v>401</v>
      </c>
      <c r="K102" s="95"/>
      <c r="L102" s="38"/>
      <c r="M102" s="195"/>
      <c r="N102" s="112" t="s">
        <v>402</v>
      </c>
      <c r="O102" s="33"/>
      <c r="P102" s="196"/>
      <c r="Q102" s="199" t="s">
        <v>55</v>
      </c>
      <c r="R102" s="35" t="s">
        <v>100</v>
      </c>
      <c r="S102" s="200"/>
      <c r="T102" s="42"/>
      <c r="U102" s="110" t="s">
        <v>68</v>
      </c>
      <c r="V102" s="113" t="s">
        <v>403</v>
      </c>
      <c r="W102" s="95"/>
    </row>
    <row r="103" spans="1:23" s="39" customFormat="1" ht="12.75" customHeight="1">
      <c r="A103" s="211"/>
      <c r="B103" s="43"/>
      <c r="C103" s="43"/>
      <c r="D103" s="196"/>
      <c r="E103" s="197" t="s">
        <v>57</v>
      </c>
      <c r="F103" s="203" t="s">
        <v>62</v>
      </c>
      <c r="G103" s="43"/>
      <c r="H103" s="43"/>
      <c r="I103" s="116" t="s">
        <v>71</v>
      </c>
      <c r="J103" s="113" t="s">
        <v>401</v>
      </c>
      <c r="K103" s="117"/>
      <c r="L103" s="46"/>
      <c r="M103" s="211"/>
      <c r="N103" s="43"/>
      <c r="O103" s="43"/>
      <c r="P103" s="196"/>
      <c r="Q103" s="197" t="s">
        <v>57</v>
      </c>
      <c r="R103" s="203" t="s">
        <v>323</v>
      </c>
      <c r="S103" s="43"/>
      <c r="T103" s="43"/>
      <c r="U103" s="116" t="s">
        <v>71</v>
      </c>
      <c r="V103" s="113" t="s">
        <v>403</v>
      </c>
      <c r="W103" s="117"/>
    </row>
    <row r="104" spans="1:23" ht="4.5" customHeight="1">
      <c r="A104" s="212"/>
      <c r="B104" s="213"/>
      <c r="C104" s="214"/>
      <c r="D104" s="215"/>
      <c r="E104" s="216"/>
      <c r="F104" s="217"/>
      <c r="G104" s="218"/>
      <c r="H104" s="218"/>
      <c r="I104" s="214"/>
      <c r="J104" s="213"/>
      <c r="K104" s="219"/>
      <c r="M104" s="212"/>
      <c r="N104" s="213"/>
      <c r="O104" s="214"/>
      <c r="P104" s="215"/>
      <c r="Q104" s="216"/>
      <c r="R104" s="217"/>
      <c r="S104" s="218"/>
      <c r="T104" s="218"/>
      <c r="U104" s="214"/>
      <c r="V104" s="213"/>
      <c r="W104" s="219"/>
    </row>
    <row r="105" spans="1:23" ht="12.75" customHeight="1">
      <c r="A105" s="128"/>
      <c r="B105" s="128" t="s">
        <v>72</v>
      </c>
      <c r="C105" s="129"/>
      <c r="D105" s="130" t="s">
        <v>73</v>
      </c>
      <c r="E105" s="130" t="s">
        <v>74</v>
      </c>
      <c r="F105" s="130" t="s">
        <v>75</v>
      </c>
      <c r="G105" s="131" t="s">
        <v>76</v>
      </c>
      <c r="H105" s="132"/>
      <c r="I105" s="129" t="s">
        <v>77</v>
      </c>
      <c r="J105" s="130" t="s">
        <v>72</v>
      </c>
      <c r="K105" s="128" t="s">
        <v>78</v>
      </c>
      <c r="L105" s="26">
        <v>150</v>
      </c>
      <c r="M105" s="128"/>
      <c r="N105" s="128" t="s">
        <v>72</v>
      </c>
      <c r="O105" s="129"/>
      <c r="P105" s="130" t="s">
        <v>73</v>
      </c>
      <c r="Q105" s="130" t="s">
        <v>74</v>
      </c>
      <c r="R105" s="130" t="s">
        <v>75</v>
      </c>
      <c r="S105" s="131" t="s">
        <v>76</v>
      </c>
      <c r="T105" s="132"/>
      <c r="U105" s="129" t="s">
        <v>77</v>
      </c>
      <c r="V105" s="130" t="s">
        <v>72</v>
      </c>
      <c r="W105" s="128" t="s">
        <v>78</v>
      </c>
    </row>
    <row r="106" spans="1:23" ht="12.75">
      <c r="A106" s="134" t="s">
        <v>78</v>
      </c>
      <c r="B106" s="173" t="s">
        <v>79</v>
      </c>
      <c r="C106" s="174" t="s">
        <v>80</v>
      </c>
      <c r="D106" s="175" t="s">
        <v>81</v>
      </c>
      <c r="E106" s="175" t="s">
        <v>82</v>
      </c>
      <c r="F106" s="175"/>
      <c r="G106" s="137" t="s">
        <v>80</v>
      </c>
      <c r="H106" s="137" t="s">
        <v>77</v>
      </c>
      <c r="I106" s="135"/>
      <c r="J106" s="134" t="s">
        <v>79</v>
      </c>
      <c r="K106" s="134"/>
      <c r="L106" s="26">
        <v>150</v>
      </c>
      <c r="M106" s="134" t="s">
        <v>78</v>
      </c>
      <c r="N106" s="173" t="s">
        <v>79</v>
      </c>
      <c r="O106" s="174" t="s">
        <v>80</v>
      </c>
      <c r="P106" s="175" t="s">
        <v>81</v>
      </c>
      <c r="Q106" s="175" t="s">
        <v>82</v>
      </c>
      <c r="R106" s="175"/>
      <c r="S106" s="137" t="s">
        <v>80</v>
      </c>
      <c r="T106" s="137" t="s">
        <v>77</v>
      </c>
      <c r="U106" s="135"/>
      <c r="V106" s="134" t="s">
        <v>79</v>
      </c>
      <c r="W106" s="134"/>
    </row>
    <row r="107" spans="1:23" ht="16.5" customHeight="1">
      <c r="A107" s="139">
        <v>0</v>
      </c>
      <c r="B107" s="140">
        <v>2</v>
      </c>
      <c r="C107" s="141">
        <v>5</v>
      </c>
      <c r="D107" s="176" t="s">
        <v>263</v>
      </c>
      <c r="E107" s="142" t="s">
        <v>65</v>
      </c>
      <c r="F107" s="143">
        <v>12</v>
      </c>
      <c r="G107" s="144">
        <v>990</v>
      </c>
      <c r="H107" s="144"/>
      <c r="I107" s="145">
        <v>6</v>
      </c>
      <c r="J107" s="146">
        <v>2</v>
      </c>
      <c r="K107" s="147">
        <v>0</v>
      </c>
      <c r="L107" s="26"/>
      <c r="M107" s="139">
        <v>-9.75</v>
      </c>
      <c r="N107" s="140">
        <v>0</v>
      </c>
      <c r="O107" s="141">
        <v>3</v>
      </c>
      <c r="P107" s="180" t="s">
        <v>263</v>
      </c>
      <c r="Q107" s="142" t="s">
        <v>65</v>
      </c>
      <c r="R107" s="143">
        <v>11</v>
      </c>
      <c r="S107" s="144"/>
      <c r="T107" s="144">
        <v>100</v>
      </c>
      <c r="U107" s="145">
        <v>6</v>
      </c>
      <c r="V107" s="146">
        <v>4</v>
      </c>
      <c r="W107" s="147">
        <v>9.75</v>
      </c>
    </row>
    <row r="108" spans="1:23" ht="16.5" customHeight="1">
      <c r="A108" s="139">
        <v>0</v>
      </c>
      <c r="B108" s="140">
        <v>2</v>
      </c>
      <c r="C108" s="141">
        <v>2</v>
      </c>
      <c r="D108" s="176" t="s">
        <v>263</v>
      </c>
      <c r="E108" s="142" t="s">
        <v>65</v>
      </c>
      <c r="F108" s="143">
        <v>12</v>
      </c>
      <c r="G108" s="144">
        <v>990</v>
      </c>
      <c r="H108" s="144"/>
      <c r="I108" s="145">
        <v>3</v>
      </c>
      <c r="J108" s="146">
        <v>2</v>
      </c>
      <c r="K108" s="147">
        <v>0</v>
      </c>
      <c r="L108" s="26"/>
      <c r="M108" s="139">
        <v>3.25</v>
      </c>
      <c r="N108" s="140">
        <v>3</v>
      </c>
      <c r="O108" s="141">
        <v>2</v>
      </c>
      <c r="P108" s="176" t="s">
        <v>83</v>
      </c>
      <c r="Q108" s="142" t="s">
        <v>65</v>
      </c>
      <c r="R108" s="143">
        <v>12</v>
      </c>
      <c r="S108" s="144">
        <v>690</v>
      </c>
      <c r="T108" s="144"/>
      <c r="U108" s="145">
        <v>5</v>
      </c>
      <c r="V108" s="146">
        <v>1</v>
      </c>
      <c r="W108" s="147">
        <v>-3.25</v>
      </c>
    </row>
    <row r="109" spans="1:23" ht="16.5" customHeight="1">
      <c r="A109" s="139">
        <v>0</v>
      </c>
      <c r="B109" s="140">
        <v>2</v>
      </c>
      <c r="C109" s="141">
        <v>7</v>
      </c>
      <c r="D109" s="180" t="s">
        <v>263</v>
      </c>
      <c r="E109" s="142" t="s">
        <v>65</v>
      </c>
      <c r="F109" s="143">
        <v>12</v>
      </c>
      <c r="G109" s="144">
        <v>990</v>
      </c>
      <c r="H109" s="144"/>
      <c r="I109" s="145">
        <v>1</v>
      </c>
      <c r="J109" s="146">
        <v>2</v>
      </c>
      <c r="K109" s="147">
        <v>0</v>
      </c>
      <c r="L109" s="26"/>
      <c r="M109" s="139">
        <v>3.25</v>
      </c>
      <c r="N109" s="140">
        <v>3</v>
      </c>
      <c r="O109" s="141">
        <v>1</v>
      </c>
      <c r="P109" s="180" t="s">
        <v>83</v>
      </c>
      <c r="Q109" s="142" t="s">
        <v>65</v>
      </c>
      <c r="R109" s="143">
        <v>12</v>
      </c>
      <c r="S109" s="144">
        <v>690</v>
      </c>
      <c r="T109" s="144"/>
      <c r="U109" s="145">
        <v>4</v>
      </c>
      <c r="V109" s="146">
        <v>1</v>
      </c>
      <c r="W109" s="147">
        <v>-3.25</v>
      </c>
    </row>
    <row r="110" spans="1:23" s="39" customFormat="1" ht="30" customHeight="1">
      <c r="A110" s="27"/>
      <c r="B110" s="27"/>
      <c r="C110" s="53"/>
      <c r="D110" s="27"/>
      <c r="E110" s="27"/>
      <c r="F110" s="27"/>
      <c r="G110" s="27"/>
      <c r="H110" s="27"/>
      <c r="I110" s="53"/>
      <c r="J110" s="27"/>
      <c r="K110" s="27"/>
      <c r="L110" s="52"/>
      <c r="M110" s="27"/>
      <c r="N110" s="27"/>
      <c r="O110" s="53"/>
      <c r="P110" s="27"/>
      <c r="Q110" s="27"/>
      <c r="R110" s="27"/>
      <c r="S110" s="27"/>
      <c r="T110" s="27"/>
      <c r="U110" s="53"/>
      <c r="V110" s="27"/>
      <c r="W110" s="27"/>
    </row>
    <row r="111" spans="1:23" s="39" customFormat="1" ht="15">
      <c r="A111" s="18"/>
      <c r="B111" s="19" t="s">
        <v>44</v>
      </c>
      <c r="C111" s="20"/>
      <c r="D111" s="19"/>
      <c r="E111" s="21" t="s">
        <v>135</v>
      </c>
      <c r="F111" s="22"/>
      <c r="G111" s="23" t="s">
        <v>46</v>
      </c>
      <c r="H111" s="23"/>
      <c r="I111" s="24" t="s">
        <v>88</v>
      </c>
      <c r="J111" s="24"/>
      <c r="K111" s="25"/>
      <c r="L111" s="26">
        <v>150</v>
      </c>
      <c r="M111" s="18"/>
      <c r="N111" s="19" t="s">
        <v>44</v>
      </c>
      <c r="O111" s="20"/>
      <c r="P111" s="19"/>
      <c r="Q111" s="21" t="s">
        <v>136</v>
      </c>
      <c r="R111" s="22"/>
      <c r="S111" s="23" t="s">
        <v>46</v>
      </c>
      <c r="T111" s="23"/>
      <c r="U111" s="24" t="s">
        <v>90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50</v>
      </c>
      <c r="H112" s="31"/>
      <c r="I112" s="24" t="s">
        <v>51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50</v>
      </c>
      <c r="T112" s="31"/>
      <c r="U112" s="24" t="s">
        <v>52</v>
      </c>
      <c r="V112" s="24"/>
      <c r="W112" s="25"/>
    </row>
    <row r="113" spans="1:23" s="39" customFormat="1" ht="4.5" customHeight="1">
      <c r="A113" s="187"/>
      <c r="B113" s="188"/>
      <c r="C113" s="189"/>
      <c r="D113" s="190"/>
      <c r="E113" s="191"/>
      <c r="F113" s="192"/>
      <c r="G113" s="193"/>
      <c r="H113" s="193"/>
      <c r="I113" s="189"/>
      <c r="J113" s="188"/>
      <c r="K113" s="194"/>
      <c r="L113" s="26"/>
      <c r="M113" s="187"/>
      <c r="N113" s="188"/>
      <c r="O113" s="189"/>
      <c r="P113" s="190"/>
      <c r="Q113" s="191"/>
      <c r="R113" s="192"/>
      <c r="S113" s="193"/>
      <c r="T113" s="193"/>
      <c r="U113" s="189"/>
      <c r="V113" s="188"/>
      <c r="W113" s="194"/>
    </row>
    <row r="114" spans="1:23" s="39" customFormat="1" ht="12.75" customHeight="1">
      <c r="A114" s="195"/>
      <c r="B114" s="32"/>
      <c r="C114" s="33"/>
      <c r="D114" s="196"/>
      <c r="E114" s="197" t="s">
        <v>53</v>
      </c>
      <c r="F114" s="201" t="s">
        <v>128</v>
      </c>
      <c r="G114" s="36"/>
      <c r="H114" s="42"/>
      <c r="I114" s="42"/>
      <c r="J114" s="260"/>
      <c r="K114" s="198"/>
      <c r="L114" s="38"/>
      <c r="M114" s="195"/>
      <c r="N114" s="32"/>
      <c r="O114" s="33"/>
      <c r="P114" s="196"/>
      <c r="Q114" s="197" t="s">
        <v>53</v>
      </c>
      <c r="R114" s="35" t="s">
        <v>237</v>
      </c>
      <c r="S114" s="36"/>
      <c r="T114" s="42"/>
      <c r="U114" s="42"/>
      <c r="V114" s="260"/>
      <c r="W114" s="198"/>
    </row>
    <row r="115" spans="1:23" s="39" customFormat="1" ht="12.75" customHeight="1">
      <c r="A115" s="195"/>
      <c r="B115" s="32"/>
      <c r="C115" s="33"/>
      <c r="D115" s="196"/>
      <c r="E115" s="199" t="s">
        <v>54</v>
      </c>
      <c r="F115" s="201" t="s">
        <v>95</v>
      </c>
      <c r="G115" s="200"/>
      <c r="H115" s="42"/>
      <c r="I115" s="44"/>
      <c r="J115" s="261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7.1</v>
      </c>
      <c r="K115" s="262"/>
      <c r="L115" s="38"/>
      <c r="M115" s="195"/>
      <c r="N115" s="32"/>
      <c r="O115" s="33"/>
      <c r="P115" s="196"/>
      <c r="Q115" s="199" t="s">
        <v>54</v>
      </c>
      <c r="R115" s="35" t="s">
        <v>146</v>
      </c>
      <c r="S115" s="200"/>
      <c r="T115" s="42"/>
      <c r="U115" s="44"/>
      <c r="V115" s="261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12.1</v>
      </c>
      <c r="W115" s="262"/>
    </row>
    <row r="116" spans="1:23" s="39" customFormat="1" ht="12.75" customHeight="1">
      <c r="A116" s="195"/>
      <c r="B116" s="32"/>
      <c r="C116" s="33"/>
      <c r="D116" s="196"/>
      <c r="E116" s="199" t="s">
        <v>55</v>
      </c>
      <c r="F116" s="35" t="s">
        <v>404</v>
      </c>
      <c r="G116" s="36"/>
      <c r="H116" s="42"/>
      <c r="I116" s="263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J116" s="261" t="str">
        <f>IF(J115="","","+")</f>
        <v>+</v>
      </c>
      <c r="K116" s="264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L116" s="38"/>
      <c r="M116" s="195"/>
      <c r="N116" s="32"/>
      <c r="O116" s="33"/>
      <c r="P116" s="196"/>
      <c r="Q116" s="199" t="s">
        <v>55</v>
      </c>
      <c r="R116" s="35" t="s">
        <v>405</v>
      </c>
      <c r="S116" s="36"/>
      <c r="T116" s="42"/>
      <c r="U116" s="263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13.1</v>
      </c>
      <c r="V116" s="261" t="str">
        <f>IF(V115="","","+")</f>
        <v>+</v>
      </c>
      <c r="W116" s="264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10.1</v>
      </c>
    </row>
    <row r="117" spans="1:23" s="39" customFormat="1" ht="12.75" customHeight="1">
      <c r="A117" s="195"/>
      <c r="B117" s="32"/>
      <c r="C117" s="33"/>
      <c r="D117" s="196"/>
      <c r="E117" s="197" t="s">
        <v>57</v>
      </c>
      <c r="F117" s="35" t="s">
        <v>176</v>
      </c>
      <c r="G117" s="36"/>
      <c r="H117" s="42"/>
      <c r="I117" s="44"/>
      <c r="J117" s="261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13.1</v>
      </c>
      <c r="K117" s="262"/>
      <c r="L117" s="38"/>
      <c r="M117" s="195"/>
      <c r="N117" s="32"/>
      <c r="O117" s="33"/>
      <c r="P117" s="196"/>
      <c r="Q117" s="197" t="s">
        <v>57</v>
      </c>
      <c r="R117" s="35" t="s">
        <v>131</v>
      </c>
      <c r="S117" s="36"/>
      <c r="T117" s="42"/>
      <c r="U117" s="44"/>
      <c r="V117" s="261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5.1</v>
      </c>
      <c r="W117" s="262"/>
    </row>
    <row r="118" spans="1:23" s="39" customFormat="1" ht="12.75" customHeight="1">
      <c r="A118" s="202" t="s">
        <v>53</v>
      </c>
      <c r="B118" s="203" t="s">
        <v>306</v>
      </c>
      <c r="C118" s="33"/>
      <c r="D118" s="196"/>
      <c r="F118" s="36"/>
      <c r="G118" s="197" t="s">
        <v>53</v>
      </c>
      <c r="H118" s="205" t="s">
        <v>290</v>
      </c>
      <c r="I118" s="36"/>
      <c r="J118" s="200"/>
      <c r="K118" s="198"/>
      <c r="L118" s="38"/>
      <c r="M118" s="202" t="s">
        <v>53</v>
      </c>
      <c r="N118" s="203" t="s">
        <v>100</v>
      </c>
      <c r="O118" s="33"/>
      <c r="P118" s="196"/>
      <c r="R118" s="36"/>
      <c r="S118" s="197" t="s">
        <v>53</v>
      </c>
      <c r="T118" s="205" t="s">
        <v>406</v>
      </c>
      <c r="U118" s="36"/>
      <c r="V118" s="200"/>
      <c r="W118" s="198"/>
    </row>
    <row r="119" spans="1:23" s="39" customFormat="1" ht="12.75" customHeight="1">
      <c r="A119" s="206" t="s">
        <v>54</v>
      </c>
      <c r="B119" s="203" t="s">
        <v>407</v>
      </c>
      <c r="C119" s="45"/>
      <c r="D119" s="196"/>
      <c r="F119" s="207"/>
      <c r="G119" s="199" t="s">
        <v>54</v>
      </c>
      <c r="H119" s="205" t="s">
        <v>97</v>
      </c>
      <c r="I119" s="36"/>
      <c r="J119" s="200"/>
      <c r="K119" s="198"/>
      <c r="L119" s="38"/>
      <c r="M119" s="206" t="s">
        <v>54</v>
      </c>
      <c r="N119" s="203" t="s">
        <v>408</v>
      </c>
      <c r="O119" s="45"/>
      <c r="P119" s="196"/>
      <c r="R119" s="207"/>
      <c r="S119" s="199" t="s">
        <v>54</v>
      </c>
      <c r="T119" s="205" t="s">
        <v>233</v>
      </c>
      <c r="U119" s="36"/>
      <c r="V119" s="200"/>
      <c r="W119" s="198"/>
    </row>
    <row r="120" spans="1:23" s="39" customFormat="1" ht="12.75" customHeight="1">
      <c r="A120" s="206" t="s">
        <v>55</v>
      </c>
      <c r="B120" s="203" t="s">
        <v>180</v>
      </c>
      <c r="C120" s="33"/>
      <c r="D120" s="196"/>
      <c r="F120" s="207"/>
      <c r="G120" s="199" t="s">
        <v>55</v>
      </c>
      <c r="H120" s="205" t="s">
        <v>212</v>
      </c>
      <c r="I120" s="36"/>
      <c r="J120" s="36"/>
      <c r="K120" s="198"/>
      <c r="L120" s="38"/>
      <c r="M120" s="206" t="s">
        <v>55</v>
      </c>
      <c r="N120" s="203" t="s">
        <v>409</v>
      </c>
      <c r="O120" s="33"/>
      <c r="P120" s="196"/>
      <c r="R120" s="207"/>
      <c r="S120" s="199" t="s">
        <v>55</v>
      </c>
      <c r="T120" s="205" t="s">
        <v>154</v>
      </c>
      <c r="U120" s="36"/>
      <c r="V120" s="36"/>
      <c r="W120" s="198"/>
    </row>
    <row r="121" spans="1:23" s="39" customFormat="1" ht="12.75" customHeight="1">
      <c r="A121" s="202" t="s">
        <v>57</v>
      </c>
      <c r="B121" s="203" t="s">
        <v>192</v>
      </c>
      <c r="C121" s="45"/>
      <c r="D121" s="196"/>
      <c r="F121" s="36"/>
      <c r="G121" s="197" t="s">
        <v>57</v>
      </c>
      <c r="H121" s="205" t="s">
        <v>410</v>
      </c>
      <c r="I121" s="93"/>
      <c r="J121" s="106" t="s">
        <v>64</v>
      </c>
      <c r="K121" s="95"/>
      <c r="L121" s="38"/>
      <c r="M121" s="202" t="s">
        <v>57</v>
      </c>
      <c r="N121" s="203" t="s">
        <v>96</v>
      </c>
      <c r="O121" s="45"/>
      <c r="P121" s="196"/>
      <c r="R121" s="36"/>
      <c r="S121" s="197" t="s">
        <v>57</v>
      </c>
      <c r="T121" s="204" t="s">
        <v>160</v>
      </c>
      <c r="U121" s="93"/>
      <c r="V121" s="106" t="s">
        <v>64</v>
      </c>
      <c r="W121" s="95"/>
    </row>
    <row r="122" spans="1:23" s="39" customFormat="1" ht="12.75" customHeight="1">
      <c r="A122" s="209"/>
      <c r="B122" s="45"/>
      <c r="C122" s="197"/>
      <c r="D122" s="196"/>
      <c r="E122" s="197" t="s">
        <v>53</v>
      </c>
      <c r="F122" s="35" t="s">
        <v>411</v>
      </c>
      <c r="G122" s="36"/>
      <c r="H122" s="210"/>
      <c r="I122" s="110" t="s">
        <v>65</v>
      </c>
      <c r="J122" s="111" t="s">
        <v>412</v>
      </c>
      <c r="K122" s="95"/>
      <c r="L122" s="38"/>
      <c r="M122" s="209"/>
      <c r="N122" s="45"/>
      <c r="O122" s="197"/>
      <c r="P122" s="196"/>
      <c r="Q122" s="197" t="s">
        <v>53</v>
      </c>
      <c r="R122" s="35" t="s">
        <v>290</v>
      </c>
      <c r="S122" s="36"/>
      <c r="T122" s="210"/>
      <c r="U122" s="110" t="s">
        <v>65</v>
      </c>
      <c r="V122" s="111" t="s">
        <v>413</v>
      </c>
      <c r="W122" s="95"/>
    </row>
    <row r="123" spans="1:23" s="39" customFormat="1" ht="12.75" customHeight="1">
      <c r="A123" s="195"/>
      <c r="B123" s="112" t="s">
        <v>66</v>
      </c>
      <c r="C123" s="33"/>
      <c r="D123" s="196"/>
      <c r="E123" s="199" t="s">
        <v>54</v>
      </c>
      <c r="F123" s="35" t="s">
        <v>321</v>
      </c>
      <c r="G123" s="36"/>
      <c r="H123" s="42"/>
      <c r="I123" s="110" t="s">
        <v>5</v>
      </c>
      <c r="J123" s="113" t="s">
        <v>412</v>
      </c>
      <c r="K123" s="95"/>
      <c r="L123" s="38"/>
      <c r="M123" s="195"/>
      <c r="N123" s="112" t="s">
        <v>66</v>
      </c>
      <c r="O123" s="33"/>
      <c r="P123" s="196"/>
      <c r="Q123" s="199" t="s">
        <v>54</v>
      </c>
      <c r="R123" s="35" t="s">
        <v>278</v>
      </c>
      <c r="S123" s="36"/>
      <c r="T123" s="42"/>
      <c r="U123" s="110" t="s">
        <v>5</v>
      </c>
      <c r="V123" s="113" t="s">
        <v>413</v>
      </c>
      <c r="W123" s="95"/>
    </row>
    <row r="124" spans="1:23" s="39" customFormat="1" ht="12.75" customHeight="1">
      <c r="A124" s="195"/>
      <c r="B124" s="112" t="s">
        <v>414</v>
      </c>
      <c r="C124" s="33"/>
      <c r="D124" s="196"/>
      <c r="E124" s="199" t="s">
        <v>55</v>
      </c>
      <c r="F124" s="201" t="s">
        <v>169</v>
      </c>
      <c r="G124" s="200"/>
      <c r="H124" s="42"/>
      <c r="I124" s="110" t="s">
        <v>68</v>
      </c>
      <c r="J124" s="113" t="s">
        <v>415</v>
      </c>
      <c r="K124" s="95"/>
      <c r="L124" s="38"/>
      <c r="M124" s="195"/>
      <c r="N124" s="112" t="s">
        <v>183</v>
      </c>
      <c r="O124" s="33"/>
      <c r="P124" s="196"/>
      <c r="Q124" s="199" t="s">
        <v>55</v>
      </c>
      <c r="R124" s="35" t="s">
        <v>220</v>
      </c>
      <c r="S124" s="200"/>
      <c r="T124" s="42"/>
      <c r="U124" s="110" t="s">
        <v>68</v>
      </c>
      <c r="V124" s="113" t="s">
        <v>416</v>
      </c>
      <c r="W124" s="95"/>
    </row>
    <row r="125" spans="1:23" s="39" customFormat="1" ht="12.75" customHeight="1">
      <c r="A125" s="211"/>
      <c r="B125" s="43"/>
      <c r="C125" s="43"/>
      <c r="D125" s="196"/>
      <c r="E125" s="197" t="s">
        <v>57</v>
      </c>
      <c r="F125" s="203" t="s">
        <v>175</v>
      </c>
      <c r="G125" s="43"/>
      <c r="H125" s="43"/>
      <c r="I125" s="116" t="s">
        <v>71</v>
      </c>
      <c r="J125" s="113" t="s">
        <v>415</v>
      </c>
      <c r="K125" s="117"/>
      <c r="L125" s="46"/>
      <c r="M125" s="211"/>
      <c r="N125" s="43"/>
      <c r="O125" s="43"/>
      <c r="P125" s="196"/>
      <c r="Q125" s="197" t="s">
        <v>57</v>
      </c>
      <c r="R125" s="203" t="s">
        <v>150</v>
      </c>
      <c r="S125" s="43"/>
      <c r="T125" s="43"/>
      <c r="U125" s="116" t="s">
        <v>71</v>
      </c>
      <c r="V125" s="113" t="s">
        <v>416</v>
      </c>
      <c r="W125" s="117"/>
    </row>
    <row r="126" spans="1:23" ht="4.5" customHeight="1">
      <c r="A126" s="212"/>
      <c r="B126" s="213"/>
      <c r="C126" s="214"/>
      <c r="D126" s="215"/>
      <c r="E126" s="216"/>
      <c r="F126" s="217"/>
      <c r="G126" s="218"/>
      <c r="H126" s="218"/>
      <c r="I126" s="214"/>
      <c r="J126" s="213"/>
      <c r="K126" s="219"/>
      <c r="M126" s="212"/>
      <c r="N126" s="213"/>
      <c r="O126" s="214"/>
      <c r="P126" s="215"/>
      <c r="Q126" s="216"/>
      <c r="R126" s="217"/>
      <c r="S126" s="218"/>
      <c r="T126" s="218"/>
      <c r="U126" s="214"/>
      <c r="V126" s="213"/>
      <c r="W126" s="219"/>
    </row>
    <row r="127" spans="1:23" ht="12.75" customHeight="1">
      <c r="A127" s="128"/>
      <c r="B127" s="128" t="s">
        <v>72</v>
      </c>
      <c r="C127" s="129"/>
      <c r="D127" s="130" t="s">
        <v>73</v>
      </c>
      <c r="E127" s="130" t="s">
        <v>74</v>
      </c>
      <c r="F127" s="130" t="s">
        <v>75</v>
      </c>
      <c r="G127" s="131" t="s">
        <v>76</v>
      </c>
      <c r="H127" s="132"/>
      <c r="I127" s="129" t="s">
        <v>77</v>
      </c>
      <c r="J127" s="130" t="s">
        <v>72</v>
      </c>
      <c r="K127" s="128" t="s">
        <v>78</v>
      </c>
      <c r="L127" s="26">
        <v>150</v>
      </c>
      <c r="M127" s="128"/>
      <c r="N127" s="128" t="s">
        <v>72</v>
      </c>
      <c r="O127" s="129"/>
      <c r="P127" s="130" t="s">
        <v>73</v>
      </c>
      <c r="Q127" s="130" t="s">
        <v>74</v>
      </c>
      <c r="R127" s="130" t="s">
        <v>75</v>
      </c>
      <c r="S127" s="131" t="s">
        <v>76</v>
      </c>
      <c r="T127" s="132"/>
      <c r="U127" s="129" t="s">
        <v>77</v>
      </c>
      <c r="V127" s="130" t="s">
        <v>72</v>
      </c>
      <c r="W127" s="128" t="s">
        <v>78</v>
      </c>
    </row>
    <row r="128" spans="1:23" ht="12.75">
      <c r="A128" s="134" t="s">
        <v>78</v>
      </c>
      <c r="B128" s="173" t="s">
        <v>79</v>
      </c>
      <c r="C128" s="174" t="s">
        <v>80</v>
      </c>
      <c r="D128" s="175" t="s">
        <v>81</v>
      </c>
      <c r="E128" s="175" t="s">
        <v>82</v>
      </c>
      <c r="F128" s="175"/>
      <c r="G128" s="137" t="s">
        <v>80</v>
      </c>
      <c r="H128" s="137" t="s">
        <v>77</v>
      </c>
      <c r="I128" s="135"/>
      <c r="J128" s="134" t="s">
        <v>79</v>
      </c>
      <c r="K128" s="134"/>
      <c r="L128" s="26">
        <v>150</v>
      </c>
      <c r="M128" s="134" t="s">
        <v>78</v>
      </c>
      <c r="N128" s="173" t="s">
        <v>79</v>
      </c>
      <c r="O128" s="174" t="s">
        <v>80</v>
      </c>
      <c r="P128" s="175" t="s">
        <v>81</v>
      </c>
      <c r="Q128" s="175" t="s">
        <v>82</v>
      </c>
      <c r="R128" s="175"/>
      <c r="S128" s="137" t="s">
        <v>80</v>
      </c>
      <c r="T128" s="137" t="s">
        <v>77</v>
      </c>
      <c r="U128" s="135"/>
      <c r="V128" s="134" t="s">
        <v>79</v>
      </c>
      <c r="W128" s="134"/>
    </row>
    <row r="129" spans="1:23" ht="16.5" customHeight="1">
      <c r="A129" s="139">
        <v>1.5</v>
      </c>
      <c r="B129" s="140">
        <v>4</v>
      </c>
      <c r="C129" s="141">
        <v>3</v>
      </c>
      <c r="D129" s="176" t="s">
        <v>86</v>
      </c>
      <c r="E129" s="142" t="s">
        <v>65</v>
      </c>
      <c r="F129" s="143">
        <v>7</v>
      </c>
      <c r="G129" s="144"/>
      <c r="H129" s="144">
        <v>100</v>
      </c>
      <c r="I129" s="145">
        <v>6</v>
      </c>
      <c r="J129" s="146">
        <v>0</v>
      </c>
      <c r="K129" s="147">
        <v>-1.5</v>
      </c>
      <c r="L129" s="26"/>
      <c r="M129" s="139">
        <v>7.75</v>
      </c>
      <c r="N129" s="140">
        <v>4</v>
      </c>
      <c r="O129" s="141">
        <v>3</v>
      </c>
      <c r="P129" s="176" t="s">
        <v>85</v>
      </c>
      <c r="Q129" s="142" t="s">
        <v>71</v>
      </c>
      <c r="R129" s="143">
        <v>9</v>
      </c>
      <c r="S129" s="144">
        <v>50</v>
      </c>
      <c r="T129" s="144"/>
      <c r="U129" s="145">
        <v>6</v>
      </c>
      <c r="V129" s="146">
        <v>0</v>
      </c>
      <c r="W129" s="147">
        <v>-7.75</v>
      </c>
    </row>
    <row r="130" spans="1:23" ht="16.5" customHeight="1">
      <c r="A130" s="139">
        <v>-0.5</v>
      </c>
      <c r="B130" s="140">
        <v>1</v>
      </c>
      <c r="C130" s="141">
        <v>5</v>
      </c>
      <c r="D130" s="176" t="s">
        <v>86</v>
      </c>
      <c r="E130" s="142" t="s">
        <v>65</v>
      </c>
      <c r="F130" s="143">
        <v>6</v>
      </c>
      <c r="G130" s="144"/>
      <c r="H130" s="144">
        <v>150</v>
      </c>
      <c r="I130" s="145">
        <v>2</v>
      </c>
      <c r="J130" s="146">
        <v>3</v>
      </c>
      <c r="K130" s="147">
        <v>0.5</v>
      </c>
      <c r="L130" s="26"/>
      <c r="M130" s="139">
        <v>-3.75</v>
      </c>
      <c r="N130" s="140">
        <v>0</v>
      </c>
      <c r="O130" s="141">
        <v>5</v>
      </c>
      <c r="P130" s="176" t="s">
        <v>417</v>
      </c>
      <c r="Q130" s="142" t="s">
        <v>65</v>
      </c>
      <c r="R130" s="143">
        <v>6</v>
      </c>
      <c r="S130" s="144"/>
      <c r="T130" s="144">
        <v>500</v>
      </c>
      <c r="U130" s="145">
        <v>2</v>
      </c>
      <c r="V130" s="146">
        <v>4</v>
      </c>
      <c r="W130" s="147">
        <v>3.75</v>
      </c>
    </row>
    <row r="131" spans="1:23" ht="16.5" customHeight="1">
      <c r="A131" s="139">
        <v>-0.5</v>
      </c>
      <c r="B131" s="140">
        <v>1</v>
      </c>
      <c r="C131" s="141">
        <v>1</v>
      </c>
      <c r="D131" s="176" t="s">
        <v>86</v>
      </c>
      <c r="E131" s="142" t="s">
        <v>65</v>
      </c>
      <c r="F131" s="143">
        <v>6</v>
      </c>
      <c r="G131" s="144"/>
      <c r="H131" s="144">
        <v>150</v>
      </c>
      <c r="I131" s="145">
        <v>4</v>
      </c>
      <c r="J131" s="146">
        <v>3</v>
      </c>
      <c r="K131" s="147">
        <v>0.5</v>
      </c>
      <c r="L131" s="26"/>
      <c r="M131" s="139">
        <v>-2</v>
      </c>
      <c r="N131" s="140">
        <v>2</v>
      </c>
      <c r="O131" s="141">
        <v>1</v>
      </c>
      <c r="P131" s="176" t="s">
        <v>85</v>
      </c>
      <c r="Q131" s="142" t="s">
        <v>71</v>
      </c>
      <c r="R131" s="143">
        <v>10</v>
      </c>
      <c r="S131" s="144"/>
      <c r="T131" s="144">
        <v>420</v>
      </c>
      <c r="U131" s="145">
        <v>4</v>
      </c>
      <c r="V131" s="146">
        <v>2</v>
      </c>
      <c r="W131" s="147">
        <v>2</v>
      </c>
    </row>
    <row r="132" spans="1:23" s="39" customFormat="1" ht="9.75" customHeight="1">
      <c r="A132" s="27"/>
      <c r="B132" s="27"/>
      <c r="C132" s="53"/>
      <c r="D132" s="27"/>
      <c r="E132" s="27"/>
      <c r="F132" s="27"/>
      <c r="G132" s="27"/>
      <c r="H132" s="27"/>
      <c r="I132" s="53"/>
      <c r="J132" s="27"/>
      <c r="K132" s="27"/>
      <c r="L132" s="52"/>
      <c r="M132" s="27"/>
      <c r="N132" s="27"/>
      <c r="O132" s="53"/>
      <c r="P132" s="27"/>
      <c r="Q132" s="27"/>
      <c r="R132" s="27"/>
      <c r="S132" s="27"/>
      <c r="T132" s="27"/>
      <c r="U132" s="53"/>
      <c r="V132" s="27"/>
      <c r="W132" s="27"/>
    </row>
    <row r="133" spans="1:23" s="39" customFormat="1" ht="15">
      <c r="A133" s="18"/>
      <c r="B133" s="19" t="s">
        <v>44</v>
      </c>
      <c r="C133" s="20"/>
      <c r="D133" s="19"/>
      <c r="E133" s="21" t="s">
        <v>143</v>
      </c>
      <c r="F133" s="22"/>
      <c r="G133" s="23" t="s">
        <v>46</v>
      </c>
      <c r="H133" s="23"/>
      <c r="I133" s="24" t="s">
        <v>47</v>
      </c>
      <c r="J133" s="24"/>
      <c r="K133" s="25"/>
      <c r="L133" s="26">
        <v>150</v>
      </c>
      <c r="M133" s="18"/>
      <c r="N133" s="19" t="s">
        <v>44</v>
      </c>
      <c r="O133" s="20"/>
      <c r="P133" s="19"/>
      <c r="Q133" s="21" t="s">
        <v>144</v>
      </c>
      <c r="R133" s="22"/>
      <c r="S133" s="23" t="s">
        <v>46</v>
      </c>
      <c r="T133" s="23"/>
      <c r="U133" s="24" t="s">
        <v>49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50</v>
      </c>
      <c r="H134" s="31"/>
      <c r="I134" s="24" t="s">
        <v>92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50</v>
      </c>
      <c r="T134" s="31"/>
      <c r="U134" s="24" t="s">
        <v>51</v>
      </c>
      <c r="V134" s="24"/>
      <c r="W134" s="25"/>
    </row>
    <row r="135" spans="1:23" s="39" customFormat="1" ht="4.5" customHeight="1">
      <c r="A135" s="187"/>
      <c r="B135" s="188"/>
      <c r="C135" s="189"/>
      <c r="D135" s="190"/>
      <c r="E135" s="191"/>
      <c r="F135" s="192"/>
      <c r="G135" s="193"/>
      <c r="H135" s="193"/>
      <c r="I135" s="189"/>
      <c r="J135" s="188"/>
      <c r="K135" s="194"/>
      <c r="L135" s="26"/>
      <c r="M135" s="187"/>
      <c r="N135" s="188"/>
      <c r="O135" s="189"/>
      <c r="P135" s="190"/>
      <c r="Q135" s="191"/>
      <c r="R135" s="192"/>
      <c r="S135" s="193"/>
      <c r="T135" s="193"/>
      <c r="U135" s="189"/>
      <c r="V135" s="188"/>
      <c r="W135" s="194"/>
    </row>
    <row r="136" spans="1:23" s="39" customFormat="1" ht="12.75" customHeight="1">
      <c r="A136" s="195"/>
      <c r="B136" s="32"/>
      <c r="C136" s="33"/>
      <c r="D136" s="196"/>
      <c r="E136" s="197" t="s">
        <v>53</v>
      </c>
      <c r="F136" s="35" t="s">
        <v>234</v>
      </c>
      <c r="G136" s="36"/>
      <c r="H136" s="42"/>
      <c r="I136" s="42"/>
      <c r="J136" s="260"/>
      <c r="K136" s="198"/>
      <c r="L136" s="38"/>
      <c r="M136" s="195"/>
      <c r="N136" s="32"/>
      <c r="O136" s="33"/>
      <c r="P136" s="196"/>
      <c r="Q136" s="197" t="s">
        <v>53</v>
      </c>
      <c r="R136" s="35" t="s">
        <v>296</v>
      </c>
      <c r="S136" s="36"/>
      <c r="T136" s="42"/>
      <c r="U136" s="42"/>
      <c r="V136" s="260"/>
      <c r="W136" s="198"/>
    </row>
    <row r="137" spans="1:23" s="39" customFormat="1" ht="12.75" customHeight="1">
      <c r="A137" s="195"/>
      <c r="B137" s="32"/>
      <c r="C137" s="33"/>
      <c r="D137" s="196"/>
      <c r="E137" s="199" t="s">
        <v>54</v>
      </c>
      <c r="F137" s="35" t="s">
        <v>257</v>
      </c>
      <c r="G137" s="200"/>
      <c r="H137" s="42"/>
      <c r="I137" s="44"/>
      <c r="J137" s="261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K137" s="262"/>
      <c r="L137" s="38"/>
      <c r="M137" s="195"/>
      <c r="N137" s="32"/>
      <c r="O137" s="33"/>
      <c r="P137" s="196"/>
      <c r="Q137" s="199" t="s">
        <v>54</v>
      </c>
      <c r="R137" s="35" t="s">
        <v>268</v>
      </c>
      <c r="S137" s="200"/>
      <c r="T137" s="42"/>
      <c r="U137" s="44"/>
      <c r="V137" s="261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5.1</v>
      </c>
      <c r="W137" s="262"/>
    </row>
    <row r="138" spans="1:23" s="39" customFormat="1" ht="12.75" customHeight="1">
      <c r="A138" s="195"/>
      <c r="B138" s="32"/>
      <c r="C138" s="33"/>
      <c r="D138" s="196"/>
      <c r="E138" s="199" t="s">
        <v>55</v>
      </c>
      <c r="F138" s="35" t="s">
        <v>161</v>
      </c>
      <c r="G138" s="36"/>
      <c r="H138" s="42"/>
      <c r="I138" s="263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11.1</v>
      </c>
      <c r="J138" s="261" t="str">
        <f>IF(J137="","","+")</f>
        <v>+</v>
      </c>
      <c r="K138" s="264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L138" s="38"/>
      <c r="M138" s="195"/>
      <c r="N138" s="32"/>
      <c r="O138" s="33"/>
      <c r="P138" s="196"/>
      <c r="Q138" s="199" t="s">
        <v>55</v>
      </c>
      <c r="R138" s="35" t="s">
        <v>174</v>
      </c>
      <c r="S138" s="36"/>
      <c r="T138" s="42"/>
      <c r="U138" s="263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11.1</v>
      </c>
      <c r="V138" s="261" t="str">
        <f>IF(V137="","","+")</f>
        <v>+</v>
      </c>
      <c r="W138" s="264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9.1</v>
      </c>
    </row>
    <row r="139" spans="1:23" s="39" customFormat="1" ht="12.75" customHeight="1">
      <c r="A139" s="195"/>
      <c r="B139" s="32"/>
      <c r="C139" s="33"/>
      <c r="D139" s="196"/>
      <c r="E139" s="197" t="s">
        <v>57</v>
      </c>
      <c r="F139" s="35" t="s">
        <v>102</v>
      </c>
      <c r="G139" s="36"/>
      <c r="H139" s="42"/>
      <c r="I139" s="44"/>
      <c r="J139" s="261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6.1</v>
      </c>
      <c r="K139" s="262"/>
      <c r="L139" s="38"/>
      <c r="M139" s="195"/>
      <c r="N139" s="32"/>
      <c r="O139" s="33"/>
      <c r="P139" s="196"/>
      <c r="Q139" s="197" t="s">
        <v>57</v>
      </c>
      <c r="R139" s="35" t="s">
        <v>276</v>
      </c>
      <c r="S139" s="36"/>
      <c r="T139" s="42"/>
      <c r="U139" s="44"/>
      <c r="V139" s="261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15.1</v>
      </c>
      <c r="W139" s="262"/>
    </row>
    <row r="140" spans="1:23" s="39" customFormat="1" ht="12.75" customHeight="1">
      <c r="A140" s="202" t="s">
        <v>53</v>
      </c>
      <c r="B140" s="203" t="s">
        <v>122</v>
      </c>
      <c r="C140" s="33"/>
      <c r="D140" s="196"/>
      <c r="F140" s="36"/>
      <c r="G140" s="197" t="s">
        <v>53</v>
      </c>
      <c r="H140" s="205" t="s">
        <v>196</v>
      </c>
      <c r="I140" s="36"/>
      <c r="J140" s="200"/>
      <c r="K140" s="198"/>
      <c r="L140" s="38"/>
      <c r="M140" s="202" t="s">
        <v>53</v>
      </c>
      <c r="N140" s="203" t="s">
        <v>267</v>
      </c>
      <c r="O140" s="33"/>
      <c r="P140" s="196"/>
      <c r="R140" s="36"/>
      <c r="S140" s="197" t="s">
        <v>53</v>
      </c>
      <c r="T140" s="205" t="s">
        <v>163</v>
      </c>
      <c r="U140" s="36"/>
      <c r="V140" s="200"/>
      <c r="W140" s="198"/>
    </row>
    <row r="141" spans="1:23" s="39" customFormat="1" ht="12.75" customHeight="1">
      <c r="A141" s="206" t="s">
        <v>54</v>
      </c>
      <c r="B141" s="203" t="s">
        <v>279</v>
      </c>
      <c r="C141" s="45"/>
      <c r="D141" s="196"/>
      <c r="F141" s="207"/>
      <c r="G141" s="199" t="s">
        <v>54</v>
      </c>
      <c r="H141" s="204" t="s">
        <v>221</v>
      </c>
      <c r="I141" s="36"/>
      <c r="J141" s="200"/>
      <c r="K141" s="198"/>
      <c r="L141" s="38"/>
      <c r="M141" s="206" t="s">
        <v>54</v>
      </c>
      <c r="N141" s="203" t="s">
        <v>244</v>
      </c>
      <c r="O141" s="45"/>
      <c r="P141" s="196"/>
      <c r="R141" s="207"/>
      <c r="S141" s="199" t="s">
        <v>54</v>
      </c>
      <c r="T141" s="205" t="s">
        <v>124</v>
      </c>
      <c r="U141" s="36"/>
      <c r="V141" s="200"/>
      <c r="W141" s="198"/>
    </row>
    <row r="142" spans="1:23" s="39" customFormat="1" ht="12.75" customHeight="1">
      <c r="A142" s="206" t="s">
        <v>55</v>
      </c>
      <c r="B142" s="203" t="s">
        <v>217</v>
      </c>
      <c r="C142" s="33"/>
      <c r="D142" s="196"/>
      <c r="F142" s="207"/>
      <c r="G142" s="199" t="s">
        <v>55</v>
      </c>
      <c r="H142" s="205" t="s">
        <v>114</v>
      </c>
      <c r="I142" s="36"/>
      <c r="J142" s="36"/>
      <c r="K142" s="198"/>
      <c r="L142" s="38"/>
      <c r="M142" s="206" t="s">
        <v>55</v>
      </c>
      <c r="N142" s="203" t="s">
        <v>418</v>
      </c>
      <c r="O142" s="33"/>
      <c r="P142" s="196"/>
      <c r="R142" s="207"/>
      <c r="S142" s="199" t="s">
        <v>55</v>
      </c>
      <c r="T142" s="205" t="s">
        <v>301</v>
      </c>
      <c r="U142" s="36"/>
      <c r="V142" s="36"/>
      <c r="W142" s="198"/>
    </row>
    <row r="143" spans="1:23" s="39" customFormat="1" ht="12.75" customHeight="1">
      <c r="A143" s="202" t="s">
        <v>57</v>
      </c>
      <c r="B143" s="203" t="s">
        <v>235</v>
      </c>
      <c r="C143" s="45"/>
      <c r="D143" s="196"/>
      <c r="F143" s="36"/>
      <c r="G143" s="197" t="s">
        <v>57</v>
      </c>
      <c r="H143" s="205" t="s">
        <v>261</v>
      </c>
      <c r="I143" s="93"/>
      <c r="J143" s="106" t="s">
        <v>64</v>
      </c>
      <c r="K143" s="95"/>
      <c r="L143" s="38"/>
      <c r="M143" s="202" t="s">
        <v>57</v>
      </c>
      <c r="N143" s="203" t="s">
        <v>219</v>
      </c>
      <c r="O143" s="45"/>
      <c r="P143" s="196"/>
      <c r="R143" s="36"/>
      <c r="S143" s="197" t="s">
        <v>57</v>
      </c>
      <c r="T143" s="205" t="s">
        <v>259</v>
      </c>
      <c r="U143" s="93"/>
      <c r="V143" s="106" t="s">
        <v>64</v>
      </c>
      <c r="W143" s="95"/>
    </row>
    <row r="144" spans="1:23" s="39" customFormat="1" ht="12.75" customHeight="1">
      <c r="A144" s="209"/>
      <c r="B144" s="45"/>
      <c r="C144" s="197"/>
      <c r="D144" s="196"/>
      <c r="E144" s="197" t="s">
        <v>53</v>
      </c>
      <c r="F144" s="35" t="s">
        <v>277</v>
      </c>
      <c r="G144" s="36"/>
      <c r="H144" s="210"/>
      <c r="I144" s="110" t="s">
        <v>65</v>
      </c>
      <c r="J144" s="111" t="s">
        <v>419</v>
      </c>
      <c r="K144" s="95"/>
      <c r="L144" s="38"/>
      <c r="M144" s="209"/>
      <c r="N144" s="45"/>
      <c r="O144" s="197"/>
      <c r="P144" s="196"/>
      <c r="Q144" s="197" t="s">
        <v>53</v>
      </c>
      <c r="R144" s="35" t="s">
        <v>214</v>
      </c>
      <c r="S144" s="36"/>
      <c r="T144" s="210"/>
      <c r="U144" s="110" t="s">
        <v>65</v>
      </c>
      <c r="V144" s="111" t="s">
        <v>420</v>
      </c>
      <c r="W144" s="95"/>
    </row>
    <row r="145" spans="1:23" s="39" customFormat="1" ht="12.75" customHeight="1">
      <c r="A145" s="195"/>
      <c r="B145" s="112" t="s">
        <v>66</v>
      </c>
      <c r="C145" s="33"/>
      <c r="D145" s="196"/>
      <c r="E145" s="199" t="s">
        <v>54</v>
      </c>
      <c r="F145" s="35" t="s">
        <v>148</v>
      </c>
      <c r="G145" s="36"/>
      <c r="H145" s="42"/>
      <c r="I145" s="110" t="s">
        <v>5</v>
      </c>
      <c r="J145" s="113" t="s">
        <v>419</v>
      </c>
      <c r="K145" s="95"/>
      <c r="L145" s="38"/>
      <c r="M145" s="195"/>
      <c r="N145" s="112" t="s">
        <v>66</v>
      </c>
      <c r="O145" s="33"/>
      <c r="P145" s="196"/>
      <c r="Q145" s="199" t="s">
        <v>54</v>
      </c>
      <c r="R145" s="35" t="s">
        <v>322</v>
      </c>
      <c r="S145" s="36"/>
      <c r="T145" s="42"/>
      <c r="U145" s="110" t="s">
        <v>5</v>
      </c>
      <c r="V145" s="113" t="s">
        <v>420</v>
      </c>
      <c r="W145" s="95"/>
    </row>
    <row r="146" spans="1:23" s="39" customFormat="1" ht="12.75" customHeight="1">
      <c r="A146" s="195"/>
      <c r="B146" s="112" t="s">
        <v>104</v>
      </c>
      <c r="C146" s="33"/>
      <c r="D146" s="196"/>
      <c r="E146" s="199" t="s">
        <v>55</v>
      </c>
      <c r="F146" s="201" t="s">
        <v>314</v>
      </c>
      <c r="G146" s="200"/>
      <c r="H146" s="42"/>
      <c r="I146" s="110" t="s">
        <v>68</v>
      </c>
      <c r="J146" s="113" t="s">
        <v>421</v>
      </c>
      <c r="K146" s="95"/>
      <c r="L146" s="38"/>
      <c r="M146" s="195"/>
      <c r="N146" s="112" t="s">
        <v>422</v>
      </c>
      <c r="O146" s="33"/>
      <c r="P146" s="196"/>
      <c r="Q146" s="199" t="s">
        <v>55</v>
      </c>
      <c r="R146" s="35" t="s">
        <v>56</v>
      </c>
      <c r="S146" s="200"/>
      <c r="T146" s="42"/>
      <c r="U146" s="110" t="s">
        <v>68</v>
      </c>
      <c r="V146" s="113" t="s">
        <v>423</v>
      </c>
      <c r="W146" s="95"/>
    </row>
    <row r="147" spans="1:23" s="39" customFormat="1" ht="12.75" customHeight="1">
      <c r="A147" s="211"/>
      <c r="B147" s="43"/>
      <c r="C147" s="43"/>
      <c r="D147" s="196"/>
      <c r="E147" s="197" t="s">
        <v>57</v>
      </c>
      <c r="F147" s="203" t="s">
        <v>424</v>
      </c>
      <c r="G147" s="43"/>
      <c r="H147" s="43"/>
      <c r="I147" s="116" t="s">
        <v>71</v>
      </c>
      <c r="J147" s="113" t="s">
        <v>421</v>
      </c>
      <c r="K147" s="117"/>
      <c r="L147" s="46"/>
      <c r="M147" s="211"/>
      <c r="N147" s="43"/>
      <c r="O147" s="43"/>
      <c r="P147" s="196"/>
      <c r="Q147" s="197" t="s">
        <v>57</v>
      </c>
      <c r="R147" s="203" t="s">
        <v>425</v>
      </c>
      <c r="S147" s="43"/>
      <c r="T147" s="43"/>
      <c r="U147" s="116" t="s">
        <v>71</v>
      </c>
      <c r="V147" s="113" t="s">
        <v>426</v>
      </c>
      <c r="W147" s="117"/>
    </row>
    <row r="148" spans="1:23" ht="4.5" customHeight="1">
      <c r="A148" s="212"/>
      <c r="B148" s="213"/>
      <c r="C148" s="214"/>
      <c r="D148" s="215"/>
      <c r="E148" s="216"/>
      <c r="F148" s="217"/>
      <c r="G148" s="218"/>
      <c r="H148" s="218"/>
      <c r="I148" s="214"/>
      <c r="J148" s="213"/>
      <c r="K148" s="219"/>
      <c r="M148" s="212"/>
      <c r="N148" s="213"/>
      <c r="O148" s="214"/>
      <c r="P148" s="215"/>
      <c r="Q148" s="216"/>
      <c r="R148" s="217"/>
      <c r="S148" s="218"/>
      <c r="T148" s="218"/>
      <c r="U148" s="214"/>
      <c r="V148" s="213"/>
      <c r="W148" s="219"/>
    </row>
    <row r="149" spans="1:23" ht="12.75" customHeight="1">
      <c r="A149" s="128"/>
      <c r="B149" s="128" t="s">
        <v>72</v>
      </c>
      <c r="C149" s="129"/>
      <c r="D149" s="130" t="s">
        <v>73</v>
      </c>
      <c r="E149" s="130" t="s">
        <v>74</v>
      </c>
      <c r="F149" s="130" t="s">
        <v>75</v>
      </c>
      <c r="G149" s="131" t="s">
        <v>76</v>
      </c>
      <c r="H149" s="132"/>
      <c r="I149" s="129" t="s">
        <v>77</v>
      </c>
      <c r="J149" s="130" t="s">
        <v>72</v>
      </c>
      <c r="K149" s="128" t="s">
        <v>78</v>
      </c>
      <c r="L149" s="26">
        <v>150</v>
      </c>
      <c r="M149" s="128"/>
      <c r="N149" s="128" t="s">
        <v>72</v>
      </c>
      <c r="O149" s="129"/>
      <c r="P149" s="130" t="s">
        <v>73</v>
      </c>
      <c r="Q149" s="130" t="s">
        <v>74</v>
      </c>
      <c r="R149" s="130" t="s">
        <v>75</v>
      </c>
      <c r="S149" s="131" t="s">
        <v>76</v>
      </c>
      <c r="T149" s="132"/>
      <c r="U149" s="129" t="s">
        <v>77</v>
      </c>
      <c r="V149" s="130" t="s">
        <v>72</v>
      </c>
      <c r="W149" s="128" t="s">
        <v>78</v>
      </c>
    </row>
    <row r="150" spans="1:23" ht="12.75">
      <c r="A150" s="134" t="s">
        <v>78</v>
      </c>
      <c r="B150" s="173" t="s">
        <v>79</v>
      </c>
      <c r="C150" s="174" t="s">
        <v>80</v>
      </c>
      <c r="D150" s="175" t="s">
        <v>81</v>
      </c>
      <c r="E150" s="175" t="s">
        <v>82</v>
      </c>
      <c r="F150" s="175"/>
      <c r="G150" s="137" t="s">
        <v>80</v>
      </c>
      <c r="H150" s="137" t="s">
        <v>77</v>
      </c>
      <c r="I150" s="135"/>
      <c r="J150" s="134" t="s">
        <v>79</v>
      </c>
      <c r="K150" s="134"/>
      <c r="L150" s="26">
        <v>150</v>
      </c>
      <c r="M150" s="134" t="s">
        <v>78</v>
      </c>
      <c r="N150" s="173" t="s">
        <v>79</v>
      </c>
      <c r="O150" s="174" t="s">
        <v>80</v>
      </c>
      <c r="P150" s="175" t="s">
        <v>81</v>
      </c>
      <c r="Q150" s="175" t="s">
        <v>82</v>
      </c>
      <c r="R150" s="175"/>
      <c r="S150" s="137" t="s">
        <v>80</v>
      </c>
      <c r="T150" s="137" t="s">
        <v>77</v>
      </c>
      <c r="U150" s="135"/>
      <c r="V150" s="134" t="s">
        <v>79</v>
      </c>
      <c r="W150" s="134"/>
    </row>
    <row r="151" spans="1:23" ht="16.5" customHeight="1">
      <c r="A151" s="139">
        <v>1.75</v>
      </c>
      <c r="B151" s="140">
        <v>2</v>
      </c>
      <c r="C151" s="141">
        <v>4</v>
      </c>
      <c r="D151" s="180" t="s">
        <v>126</v>
      </c>
      <c r="E151" s="142" t="s">
        <v>5</v>
      </c>
      <c r="F151" s="143">
        <v>7</v>
      </c>
      <c r="G151" s="144">
        <v>90</v>
      </c>
      <c r="H151" s="144"/>
      <c r="I151" s="145">
        <v>7</v>
      </c>
      <c r="J151" s="146">
        <v>2</v>
      </c>
      <c r="K151" s="147">
        <v>-1.75</v>
      </c>
      <c r="L151" s="26"/>
      <c r="M151" s="139">
        <v>-3.75</v>
      </c>
      <c r="N151" s="140">
        <v>0</v>
      </c>
      <c r="O151" s="141">
        <v>4</v>
      </c>
      <c r="P151" s="176" t="s">
        <v>116</v>
      </c>
      <c r="Q151" s="142" t="s">
        <v>5</v>
      </c>
      <c r="R151" s="143">
        <v>7</v>
      </c>
      <c r="S151" s="144"/>
      <c r="T151" s="144">
        <v>100</v>
      </c>
      <c r="U151" s="145">
        <v>7</v>
      </c>
      <c r="V151" s="146">
        <v>4</v>
      </c>
      <c r="W151" s="147">
        <v>3.75</v>
      </c>
    </row>
    <row r="152" spans="1:23" ht="16.5" customHeight="1">
      <c r="A152" s="139">
        <v>1.75</v>
      </c>
      <c r="B152" s="140">
        <v>4</v>
      </c>
      <c r="C152" s="141">
        <v>2</v>
      </c>
      <c r="D152" s="176" t="s">
        <v>126</v>
      </c>
      <c r="E152" s="142" t="s">
        <v>68</v>
      </c>
      <c r="F152" s="143">
        <v>6</v>
      </c>
      <c r="G152" s="144">
        <v>100</v>
      </c>
      <c r="H152" s="144"/>
      <c r="I152" s="145">
        <v>6</v>
      </c>
      <c r="J152" s="146">
        <v>0</v>
      </c>
      <c r="K152" s="147">
        <v>-1.75</v>
      </c>
      <c r="L152" s="26"/>
      <c r="M152" s="139">
        <v>1.25</v>
      </c>
      <c r="N152" s="140">
        <v>2</v>
      </c>
      <c r="O152" s="141">
        <v>2</v>
      </c>
      <c r="P152" s="176" t="s">
        <v>193</v>
      </c>
      <c r="Q152" s="142" t="s">
        <v>71</v>
      </c>
      <c r="R152" s="143">
        <v>8</v>
      </c>
      <c r="S152" s="144">
        <v>100</v>
      </c>
      <c r="T152" s="144"/>
      <c r="U152" s="145">
        <v>6</v>
      </c>
      <c r="V152" s="146">
        <v>2</v>
      </c>
      <c r="W152" s="147">
        <v>-1.25</v>
      </c>
    </row>
    <row r="153" spans="1:23" ht="16.5" customHeight="1">
      <c r="A153" s="139">
        <v>-5.25</v>
      </c>
      <c r="B153" s="140">
        <v>0</v>
      </c>
      <c r="C153" s="141">
        <v>3</v>
      </c>
      <c r="D153" s="180" t="s">
        <v>126</v>
      </c>
      <c r="E153" s="142" t="s">
        <v>5</v>
      </c>
      <c r="F153" s="143">
        <v>5</v>
      </c>
      <c r="G153" s="144"/>
      <c r="H153" s="144">
        <v>200</v>
      </c>
      <c r="I153" s="145">
        <v>5</v>
      </c>
      <c r="J153" s="146">
        <v>4</v>
      </c>
      <c r="K153" s="147">
        <v>5.25</v>
      </c>
      <c r="L153" s="26"/>
      <c r="M153" s="139">
        <v>1.25</v>
      </c>
      <c r="N153" s="140">
        <v>4</v>
      </c>
      <c r="O153" s="141">
        <v>3</v>
      </c>
      <c r="P153" s="176" t="s">
        <v>107</v>
      </c>
      <c r="Q153" s="142" t="s">
        <v>5</v>
      </c>
      <c r="R153" s="143">
        <v>9</v>
      </c>
      <c r="S153" s="144">
        <v>110</v>
      </c>
      <c r="T153" s="144"/>
      <c r="U153" s="145">
        <v>5</v>
      </c>
      <c r="V153" s="146">
        <v>0</v>
      </c>
      <c r="W153" s="147">
        <v>-1.25</v>
      </c>
    </row>
    <row r="154" spans="1:23" s="39" customFormat="1" ht="30" customHeight="1">
      <c r="A154" s="27"/>
      <c r="B154" s="27"/>
      <c r="C154" s="53"/>
      <c r="D154" s="27"/>
      <c r="E154" s="27"/>
      <c r="F154" s="27"/>
      <c r="G154" s="27"/>
      <c r="H154" s="27"/>
      <c r="I154" s="53"/>
      <c r="J154" s="27"/>
      <c r="K154" s="27"/>
      <c r="L154" s="52"/>
      <c r="M154" s="27"/>
      <c r="N154" s="27"/>
      <c r="O154" s="53"/>
      <c r="P154" s="27"/>
      <c r="Q154" s="27"/>
      <c r="R154" s="181"/>
      <c r="S154" s="27"/>
      <c r="T154" s="27"/>
      <c r="U154" s="53"/>
      <c r="V154" s="27"/>
      <c r="W154" s="27"/>
    </row>
    <row r="155" spans="1:23" s="39" customFormat="1" ht="15">
      <c r="A155" s="18"/>
      <c r="B155" s="19" t="s">
        <v>44</v>
      </c>
      <c r="C155" s="20"/>
      <c r="D155" s="19"/>
      <c r="E155" s="21" t="s">
        <v>157</v>
      </c>
      <c r="F155" s="22"/>
      <c r="G155" s="23" t="s">
        <v>46</v>
      </c>
      <c r="H155" s="23"/>
      <c r="I155" s="24" t="s">
        <v>88</v>
      </c>
      <c r="J155" s="24"/>
      <c r="K155" s="25"/>
      <c r="L155" s="26">
        <v>150</v>
      </c>
      <c r="M155" s="18"/>
      <c r="N155" s="19" t="s">
        <v>44</v>
      </c>
      <c r="O155" s="20"/>
      <c r="P155" s="19"/>
      <c r="Q155" s="21" t="s">
        <v>158</v>
      </c>
      <c r="R155" s="22"/>
      <c r="S155" s="23" t="s">
        <v>46</v>
      </c>
      <c r="T155" s="23"/>
      <c r="U155" s="24" t="s">
        <v>90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50</v>
      </c>
      <c r="H156" s="31"/>
      <c r="I156" s="24" t="s">
        <v>52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50</v>
      </c>
      <c r="T156" s="31"/>
      <c r="U156" s="24" t="s">
        <v>91</v>
      </c>
      <c r="V156" s="24"/>
      <c r="W156" s="25"/>
    </row>
    <row r="157" spans="1:23" s="39" customFormat="1" ht="4.5" customHeight="1">
      <c r="A157" s="187"/>
      <c r="B157" s="188"/>
      <c r="C157" s="189"/>
      <c r="D157" s="190"/>
      <c r="E157" s="191"/>
      <c r="F157" s="192"/>
      <c r="G157" s="193"/>
      <c r="H157" s="193"/>
      <c r="I157" s="189"/>
      <c r="J157" s="188"/>
      <c r="K157" s="194"/>
      <c r="L157" s="26"/>
      <c r="M157" s="187"/>
      <c r="N157" s="188"/>
      <c r="O157" s="189"/>
      <c r="P157" s="190"/>
      <c r="Q157" s="191"/>
      <c r="R157" s="192"/>
      <c r="S157" s="193"/>
      <c r="T157" s="193"/>
      <c r="U157" s="189"/>
      <c r="V157" s="188"/>
      <c r="W157" s="194"/>
    </row>
    <row r="158" spans="1:23" s="39" customFormat="1" ht="12.75" customHeight="1">
      <c r="A158" s="195"/>
      <c r="B158" s="32"/>
      <c r="C158" s="33"/>
      <c r="D158" s="196"/>
      <c r="E158" s="197" t="s">
        <v>53</v>
      </c>
      <c r="F158" s="35" t="s">
        <v>319</v>
      </c>
      <c r="G158" s="36"/>
      <c r="H158" s="42"/>
      <c r="I158" s="42"/>
      <c r="J158" s="260"/>
      <c r="K158" s="198"/>
      <c r="L158" s="38"/>
      <c r="M158" s="195"/>
      <c r="N158" s="32"/>
      <c r="O158" s="33"/>
      <c r="P158" s="196"/>
      <c r="Q158" s="197" t="s">
        <v>53</v>
      </c>
      <c r="R158" s="35" t="s">
        <v>187</v>
      </c>
      <c r="S158" s="36"/>
      <c r="T158" s="42"/>
      <c r="U158" s="42"/>
      <c r="V158" s="260"/>
      <c r="W158" s="198"/>
    </row>
    <row r="159" spans="1:23" s="39" customFormat="1" ht="12.75" customHeight="1">
      <c r="A159" s="195"/>
      <c r="B159" s="32"/>
      <c r="C159" s="33"/>
      <c r="D159" s="196"/>
      <c r="E159" s="199" t="s">
        <v>54</v>
      </c>
      <c r="F159" s="35" t="s">
        <v>427</v>
      </c>
      <c r="G159" s="200"/>
      <c r="H159" s="42"/>
      <c r="I159" s="44"/>
      <c r="J159" s="261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15.1</v>
      </c>
      <c r="K159" s="262"/>
      <c r="L159" s="38"/>
      <c r="M159" s="195"/>
      <c r="N159" s="32"/>
      <c r="O159" s="33"/>
      <c r="P159" s="196"/>
      <c r="Q159" s="199" t="s">
        <v>54</v>
      </c>
      <c r="R159" s="35" t="s">
        <v>312</v>
      </c>
      <c r="S159" s="200"/>
      <c r="T159" s="42"/>
      <c r="U159" s="44"/>
      <c r="V159" s="261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8.1</v>
      </c>
      <c r="W159" s="262"/>
    </row>
    <row r="160" spans="1:23" s="39" customFormat="1" ht="12.75" customHeight="1">
      <c r="A160" s="195"/>
      <c r="B160" s="32"/>
      <c r="C160" s="33"/>
      <c r="D160" s="196"/>
      <c r="E160" s="199" t="s">
        <v>55</v>
      </c>
      <c r="F160" s="35" t="s">
        <v>51</v>
      </c>
      <c r="G160" s="36"/>
      <c r="H160" s="42"/>
      <c r="I160" s="263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15.1</v>
      </c>
      <c r="J160" s="261" t="str">
        <f>IF(J159="","","+")</f>
        <v>+</v>
      </c>
      <c r="K160" s="264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L160" s="38"/>
      <c r="M160" s="195"/>
      <c r="N160" s="32"/>
      <c r="O160" s="33"/>
      <c r="P160" s="196"/>
      <c r="Q160" s="199" t="s">
        <v>55</v>
      </c>
      <c r="R160" s="35" t="s">
        <v>282</v>
      </c>
      <c r="S160" s="36"/>
      <c r="T160" s="42"/>
      <c r="U160" s="263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8.1</v>
      </c>
      <c r="V160" s="261" t="str">
        <f>IF(V159="","","+")</f>
        <v>+</v>
      </c>
      <c r="W160" s="264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15.1</v>
      </c>
    </row>
    <row r="161" spans="1:23" s="39" customFormat="1" ht="12.75" customHeight="1">
      <c r="A161" s="195"/>
      <c r="B161" s="32"/>
      <c r="C161" s="33"/>
      <c r="D161" s="196"/>
      <c r="E161" s="197" t="s">
        <v>57</v>
      </c>
      <c r="F161" s="35" t="s">
        <v>164</v>
      </c>
      <c r="G161" s="36"/>
      <c r="H161" s="42"/>
      <c r="I161" s="44"/>
      <c r="J161" s="261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2.1</v>
      </c>
      <c r="K161" s="262"/>
      <c r="L161" s="38"/>
      <c r="M161" s="195"/>
      <c r="N161" s="32"/>
      <c r="O161" s="33"/>
      <c r="P161" s="196"/>
      <c r="Q161" s="197" t="s">
        <v>57</v>
      </c>
      <c r="R161" s="35" t="s">
        <v>178</v>
      </c>
      <c r="S161" s="36"/>
      <c r="T161" s="42"/>
      <c r="U161" s="44"/>
      <c r="V161" s="261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9.1</v>
      </c>
      <c r="W161" s="262"/>
    </row>
    <row r="162" spans="1:23" s="39" customFormat="1" ht="12.75" customHeight="1">
      <c r="A162" s="202" t="s">
        <v>53</v>
      </c>
      <c r="B162" s="203" t="s">
        <v>295</v>
      </c>
      <c r="C162" s="33"/>
      <c r="D162" s="196"/>
      <c r="F162" s="36"/>
      <c r="G162" s="197" t="s">
        <v>53</v>
      </c>
      <c r="H162" s="205" t="s">
        <v>305</v>
      </c>
      <c r="I162" s="36"/>
      <c r="J162" s="200"/>
      <c r="K162" s="198"/>
      <c r="L162" s="38"/>
      <c r="M162" s="202" t="s">
        <v>53</v>
      </c>
      <c r="N162" s="203" t="s">
        <v>428</v>
      </c>
      <c r="O162" s="33"/>
      <c r="P162" s="196"/>
      <c r="R162" s="36"/>
      <c r="S162" s="197" t="s">
        <v>53</v>
      </c>
      <c r="T162" s="205" t="s">
        <v>248</v>
      </c>
      <c r="U162" s="36"/>
      <c r="V162" s="200"/>
      <c r="W162" s="198"/>
    </row>
    <row r="163" spans="1:23" s="39" customFormat="1" ht="12.75" customHeight="1">
      <c r="A163" s="206" t="s">
        <v>54</v>
      </c>
      <c r="B163" s="203" t="s">
        <v>63</v>
      </c>
      <c r="C163" s="45"/>
      <c r="D163" s="196"/>
      <c r="F163" s="207"/>
      <c r="G163" s="199" t="s">
        <v>54</v>
      </c>
      <c r="H163" s="205" t="s">
        <v>189</v>
      </c>
      <c r="I163" s="36"/>
      <c r="J163" s="200"/>
      <c r="K163" s="198"/>
      <c r="L163" s="38"/>
      <c r="M163" s="206" t="s">
        <v>54</v>
      </c>
      <c r="N163" s="203" t="s">
        <v>429</v>
      </c>
      <c r="O163" s="45"/>
      <c r="P163" s="196"/>
      <c r="R163" s="207"/>
      <c r="S163" s="199" t="s">
        <v>54</v>
      </c>
      <c r="T163" s="205" t="s">
        <v>430</v>
      </c>
      <c r="U163" s="36"/>
      <c r="V163" s="200"/>
      <c r="W163" s="198"/>
    </row>
    <row r="164" spans="1:23" s="39" customFormat="1" ht="12.75" customHeight="1">
      <c r="A164" s="206" t="s">
        <v>55</v>
      </c>
      <c r="B164" s="203" t="s">
        <v>307</v>
      </c>
      <c r="C164" s="33"/>
      <c r="D164" s="196"/>
      <c r="F164" s="207"/>
      <c r="G164" s="199" t="s">
        <v>55</v>
      </c>
      <c r="H164" s="205" t="s">
        <v>315</v>
      </c>
      <c r="I164" s="36"/>
      <c r="J164" s="36"/>
      <c r="K164" s="198"/>
      <c r="L164" s="38"/>
      <c r="M164" s="206" t="s">
        <v>55</v>
      </c>
      <c r="N164" s="203" t="s">
        <v>199</v>
      </c>
      <c r="O164" s="33"/>
      <c r="P164" s="196"/>
      <c r="R164" s="207"/>
      <c r="S164" s="199" t="s">
        <v>55</v>
      </c>
      <c r="T164" s="205" t="s">
        <v>119</v>
      </c>
      <c r="U164" s="36"/>
      <c r="V164" s="36"/>
      <c r="W164" s="198"/>
    </row>
    <row r="165" spans="1:23" s="39" customFormat="1" ht="12.75" customHeight="1">
      <c r="A165" s="202" t="s">
        <v>57</v>
      </c>
      <c r="B165" s="203" t="s">
        <v>176</v>
      </c>
      <c r="C165" s="45"/>
      <c r="D165" s="196"/>
      <c r="F165" s="36"/>
      <c r="G165" s="197" t="s">
        <v>57</v>
      </c>
      <c r="H165" s="205" t="s">
        <v>243</v>
      </c>
      <c r="I165" s="93"/>
      <c r="J165" s="106" t="s">
        <v>64</v>
      </c>
      <c r="K165" s="95"/>
      <c r="L165" s="38"/>
      <c r="M165" s="202" t="s">
        <v>57</v>
      </c>
      <c r="N165" s="203" t="s">
        <v>220</v>
      </c>
      <c r="O165" s="45"/>
      <c r="P165" s="196"/>
      <c r="R165" s="36"/>
      <c r="S165" s="197" t="s">
        <v>57</v>
      </c>
      <c r="T165" s="205" t="s">
        <v>316</v>
      </c>
      <c r="U165" s="93"/>
      <c r="V165" s="106" t="s">
        <v>64</v>
      </c>
      <c r="W165" s="95"/>
    </row>
    <row r="166" spans="1:23" s="39" customFormat="1" ht="12.75" customHeight="1">
      <c r="A166" s="209"/>
      <c r="B166" s="45"/>
      <c r="C166" s="197"/>
      <c r="D166" s="196"/>
      <c r="E166" s="197" t="s">
        <v>53</v>
      </c>
      <c r="F166" s="201" t="s">
        <v>195</v>
      </c>
      <c r="G166" s="36"/>
      <c r="H166" s="210"/>
      <c r="I166" s="110" t="s">
        <v>65</v>
      </c>
      <c r="J166" s="111" t="s">
        <v>431</v>
      </c>
      <c r="K166" s="95"/>
      <c r="L166" s="38"/>
      <c r="M166" s="209"/>
      <c r="N166" s="45"/>
      <c r="O166" s="197"/>
      <c r="P166" s="196"/>
      <c r="Q166" s="197" t="s">
        <v>53</v>
      </c>
      <c r="R166" s="35" t="s">
        <v>432</v>
      </c>
      <c r="S166" s="36"/>
      <c r="T166" s="210"/>
      <c r="U166" s="110" t="s">
        <v>65</v>
      </c>
      <c r="V166" s="111" t="s">
        <v>433</v>
      </c>
      <c r="W166" s="95"/>
    </row>
    <row r="167" spans="1:23" s="39" customFormat="1" ht="12.75" customHeight="1">
      <c r="A167" s="195"/>
      <c r="B167" s="112" t="s">
        <v>66</v>
      </c>
      <c r="C167" s="33"/>
      <c r="D167" s="196"/>
      <c r="E167" s="199" t="s">
        <v>54</v>
      </c>
      <c r="F167" s="35" t="s">
        <v>434</v>
      </c>
      <c r="G167" s="36"/>
      <c r="H167" s="42"/>
      <c r="I167" s="110" t="s">
        <v>5</v>
      </c>
      <c r="J167" s="113" t="s">
        <v>431</v>
      </c>
      <c r="K167" s="95"/>
      <c r="L167" s="38"/>
      <c r="M167" s="195"/>
      <c r="N167" s="112" t="s">
        <v>66</v>
      </c>
      <c r="O167" s="33"/>
      <c r="P167" s="196"/>
      <c r="Q167" s="199" t="s">
        <v>54</v>
      </c>
      <c r="R167" s="35" t="s">
        <v>162</v>
      </c>
      <c r="S167" s="36"/>
      <c r="T167" s="42"/>
      <c r="U167" s="110" t="s">
        <v>5</v>
      </c>
      <c r="V167" s="113" t="s">
        <v>433</v>
      </c>
      <c r="W167" s="95"/>
    </row>
    <row r="168" spans="1:23" s="39" customFormat="1" ht="12.75" customHeight="1">
      <c r="A168" s="195"/>
      <c r="B168" s="112" t="s">
        <v>258</v>
      </c>
      <c r="C168" s="33"/>
      <c r="D168" s="196"/>
      <c r="E168" s="199" t="s">
        <v>55</v>
      </c>
      <c r="F168" s="35" t="s">
        <v>249</v>
      </c>
      <c r="G168" s="200"/>
      <c r="H168" s="42"/>
      <c r="I168" s="110" t="s">
        <v>68</v>
      </c>
      <c r="J168" s="113" t="s">
        <v>435</v>
      </c>
      <c r="K168" s="95"/>
      <c r="L168" s="38"/>
      <c r="M168" s="195"/>
      <c r="N168" s="112" t="s">
        <v>153</v>
      </c>
      <c r="O168" s="33"/>
      <c r="P168" s="196"/>
      <c r="Q168" s="199" t="s">
        <v>55</v>
      </c>
      <c r="R168" s="35" t="s">
        <v>302</v>
      </c>
      <c r="S168" s="200"/>
      <c r="T168" s="42"/>
      <c r="U168" s="110" t="s">
        <v>68</v>
      </c>
      <c r="V168" s="113" t="s">
        <v>436</v>
      </c>
      <c r="W168" s="95"/>
    </row>
    <row r="169" spans="1:23" s="39" customFormat="1" ht="12.75" customHeight="1">
      <c r="A169" s="211"/>
      <c r="B169" s="43"/>
      <c r="C169" s="43"/>
      <c r="D169" s="196"/>
      <c r="E169" s="197" t="s">
        <v>57</v>
      </c>
      <c r="F169" s="208" t="s">
        <v>293</v>
      </c>
      <c r="G169" s="43"/>
      <c r="H169" s="43"/>
      <c r="I169" s="116" t="s">
        <v>71</v>
      </c>
      <c r="J169" s="113" t="s">
        <v>437</v>
      </c>
      <c r="K169" s="117"/>
      <c r="L169" s="46"/>
      <c r="M169" s="211"/>
      <c r="N169" s="43"/>
      <c r="O169" s="43"/>
      <c r="P169" s="196"/>
      <c r="Q169" s="197" t="s">
        <v>57</v>
      </c>
      <c r="R169" s="203" t="s">
        <v>438</v>
      </c>
      <c r="S169" s="43"/>
      <c r="T169" s="43"/>
      <c r="U169" s="116" t="s">
        <v>71</v>
      </c>
      <c r="V169" s="113" t="s">
        <v>436</v>
      </c>
      <c r="W169" s="117"/>
    </row>
    <row r="170" spans="1:23" ht="4.5" customHeight="1">
      <c r="A170" s="212"/>
      <c r="B170" s="213"/>
      <c r="C170" s="214"/>
      <c r="D170" s="215"/>
      <c r="E170" s="216"/>
      <c r="F170" s="217"/>
      <c r="G170" s="218"/>
      <c r="H170" s="218"/>
      <c r="I170" s="214"/>
      <c r="J170" s="213"/>
      <c r="K170" s="219"/>
      <c r="M170" s="212"/>
      <c r="N170" s="213"/>
      <c r="O170" s="214"/>
      <c r="P170" s="215"/>
      <c r="Q170" s="216"/>
      <c r="R170" s="217"/>
      <c r="S170" s="218"/>
      <c r="T170" s="218"/>
      <c r="U170" s="214"/>
      <c r="V170" s="213"/>
      <c r="W170" s="219"/>
    </row>
    <row r="171" spans="1:23" ht="12.75" customHeight="1">
      <c r="A171" s="128"/>
      <c r="B171" s="128" t="s">
        <v>72</v>
      </c>
      <c r="C171" s="129"/>
      <c r="D171" s="130" t="s">
        <v>73</v>
      </c>
      <c r="E171" s="130" t="s">
        <v>74</v>
      </c>
      <c r="F171" s="130" t="s">
        <v>75</v>
      </c>
      <c r="G171" s="131" t="s">
        <v>76</v>
      </c>
      <c r="H171" s="132"/>
      <c r="I171" s="129" t="s">
        <v>77</v>
      </c>
      <c r="J171" s="130" t="s">
        <v>72</v>
      </c>
      <c r="K171" s="128" t="s">
        <v>78</v>
      </c>
      <c r="L171" s="26">
        <v>150</v>
      </c>
      <c r="M171" s="128"/>
      <c r="N171" s="128" t="s">
        <v>72</v>
      </c>
      <c r="O171" s="129"/>
      <c r="P171" s="130" t="s">
        <v>73</v>
      </c>
      <c r="Q171" s="130" t="s">
        <v>74</v>
      </c>
      <c r="R171" s="130" t="s">
        <v>75</v>
      </c>
      <c r="S171" s="131" t="s">
        <v>76</v>
      </c>
      <c r="T171" s="132"/>
      <c r="U171" s="129" t="s">
        <v>77</v>
      </c>
      <c r="V171" s="130" t="s">
        <v>72</v>
      </c>
      <c r="W171" s="128" t="s">
        <v>78</v>
      </c>
    </row>
    <row r="172" spans="1:23" ht="12.75">
      <c r="A172" s="134" t="s">
        <v>78</v>
      </c>
      <c r="B172" s="173" t="s">
        <v>79</v>
      </c>
      <c r="C172" s="174" t="s">
        <v>80</v>
      </c>
      <c r="D172" s="175" t="s">
        <v>81</v>
      </c>
      <c r="E172" s="175" t="s">
        <v>82</v>
      </c>
      <c r="F172" s="175"/>
      <c r="G172" s="137" t="s">
        <v>80</v>
      </c>
      <c r="H172" s="137" t="s">
        <v>77</v>
      </c>
      <c r="I172" s="135"/>
      <c r="J172" s="134" t="s">
        <v>79</v>
      </c>
      <c r="K172" s="134"/>
      <c r="L172" s="26">
        <v>150</v>
      </c>
      <c r="M172" s="134" t="s">
        <v>78</v>
      </c>
      <c r="N172" s="173" t="s">
        <v>79</v>
      </c>
      <c r="O172" s="174" t="s">
        <v>80</v>
      </c>
      <c r="P172" s="175" t="s">
        <v>81</v>
      </c>
      <c r="Q172" s="175" t="s">
        <v>82</v>
      </c>
      <c r="R172" s="175"/>
      <c r="S172" s="137" t="s">
        <v>80</v>
      </c>
      <c r="T172" s="137" t="s">
        <v>77</v>
      </c>
      <c r="U172" s="135"/>
      <c r="V172" s="134" t="s">
        <v>79</v>
      </c>
      <c r="W172" s="134"/>
    </row>
    <row r="173" spans="1:23" ht="16.5" customHeight="1">
      <c r="A173" s="139">
        <v>-6.5</v>
      </c>
      <c r="B173" s="140">
        <v>0</v>
      </c>
      <c r="C173" s="141">
        <v>4</v>
      </c>
      <c r="D173" s="176" t="s">
        <v>115</v>
      </c>
      <c r="E173" s="142" t="s">
        <v>65</v>
      </c>
      <c r="F173" s="143">
        <v>7</v>
      </c>
      <c r="G173" s="144"/>
      <c r="H173" s="144">
        <v>500</v>
      </c>
      <c r="I173" s="145">
        <v>7</v>
      </c>
      <c r="J173" s="146">
        <v>4</v>
      </c>
      <c r="K173" s="147">
        <v>6.5</v>
      </c>
      <c r="L173" s="26"/>
      <c r="M173" s="139">
        <v>7.5</v>
      </c>
      <c r="N173" s="140">
        <v>4</v>
      </c>
      <c r="O173" s="141">
        <v>5</v>
      </c>
      <c r="P173" s="180" t="s">
        <v>83</v>
      </c>
      <c r="Q173" s="142" t="s">
        <v>68</v>
      </c>
      <c r="R173" s="143">
        <v>6</v>
      </c>
      <c r="S173" s="144">
        <v>300</v>
      </c>
      <c r="T173" s="144"/>
      <c r="U173" s="145">
        <v>1</v>
      </c>
      <c r="V173" s="146">
        <v>0</v>
      </c>
      <c r="W173" s="147">
        <v>-7.5</v>
      </c>
    </row>
    <row r="174" spans="1:23" ht="16.5" customHeight="1">
      <c r="A174" s="139">
        <v>0</v>
      </c>
      <c r="B174" s="140">
        <v>2</v>
      </c>
      <c r="C174" s="141">
        <v>2</v>
      </c>
      <c r="D174" s="176" t="s">
        <v>85</v>
      </c>
      <c r="E174" s="142" t="s">
        <v>5</v>
      </c>
      <c r="F174" s="143">
        <v>8</v>
      </c>
      <c r="G174" s="144"/>
      <c r="H174" s="144">
        <v>200</v>
      </c>
      <c r="I174" s="145">
        <v>6</v>
      </c>
      <c r="J174" s="146">
        <v>2</v>
      </c>
      <c r="K174" s="147">
        <v>0</v>
      </c>
      <c r="L174" s="26"/>
      <c r="M174" s="139">
        <v>-2.5</v>
      </c>
      <c r="N174" s="140">
        <v>1</v>
      </c>
      <c r="O174" s="141">
        <v>6</v>
      </c>
      <c r="P174" s="176" t="s">
        <v>116</v>
      </c>
      <c r="Q174" s="142" t="s">
        <v>68</v>
      </c>
      <c r="R174" s="143">
        <v>9</v>
      </c>
      <c r="S174" s="144"/>
      <c r="T174" s="144">
        <v>140</v>
      </c>
      <c r="U174" s="145">
        <v>7</v>
      </c>
      <c r="V174" s="146">
        <v>3</v>
      </c>
      <c r="W174" s="147">
        <v>2.5</v>
      </c>
    </row>
    <row r="175" spans="1:23" ht="16.5" customHeight="1">
      <c r="A175" s="139">
        <v>6.5</v>
      </c>
      <c r="B175" s="140">
        <v>4</v>
      </c>
      <c r="C175" s="141">
        <v>3</v>
      </c>
      <c r="D175" s="176" t="s">
        <v>303</v>
      </c>
      <c r="E175" s="142" t="s">
        <v>71</v>
      </c>
      <c r="F175" s="143">
        <v>10</v>
      </c>
      <c r="G175" s="144">
        <v>100</v>
      </c>
      <c r="H175" s="144"/>
      <c r="I175" s="145">
        <v>5</v>
      </c>
      <c r="J175" s="146">
        <v>0</v>
      </c>
      <c r="K175" s="147">
        <v>-6.5</v>
      </c>
      <c r="L175" s="26"/>
      <c r="M175" s="139">
        <v>-2.5</v>
      </c>
      <c r="N175" s="140">
        <v>1</v>
      </c>
      <c r="O175" s="141">
        <v>4</v>
      </c>
      <c r="P175" s="176" t="s">
        <v>116</v>
      </c>
      <c r="Q175" s="142" t="s">
        <v>68</v>
      </c>
      <c r="R175" s="143">
        <v>9</v>
      </c>
      <c r="S175" s="144"/>
      <c r="T175" s="144">
        <v>140</v>
      </c>
      <c r="U175" s="145">
        <v>2</v>
      </c>
      <c r="V175" s="146">
        <v>3</v>
      </c>
      <c r="W175" s="147">
        <v>2.5</v>
      </c>
    </row>
    <row r="176" spans="1:23" s="39" customFormat="1" ht="9.75" customHeight="1">
      <c r="A176" s="182"/>
      <c r="B176" s="183"/>
      <c r="C176" s="47"/>
      <c r="D176" s="48"/>
      <c r="E176" s="49"/>
      <c r="F176" s="50"/>
      <c r="G176" s="51"/>
      <c r="H176" s="51"/>
      <c r="I176" s="47"/>
      <c r="J176" s="183"/>
      <c r="K176" s="182"/>
      <c r="L176" s="26"/>
      <c r="M176" s="182"/>
      <c r="N176" s="183"/>
      <c r="O176" s="47"/>
      <c r="P176" s="48"/>
      <c r="Q176" s="49"/>
      <c r="R176" s="50"/>
      <c r="S176" s="51"/>
      <c r="T176" s="51"/>
      <c r="U176" s="47"/>
      <c r="V176" s="183"/>
      <c r="W176" s="182"/>
    </row>
    <row r="177" spans="1:23" s="39" customFormat="1" ht="15">
      <c r="A177" s="18"/>
      <c r="B177" s="19" t="s">
        <v>44</v>
      </c>
      <c r="C177" s="20"/>
      <c r="D177" s="19"/>
      <c r="E177" s="21" t="s">
        <v>165</v>
      </c>
      <c r="F177" s="22"/>
      <c r="G177" s="23" t="s">
        <v>46</v>
      </c>
      <c r="H177" s="23"/>
      <c r="I177" s="24" t="s">
        <v>47</v>
      </c>
      <c r="J177" s="24"/>
      <c r="K177" s="25"/>
      <c r="L177" s="26">
        <v>150</v>
      </c>
      <c r="M177" s="18"/>
      <c r="N177" s="19" t="s">
        <v>44</v>
      </c>
      <c r="O177" s="20"/>
      <c r="P177" s="19"/>
      <c r="Q177" s="21" t="s">
        <v>166</v>
      </c>
      <c r="R177" s="22"/>
      <c r="S177" s="23" t="s">
        <v>46</v>
      </c>
      <c r="T177" s="23"/>
      <c r="U177" s="24" t="s">
        <v>49</v>
      </c>
      <c r="V177" s="24"/>
      <c r="W177" s="25"/>
    </row>
    <row r="178" spans="1:23" s="39" customFormat="1" ht="12.75">
      <c r="A178" s="28"/>
      <c r="B178" s="28"/>
      <c r="C178" s="29"/>
      <c r="D178" s="30"/>
      <c r="E178" s="30"/>
      <c r="F178" s="30"/>
      <c r="G178" s="31" t="s">
        <v>50</v>
      </c>
      <c r="H178" s="31"/>
      <c r="I178" s="24" t="s">
        <v>51</v>
      </c>
      <c r="J178" s="24"/>
      <c r="K178" s="25"/>
      <c r="L178" s="26">
        <v>150</v>
      </c>
      <c r="M178" s="28"/>
      <c r="N178" s="28"/>
      <c r="O178" s="29"/>
      <c r="P178" s="30"/>
      <c r="Q178" s="30"/>
      <c r="R178" s="30"/>
      <c r="S178" s="31" t="s">
        <v>50</v>
      </c>
      <c r="T178" s="31"/>
      <c r="U178" s="24" t="s">
        <v>52</v>
      </c>
      <c r="V178" s="24"/>
      <c r="W178" s="25"/>
    </row>
    <row r="179" spans="1:23" s="39" customFormat="1" ht="4.5" customHeight="1">
      <c r="A179" s="187"/>
      <c r="B179" s="188"/>
      <c r="C179" s="189"/>
      <c r="D179" s="190"/>
      <c r="E179" s="191"/>
      <c r="F179" s="192"/>
      <c r="G179" s="193"/>
      <c r="H179" s="193"/>
      <c r="I179" s="189"/>
      <c r="J179" s="188"/>
      <c r="K179" s="194"/>
      <c r="L179" s="26"/>
      <c r="M179" s="187"/>
      <c r="N179" s="188"/>
      <c r="O179" s="189"/>
      <c r="P179" s="190"/>
      <c r="Q179" s="191"/>
      <c r="R179" s="192"/>
      <c r="S179" s="193"/>
      <c r="T179" s="193"/>
      <c r="U179" s="189"/>
      <c r="V179" s="188"/>
      <c r="W179" s="194"/>
    </row>
    <row r="180" spans="1:23" s="39" customFormat="1" ht="12.75" customHeight="1">
      <c r="A180" s="195"/>
      <c r="B180" s="32"/>
      <c r="C180" s="33"/>
      <c r="D180" s="196"/>
      <c r="E180" s="197" t="s">
        <v>53</v>
      </c>
      <c r="F180" s="35" t="s">
        <v>226</v>
      </c>
      <c r="G180" s="36"/>
      <c r="H180" s="42"/>
      <c r="I180" s="42"/>
      <c r="J180" s="260"/>
      <c r="K180" s="198"/>
      <c r="L180" s="38"/>
      <c r="M180" s="195"/>
      <c r="N180" s="32"/>
      <c r="O180" s="33"/>
      <c r="P180" s="196"/>
      <c r="Q180" s="197" t="s">
        <v>53</v>
      </c>
      <c r="R180" s="35" t="s">
        <v>244</v>
      </c>
      <c r="S180" s="36"/>
      <c r="T180" s="42"/>
      <c r="U180" s="42"/>
      <c r="V180" s="260"/>
      <c r="W180" s="198"/>
    </row>
    <row r="181" spans="1:23" s="39" customFormat="1" ht="12.75" customHeight="1">
      <c r="A181" s="195"/>
      <c r="B181" s="32"/>
      <c r="C181" s="33"/>
      <c r="D181" s="196"/>
      <c r="E181" s="199" t="s">
        <v>54</v>
      </c>
      <c r="F181" s="201" t="s">
        <v>59</v>
      </c>
      <c r="G181" s="200"/>
      <c r="H181" s="42"/>
      <c r="I181" s="44"/>
      <c r="J181" s="261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9.1</v>
      </c>
      <c r="K181" s="262"/>
      <c r="L181" s="38"/>
      <c r="M181" s="195"/>
      <c r="N181" s="32"/>
      <c r="O181" s="33"/>
      <c r="P181" s="196"/>
      <c r="Q181" s="199" t="s">
        <v>54</v>
      </c>
      <c r="R181" s="35" t="s">
        <v>439</v>
      </c>
      <c r="S181" s="200"/>
      <c r="T181" s="42"/>
      <c r="U181" s="44"/>
      <c r="V181" s="261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11.1</v>
      </c>
      <c r="W181" s="262"/>
    </row>
    <row r="182" spans="1:23" s="39" customFormat="1" ht="12.75" customHeight="1">
      <c r="A182" s="195"/>
      <c r="B182" s="32"/>
      <c r="C182" s="33"/>
      <c r="D182" s="196"/>
      <c r="E182" s="199" t="s">
        <v>55</v>
      </c>
      <c r="F182" s="35" t="s">
        <v>130</v>
      </c>
      <c r="G182" s="36"/>
      <c r="H182" s="42"/>
      <c r="I182" s="263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1.1</v>
      </c>
      <c r="J182" s="261" t="str">
        <f>IF(J181="","","+")</f>
        <v>+</v>
      </c>
      <c r="K182" s="264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20.1</v>
      </c>
      <c r="L182" s="38"/>
      <c r="M182" s="195"/>
      <c r="N182" s="32"/>
      <c r="O182" s="33"/>
      <c r="P182" s="196"/>
      <c r="Q182" s="199" t="s">
        <v>55</v>
      </c>
      <c r="R182" s="35" t="s">
        <v>188</v>
      </c>
      <c r="S182" s="36"/>
      <c r="T182" s="42"/>
      <c r="U182" s="263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12.1</v>
      </c>
      <c r="V182" s="261" t="str">
        <f>IF(V181="","","+")</f>
        <v>+</v>
      </c>
      <c r="W182" s="264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12.1</v>
      </c>
    </row>
    <row r="183" spans="1:23" s="39" customFormat="1" ht="12.75" customHeight="1">
      <c r="A183" s="195"/>
      <c r="B183" s="32"/>
      <c r="C183" s="33"/>
      <c r="D183" s="196"/>
      <c r="E183" s="197" t="s">
        <v>57</v>
      </c>
      <c r="F183" s="35" t="s">
        <v>440</v>
      </c>
      <c r="G183" s="36"/>
      <c r="H183" s="42"/>
      <c r="I183" s="44"/>
      <c r="J183" s="261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K183" s="262"/>
      <c r="L183" s="38"/>
      <c r="M183" s="195"/>
      <c r="N183" s="32"/>
      <c r="O183" s="33"/>
      <c r="P183" s="196"/>
      <c r="Q183" s="197" t="s">
        <v>57</v>
      </c>
      <c r="R183" s="201" t="s">
        <v>123</v>
      </c>
      <c r="S183" s="36"/>
      <c r="T183" s="42"/>
      <c r="U183" s="44"/>
      <c r="V183" s="261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3" s="262"/>
    </row>
    <row r="184" spans="1:23" s="39" customFormat="1" ht="12.75" customHeight="1">
      <c r="A184" s="202" t="s">
        <v>53</v>
      </c>
      <c r="B184" s="203" t="s">
        <v>186</v>
      </c>
      <c r="C184" s="33"/>
      <c r="D184" s="196"/>
      <c r="F184" s="36"/>
      <c r="G184" s="197" t="s">
        <v>53</v>
      </c>
      <c r="H184" s="205" t="s">
        <v>172</v>
      </c>
      <c r="I184" s="36"/>
      <c r="J184" s="200"/>
      <c r="K184" s="198"/>
      <c r="L184" s="38"/>
      <c r="M184" s="202" t="s">
        <v>53</v>
      </c>
      <c r="N184" s="203" t="s">
        <v>167</v>
      </c>
      <c r="O184" s="33"/>
      <c r="P184" s="196"/>
      <c r="R184" s="36"/>
      <c r="S184" s="197" t="s">
        <v>53</v>
      </c>
      <c r="T184" s="205" t="s">
        <v>311</v>
      </c>
      <c r="U184" s="36"/>
      <c r="V184" s="200"/>
      <c r="W184" s="198"/>
    </row>
    <row r="185" spans="1:23" s="39" customFormat="1" ht="12.75" customHeight="1">
      <c r="A185" s="206" t="s">
        <v>54</v>
      </c>
      <c r="B185" s="203" t="s">
        <v>140</v>
      </c>
      <c r="C185" s="45"/>
      <c r="D185" s="196"/>
      <c r="F185" s="207"/>
      <c r="G185" s="199" t="s">
        <v>54</v>
      </c>
      <c r="H185" s="205" t="s">
        <v>441</v>
      </c>
      <c r="I185" s="36"/>
      <c r="J185" s="200"/>
      <c r="K185" s="198"/>
      <c r="L185" s="38"/>
      <c r="M185" s="206" t="s">
        <v>54</v>
      </c>
      <c r="N185" s="203" t="s">
        <v>310</v>
      </c>
      <c r="O185" s="45"/>
      <c r="P185" s="196"/>
      <c r="R185" s="207"/>
      <c r="S185" s="199" t="s">
        <v>54</v>
      </c>
      <c r="T185" s="205" t="s">
        <v>154</v>
      </c>
      <c r="U185" s="36"/>
      <c r="V185" s="200"/>
      <c r="W185" s="198"/>
    </row>
    <row r="186" spans="1:23" s="39" customFormat="1" ht="12.75" customHeight="1">
      <c r="A186" s="206" t="s">
        <v>55</v>
      </c>
      <c r="B186" s="203" t="s">
        <v>442</v>
      </c>
      <c r="C186" s="33"/>
      <c r="D186" s="196"/>
      <c r="F186" s="207"/>
      <c r="G186" s="199" t="s">
        <v>55</v>
      </c>
      <c r="H186" s="205" t="s">
        <v>98</v>
      </c>
      <c r="I186" s="36"/>
      <c r="J186" s="36"/>
      <c r="K186" s="198"/>
      <c r="L186" s="38"/>
      <c r="M186" s="206" t="s">
        <v>55</v>
      </c>
      <c r="N186" s="203" t="s">
        <v>147</v>
      </c>
      <c r="O186" s="33"/>
      <c r="P186" s="196"/>
      <c r="R186" s="207"/>
      <c r="S186" s="199" t="s">
        <v>55</v>
      </c>
      <c r="T186" s="205" t="s">
        <v>247</v>
      </c>
      <c r="U186" s="36"/>
      <c r="V186" s="36"/>
      <c r="W186" s="198"/>
    </row>
    <row r="187" spans="1:23" s="39" customFormat="1" ht="12.75" customHeight="1">
      <c r="A187" s="202" t="s">
        <v>57</v>
      </c>
      <c r="B187" s="208" t="s">
        <v>391</v>
      </c>
      <c r="C187" s="45"/>
      <c r="D187" s="196"/>
      <c r="F187" s="36"/>
      <c r="G187" s="197" t="s">
        <v>57</v>
      </c>
      <c r="H187" s="205" t="s">
        <v>58</v>
      </c>
      <c r="I187" s="93"/>
      <c r="J187" s="106" t="s">
        <v>64</v>
      </c>
      <c r="K187" s="95"/>
      <c r="L187" s="38"/>
      <c r="M187" s="202" t="s">
        <v>57</v>
      </c>
      <c r="N187" s="203" t="s">
        <v>192</v>
      </c>
      <c r="O187" s="45"/>
      <c r="P187" s="196"/>
      <c r="R187" s="36"/>
      <c r="S187" s="197" t="s">
        <v>57</v>
      </c>
      <c r="T187" s="205" t="s">
        <v>443</v>
      </c>
      <c r="U187" s="93"/>
      <c r="V187" s="106" t="s">
        <v>64</v>
      </c>
      <c r="W187" s="95"/>
    </row>
    <row r="188" spans="1:23" s="39" customFormat="1" ht="12.75" customHeight="1">
      <c r="A188" s="209"/>
      <c r="B188" s="45"/>
      <c r="C188" s="197"/>
      <c r="D188" s="196"/>
      <c r="E188" s="197" t="s">
        <v>53</v>
      </c>
      <c r="F188" s="35" t="s">
        <v>271</v>
      </c>
      <c r="G188" s="36"/>
      <c r="H188" s="210"/>
      <c r="I188" s="110" t="s">
        <v>65</v>
      </c>
      <c r="J188" s="111" t="s">
        <v>444</v>
      </c>
      <c r="K188" s="95"/>
      <c r="L188" s="38"/>
      <c r="M188" s="209"/>
      <c r="N188" s="45"/>
      <c r="O188" s="197"/>
      <c r="P188" s="196"/>
      <c r="Q188" s="197" t="s">
        <v>53</v>
      </c>
      <c r="R188" s="201" t="s">
        <v>221</v>
      </c>
      <c r="S188" s="36"/>
      <c r="T188" s="210"/>
      <c r="U188" s="110" t="s">
        <v>65</v>
      </c>
      <c r="V188" s="111" t="s">
        <v>445</v>
      </c>
      <c r="W188" s="95"/>
    </row>
    <row r="189" spans="1:23" s="39" customFormat="1" ht="12.75" customHeight="1">
      <c r="A189" s="195"/>
      <c r="B189" s="112" t="s">
        <v>66</v>
      </c>
      <c r="C189" s="33"/>
      <c r="D189" s="196"/>
      <c r="E189" s="199" t="s">
        <v>54</v>
      </c>
      <c r="F189" s="35" t="s">
        <v>266</v>
      </c>
      <c r="G189" s="36"/>
      <c r="H189" s="42"/>
      <c r="I189" s="110" t="s">
        <v>5</v>
      </c>
      <c r="J189" s="113" t="s">
        <v>444</v>
      </c>
      <c r="K189" s="95"/>
      <c r="L189" s="38"/>
      <c r="M189" s="195"/>
      <c r="N189" s="112" t="s">
        <v>66</v>
      </c>
      <c r="O189" s="33"/>
      <c r="P189" s="196"/>
      <c r="Q189" s="199" t="s">
        <v>54</v>
      </c>
      <c r="R189" s="35" t="s">
        <v>446</v>
      </c>
      <c r="S189" s="36"/>
      <c r="T189" s="42"/>
      <c r="U189" s="110" t="s">
        <v>5</v>
      </c>
      <c r="V189" s="113" t="s">
        <v>445</v>
      </c>
      <c r="W189" s="95"/>
    </row>
    <row r="190" spans="1:23" s="39" customFormat="1" ht="12.75" customHeight="1">
      <c r="A190" s="195"/>
      <c r="B190" s="112" t="s">
        <v>69</v>
      </c>
      <c r="C190" s="33"/>
      <c r="D190" s="196"/>
      <c r="E190" s="199" t="s">
        <v>55</v>
      </c>
      <c r="F190" s="35" t="s">
        <v>447</v>
      </c>
      <c r="G190" s="200"/>
      <c r="H190" s="42"/>
      <c r="I190" s="110" t="s">
        <v>68</v>
      </c>
      <c r="J190" s="113" t="s">
        <v>448</v>
      </c>
      <c r="K190" s="95"/>
      <c r="L190" s="38"/>
      <c r="M190" s="195"/>
      <c r="N190" s="112" t="s">
        <v>228</v>
      </c>
      <c r="O190" s="33"/>
      <c r="P190" s="196"/>
      <c r="Q190" s="199" t="s">
        <v>55</v>
      </c>
      <c r="R190" s="35" t="s">
        <v>239</v>
      </c>
      <c r="S190" s="200"/>
      <c r="T190" s="42"/>
      <c r="U190" s="110" t="s">
        <v>68</v>
      </c>
      <c r="V190" s="113" t="s">
        <v>449</v>
      </c>
      <c r="W190" s="95"/>
    </row>
    <row r="191" spans="1:23" s="39" customFormat="1" ht="12.75" customHeight="1">
      <c r="A191" s="211"/>
      <c r="B191" s="43"/>
      <c r="C191" s="43"/>
      <c r="D191" s="196"/>
      <c r="E191" s="197" t="s">
        <v>57</v>
      </c>
      <c r="F191" s="203" t="s">
        <v>113</v>
      </c>
      <c r="G191" s="43"/>
      <c r="H191" s="43"/>
      <c r="I191" s="116" t="s">
        <v>71</v>
      </c>
      <c r="J191" s="113" t="s">
        <v>448</v>
      </c>
      <c r="K191" s="117"/>
      <c r="L191" s="46"/>
      <c r="M191" s="211"/>
      <c r="N191" s="43"/>
      <c r="O191" s="43"/>
      <c r="P191" s="196"/>
      <c r="Q191" s="197" t="s">
        <v>57</v>
      </c>
      <c r="R191" s="203" t="s">
        <v>280</v>
      </c>
      <c r="S191" s="43"/>
      <c r="T191" s="43"/>
      <c r="U191" s="116" t="s">
        <v>71</v>
      </c>
      <c r="V191" s="113" t="s">
        <v>449</v>
      </c>
      <c r="W191" s="117"/>
    </row>
    <row r="192" spans="1:23" ht="4.5" customHeight="1">
      <c r="A192" s="212"/>
      <c r="B192" s="213"/>
      <c r="C192" s="214"/>
      <c r="D192" s="215"/>
      <c r="E192" s="216"/>
      <c r="F192" s="217"/>
      <c r="G192" s="218"/>
      <c r="H192" s="218"/>
      <c r="I192" s="214"/>
      <c r="J192" s="213"/>
      <c r="K192" s="219"/>
      <c r="M192" s="212"/>
      <c r="N192" s="213"/>
      <c r="O192" s="214"/>
      <c r="P192" s="215"/>
      <c r="Q192" s="216"/>
      <c r="R192" s="217"/>
      <c r="S192" s="218"/>
      <c r="T192" s="218"/>
      <c r="U192" s="214"/>
      <c r="V192" s="213"/>
      <c r="W192" s="219"/>
    </row>
    <row r="193" spans="1:23" ht="14.25" customHeight="1">
      <c r="A193" s="128"/>
      <c r="B193" s="128" t="s">
        <v>72</v>
      </c>
      <c r="C193" s="129"/>
      <c r="D193" s="130" t="s">
        <v>73</v>
      </c>
      <c r="E193" s="130" t="s">
        <v>74</v>
      </c>
      <c r="F193" s="130" t="s">
        <v>75</v>
      </c>
      <c r="G193" s="131" t="s">
        <v>76</v>
      </c>
      <c r="H193" s="132"/>
      <c r="I193" s="129" t="s">
        <v>77</v>
      </c>
      <c r="J193" s="130" t="s">
        <v>72</v>
      </c>
      <c r="K193" s="128" t="s">
        <v>78</v>
      </c>
      <c r="L193" s="26">
        <v>150</v>
      </c>
      <c r="M193" s="128"/>
      <c r="N193" s="128" t="s">
        <v>72</v>
      </c>
      <c r="O193" s="129"/>
      <c r="P193" s="130" t="s">
        <v>73</v>
      </c>
      <c r="Q193" s="130" t="s">
        <v>74</v>
      </c>
      <c r="R193" s="130" t="s">
        <v>75</v>
      </c>
      <c r="S193" s="131" t="s">
        <v>76</v>
      </c>
      <c r="T193" s="132"/>
      <c r="U193" s="129" t="s">
        <v>77</v>
      </c>
      <c r="V193" s="130" t="s">
        <v>72</v>
      </c>
      <c r="W193" s="128" t="s">
        <v>78</v>
      </c>
    </row>
    <row r="194" spans="1:23" ht="14.25" customHeight="1">
      <c r="A194" s="134" t="s">
        <v>78</v>
      </c>
      <c r="B194" s="173" t="s">
        <v>79</v>
      </c>
      <c r="C194" s="174" t="s">
        <v>80</v>
      </c>
      <c r="D194" s="175" t="s">
        <v>81</v>
      </c>
      <c r="E194" s="175" t="s">
        <v>82</v>
      </c>
      <c r="F194" s="175"/>
      <c r="G194" s="137" t="s">
        <v>80</v>
      </c>
      <c r="H194" s="137" t="s">
        <v>77</v>
      </c>
      <c r="I194" s="135"/>
      <c r="J194" s="134" t="s">
        <v>79</v>
      </c>
      <c r="K194" s="134"/>
      <c r="L194" s="26">
        <v>150</v>
      </c>
      <c r="M194" s="134" t="s">
        <v>78</v>
      </c>
      <c r="N194" s="173" t="s">
        <v>79</v>
      </c>
      <c r="O194" s="174" t="s">
        <v>80</v>
      </c>
      <c r="P194" s="175" t="s">
        <v>81</v>
      </c>
      <c r="Q194" s="175" t="s">
        <v>82</v>
      </c>
      <c r="R194" s="175"/>
      <c r="S194" s="137" t="s">
        <v>80</v>
      </c>
      <c r="T194" s="137" t="s">
        <v>77</v>
      </c>
      <c r="U194" s="135"/>
      <c r="V194" s="134" t="s">
        <v>79</v>
      </c>
      <c r="W194" s="134"/>
    </row>
    <row r="195" spans="1:23" ht="16.5" customHeight="1">
      <c r="A195" s="139">
        <v>-0.25</v>
      </c>
      <c r="B195" s="140">
        <v>1</v>
      </c>
      <c r="C195" s="141">
        <v>5</v>
      </c>
      <c r="D195" s="176" t="s">
        <v>84</v>
      </c>
      <c r="E195" s="142" t="s">
        <v>68</v>
      </c>
      <c r="F195" s="143">
        <v>9</v>
      </c>
      <c r="G195" s="144"/>
      <c r="H195" s="144">
        <v>140</v>
      </c>
      <c r="I195" s="145">
        <v>1</v>
      </c>
      <c r="J195" s="146">
        <v>3</v>
      </c>
      <c r="K195" s="147">
        <v>0.25</v>
      </c>
      <c r="L195" s="26"/>
      <c r="M195" s="139">
        <v>0</v>
      </c>
      <c r="N195" s="140">
        <v>2</v>
      </c>
      <c r="O195" s="141">
        <v>5</v>
      </c>
      <c r="P195" s="176" t="s">
        <v>105</v>
      </c>
      <c r="Q195" s="142" t="s">
        <v>68</v>
      </c>
      <c r="R195" s="143">
        <v>10</v>
      </c>
      <c r="S195" s="144"/>
      <c r="T195" s="144">
        <v>420</v>
      </c>
      <c r="U195" s="145">
        <v>1</v>
      </c>
      <c r="V195" s="146">
        <v>2</v>
      </c>
      <c r="W195" s="147">
        <v>0</v>
      </c>
    </row>
    <row r="196" spans="1:23" ht="16.5" customHeight="1">
      <c r="A196" s="139">
        <v>-0.25</v>
      </c>
      <c r="B196" s="140">
        <v>1</v>
      </c>
      <c r="C196" s="141">
        <v>6</v>
      </c>
      <c r="D196" s="176" t="s">
        <v>116</v>
      </c>
      <c r="E196" s="142" t="s">
        <v>68</v>
      </c>
      <c r="F196" s="143">
        <v>9</v>
      </c>
      <c r="G196" s="144"/>
      <c r="H196" s="144">
        <v>140</v>
      </c>
      <c r="I196" s="145">
        <v>7</v>
      </c>
      <c r="J196" s="146">
        <v>3</v>
      </c>
      <c r="K196" s="147">
        <v>0.25</v>
      </c>
      <c r="L196" s="26"/>
      <c r="M196" s="139">
        <v>0</v>
      </c>
      <c r="N196" s="140">
        <v>2</v>
      </c>
      <c r="O196" s="141">
        <v>6</v>
      </c>
      <c r="P196" s="176" t="s">
        <v>105</v>
      </c>
      <c r="Q196" s="142" t="s">
        <v>68</v>
      </c>
      <c r="R196" s="143">
        <v>10</v>
      </c>
      <c r="S196" s="144"/>
      <c r="T196" s="144">
        <v>420</v>
      </c>
      <c r="U196" s="145">
        <v>7</v>
      </c>
      <c r="V196" s="146">
        <v>2</v>
      </c>
      <c r="W196" s="147">
        <v>0</v>
      </c>
    </row>
    <row r="197" spans="1:23" ht="16.5" customHeight="1">
      <c r="A197" s="139">
        <v>0.75</v>
      </c>
      <c r="B197" s="140">
        <v>4</v>
      </c>
      <c r="C197" s="141">
        <v>4</v>
      </c>
      <c r="D197" s="176" t="s">
        <v>84</v>
      </c>
      <c r="E197" s="142" t="s">
        <v>68</v>
      </c>
      <c r="F197" s="143">
        <v>8</v>
      </c>
      <c r="G197" s="144"/>
      <c r="H197" s="144">
        <v>110</v>
      </c>
      <c r="I197" s="145">
        <v>2</v>
      </c>
      <c r="J197" s="146">
        <v>0</v>
      </c>
      <c r="K197" s="147">
        <v>-0.75</v>
      </c>
      <c r="L197" s="26"/>
      <c r="M197" s="139">
        <v>0</v>
      </c>
      <c r="N197" s="140">
        <v>2</v>
      </c>
      <c r="O197" s="141">
        <v>4</v>
      </c>
      <c r="P197" s="176" t="s">
        <v>105</v>
      </c>
      <c r="Q197" s="142" t="s">
        <v>68</v>
      </c>
      <c r="R197" s="143">
        <v>10</v>
      </c>
      <c r="S197" s="144"/>
      <c r="T197" s="144">
        <v>420</v>
      </c>
      <c r="U197" s="145">
        <v>2</v>
      </c>
      <c r="V197" s="146">
        <v>2</v>
      </c>
      <c r="W197" s="147">
        <v>0</v>
      </c>
    </row>
    <row r="198" spans="1:28" s="39" customFormat="1" ht="30" customHeight="1">
      <c r="A198" s="182"/>
      <c r="B198" s="183"/>
      <c r="C198" s="47"/>
      <c r="D198" s="48"/>
      <c r="E198" s="49"/>
      <c r="F198" s="27"/>
      <c r="G198" s="51"/>
      <c r="H198" s="51"/>
      <c r="I198" s="47"/>
      <c r="J198" s="183"/>
      <c r="K198" s="182"/>
      <c r="L198" s="26"/>
      <c r="M198" s="182"/>
      <c r="N198" s="183"/>
      <c r="O198" s="47"/>
      <c r="P198" s="48"/>
      <c r="Q198" s="49"/>
      <c r="R198" s="50"/>
      <c r="S198" s="51"/>
      <c r="T198" s="51"/>
      <c r="U198" s="47"/>
      <c r="V198" s="183"/>
      <c r="W198" s="182"/>
      <c r="X198" s="27"/>
      <c r="Y198" s="27"/>
      <c r="Z198" s="27"/>
      <c r="AA198" s="27"/>
      <c r="AB198" s="27"/>
    </row>
    <row r="199" spans="1:28" s="39" customFormat="1" ht="15">
      <c r="A199" s="18"/>
      <c r="B199" s="19" t="s">
        <v>44</v>
      </c>
      <c r="C199" s="20"/>
      <c r="D199" s="19"/>
      <c r="E199" s="21" t="s">
        <v>202</v>
      </c>
      <c r="F199" s="22"/>
      <c r="G199" s="23" t="s">
        <v>46</v>
      </c>
      <c r="H199" s="23"/>
      <c r="I199" s="24" t="s">
        <v>88</v>
      </c>
      <c r="J199" s="24"/>
      <c r="K199" s="25"/>
      <c r="L199" s="26">
        <v>150</v>
      </c>
      <c r="M199" s="18"/>
      <c r="N199" s="19" t="s">
        <v>44</v>
      </c>
      <c r="O199" s="20"/>
      <c r="P199" s="19"/>
      <c r="Q199" s="21" t="s">
        <v>203</v>
      </c>
      <c r="R199" s="22"/>
      <c r="S199" s="23" t="s">
        <v>46</v>
      </c>
      <c r="T199" s="23"/>
      <c r="U199" s="24" t="s">
        <v>90</v>
      </c>
      <c r="V199" s="24"/>
      <c r="W199" s="25"/>
      <c r="X199" s="27"/>
      <c r="Y199" s="27"/>
      <c r="Z199" s="27"/>
      <c r="AA199" s="27"/>
      <c r="AB199" s="27"/>
    </row>
    <row r="200" spans="1:28" s="39" customFormat="1" ht="12.75">
      <c r="A200" s="28"/>
      <c r="B200" s="28"/>
      <c r="C200" s="29"/>
      <c r="D200" s="30"/>
      <c r="E200" s="30"/>
      <c r="F200" s="30"/>
      <c r="G200" s="31" t="s">
        <v>50</v>
      </c>
      <c r="H200" s="31"/>
      <c r="I200" s="24" t="s">
        <v>91</v>
      </c>
      <c r="J200" s="24"/>
      <c r="K200" s="25"/>
      <c r="L200" s="26">
        <v>150</v>
      </c>
      <c r="M200" s="28"/>
      <c r="N200" s="28"/>
      <c r="O200" s="29"/>
      <c r="P200" s="30"/>
      <c r="Q200" s="30"/>
      <c r="R200" s="30"/>
      <c r="S200" s="31" t="s">
        <v>50</v>
      </c>
      <c r="T200" s="31"/>
      <c r="U200" s="24" t="s">
        <v>92</v>
      </c>
      <c r="V200" s="24"/>
      <c r="W200" s="25"/>
      <c r="X200" s="27"/>
      <c r="Y200" s="27"/>
      <c r="Z200" s="27"/>
      <c r="AA200" s="27"/>
      <c r="AB200" s="27"/>
    </row>
    <row r="201" spans="1:28" s="39" customFormat="1" ht="4.5" customHeight="1">
      <c r="A201" s="187"/>
      <c r="B201" s="188"/>
      <c r="C201" s="189"/>
      <c r="D201" s="190"/>
      <c r="E201" s="191"/>
      <c r="F201" s="192"/>
      <c r="G201" s="193"/>
      <c r="H201" s="193"/>
      <c r="I201" s="189"/>
      <c r="J201" s="188"/>
      <c r="K201" s="194"/>
      <c r="L201" s="26"/>
      <c r="M201" s="187"/>
      <c r="N201" s="188"/>
      <c r="O201" s="189"/>
      <c r="P201" s="190"/>
      <c r="Q201" s="191"/>
      <c r="R201" s="192"/>
      <c r="S201" s="193"/>
      <c r="T201" s="193"/>
      <c r="U201" s="189"/>
      <c r="V201" s="188"/>
      <c r="W201" s="194"/>
      <c r="X201" s="27"/>
      <c r="Y201" s="27"/>
      <c r="Z201" s="27"/>
      <c r="AA201" s="27"/>
      <c r="AB201" s="27"/>
    </row>
    <row r="202" spans="1:23" s="39" customFormat="1" ht="12.75" customHeight="1">
      <c r="A202" s="195"/>
      <c r="B202" s="32"/>
      <c r="C202" s="33"/>
      <c r="D202" s="196"/>
      <c r="E202" s="197" t="s">
        <v>53</v>
      </c>
      <c r="F202" s="35" t="s">
        <v>173</v>
      </c>
      <c r="G202" s="36"/>
      <c r="H202" s="42"/>
      <c r="I202" s="42"/>
      <c r="J202" s="260"/>
      <c r="K202" s="198"/>
      <c r="L202" s="38"/>
      <c r="M202" s="195"/>
      <c r="N202" s="32"/>
      <c r="O202" s="33"/>
      <c r="P202" s="196"/>
      <c r="Q202" s="197" t="s">
        <v>53</v>
      </c>
      <c r="R202" s="35" t="s">
        <v>264</v>
      </c>
      <c r="S202" s="36"/>
      <c r="T202" s="42"/>
      <c r="U202" s="42"/>
      <c r="V202" s="260"/>
      <c r="W202" s="198"/>
    </row>
    <row r="203" spans="1:23" s="39" customFormat="1" ht="12.75" customHeight="1">
      <c r="A203" s="195"/>
      <c r="B203" s="32"/>
      <c r="C203" s="33"/>
      <c r="D203" s="196"/>
      <c r="E203" s="199" t="s">
        <v>54</v>
      </c>
      <c r="F203" s="35" t="s">
        <v>99</v>
      </c>
      <c r="G203" s="200"/>
      <c r="H203" s="42"/>
      <c r="I203" s="44"/>
      <c r="J203" s="261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K203" s="262"/>
      <c r="L203" s="38"/>
      <c r="M203" s="195"/>
      <c r="N203" s="32"/>
      <c r="O203" s="33"/>
      <c r="P203" s="196"/>
      <c r="Q203" s="199" t="s">
        <v>54</v>
      </c>
      <c r="R203" s="35" t="s">
        <v>450</v>
      </c>
      <c r="S203" s="200"/>
      <c r="T203" s="42"/>
      <c r="U203" s="44"/>
      <c r="V203" s="261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10.1</v>
      </c>
      <c r="W203" s="262"/>
    </row>
    <row r="204" spans="1:23" s="39" customFormat="1" ht="12.75" customHeight="1">
      <c r="A204" s="195"/>
      <c r="B204" s="32"/>
      <c r="C204" s="33"/>
      <c r="D204" s="196"/>
      <c r="E204" s="199" t="s">
        <v>55</v>
      </c>
      <c r="F204" s="35" t="s">
        <v>451</v>
      </c>
      <c r="G204" s="36"/>
      <c r="H204" s="42"/>
      <c r="I204" s="263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6.1</v>
      </c>
      <c r="J204" s="261" t="str">
        <f>IF(J203="","","+")</f>
        <v>+</v>
      </c>
      <c r="K204" s="264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14.1</v>
      </c>
      <c r="L204" s="38"/>
      <c r="M204" s="195"/>
      <c r="N204" s="32"/>
      <c r="O204" s="33"/>
      <c r="P204" s="196"/>
      <c r="Q204" s="199" t="s">
        <v>55</v>
      </c>
      <c r="R204" s="35" t="s">
        <v>70</v>
      </c>
      <c r="S204" s="36"/>
      <c r="T204" s="42"/>
      <c r="U204" s="263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11.1</v>
      </c>
      <c r="V204" s="261" t="str">
        <f>IF(V203="","","+")</f>
        <v>+</v>
      </c>
      <c r="W204" s="264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5.1</v>
      </c>
    </row>
    <row r="205" spans="1:23" s="39" customFormat="1" ht="12.75" customHeight="1">
      <c r="A205" s="195"/>
      <c r="B205" s="32"/>
      <c r="C205" s="33"/>
      <c r="D205" s="196"/>
      <c r="E205" s="197" t="s">
        <v>57</v>
      </c>
      <c r="F205" s="35" t="s">
        <v>70</v>
      </c>
      <c r="G205" s="36"/>
      <c r="H205" s="42"/>
      <c r="I205" s="44"/>
      <c r="J205" s="261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K205" s="262"/>
      <c r="L205" s="38"/>
      <c r="M205" s="195"/>
      <c r="N205" s="32"/>
      <c r="O205" s="33"/>
      <c r="P205" s="196"/>
      <c r="Q205" s="197" t="s">
        <v>57</v>
      </c>
      <c r="R205" s="35" t="s">
        <v>125</v>
      </c>
      <c r="S205" s="36"/>
      <c r="T205" s="42"/>
      <c r="U205" s="44"/>
      <c r="V205" s="261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14.1</v>
      </c>
      <c r="W205" s="262"/>
    </row>
    <row r="206" spans="1:23" s="39" customFormat="1" ht="12.75" customHeight="1">
      <c r="A206" s="202" t="s">
        <v>53</v>
      </c>
      <c r="B206" s="203" t="s">
        <v>56</v>
      </c>
      <c r="C206" s="33"/>
      <c r="D206" s="196"/>
      <c r="F206" s="36"/>
      <c r="G206" s="197" t="s">
        <v>53</v>
      </c>
      <c r="H206" s="204" t="s">
        <v>232</v>
      </c>
      <c r="I206" s="36"/>
      <c r="J206" s="200"/>
      <c r="K206" s="198"/>
      <c r="L206" s="38"/>
      <c r="M206" s="202" t="s">
        <v>53</v>
      </c>
      <c r="N206" s="203" t="s">
        <v>288</v>
      </c>
      <c r="O206" s="33"/>
      <c r="P206" s="196"/>
      <c r="R206" s="36"/>
      <c r="S206" s="197" t="s">
        <v>53</v>
      </c>
      <c r="T206" s="205" t="s">
        <v>132</v>
      </c>
      <c r="U206" s="36"/>
      <c r="V206" s="200"/>
      <c r="W206" s="198"/>
    </row>
    <row r="207" spans="1:23" s="39" customFormat="1" ht="12.75" customHeight="1">
      <c r="A207" s="206" t="s">
        <v>54</v>
      </c>
      <c r="B207" s="203" t="s">
        <v>452</v>
      </c>
      <c r="C207" s="45"/>
      <c r="D207" s="196"/>
      <c r="F207" s="207"/>
      <c r="G207" s="199" t="s">
        <v>54</v>
      </c>
      <c r="H207" s="205" t="s">
        <v>254</v>
      </c>
      <c r="I207" s="36"/>
      <c r="J207" s="200"/>
      <c r="K207" s="198"/>
      <c r="L207" s="38"/>
      <c r="M207" s="206" t="s">
        <v>54</v>
      </c>
      <c r="N207" s="208" t="s">
        <v>129</v>
      </c>
      <c r="O207" s="45"/>
      <c r="P207" s="196"/>
      <c r="R207" s="207"/>
      <c r="S207" s="199" t="s">
        <v>54</v>
      </c>
      <c r="T207" s="205" t="s">
        <v>222</v>
      </c>
      <c r="U207" s="36"/>
      <c r="V207" s="200"/>
      <c r="W207" s="198"/>
    </row>
    <row r="208" spans="1:23" s="39" customFormat="1" ht="12.75" customHeight="1">
      <c r="A208" s="206" t="s">
        <v>55</v>
      </c>
      <c r="B208" s="203" t="s">
        <v>181</v>
      </c>
      <c r="C208" s="33"/>
      <c r="D208" s="196"/>
      <c r="F208" s="207"/>
      <c r="G208" s="199" t="s">
        <v>55</v>
      </c>
      <c r="H208" s="205" t="s">
        <v>242</v>
      </c>
      <c r="I208" s="36"/>
      <c r="J208" s="36"/>
      <c r="K208" s="198"/>
      <c r="L208" s="38"/>
      <c r="M208" s="206" t="s">
        <v>55</v>
      </c>
      <c r="N208" s="203" t="s">
        <v>406</v>
      </c>
      <c r="O208" s="33"/>
      <c r="P208" s="196"/>
      <c r="R208" s="207"/>
      <c r="S208" s="199" t="s">
        <v>55</v>
      </c>
      <c r="T208" s="205" t="s">
        <v>251</v>
      </c>
      <c r="U208" s="36"/>
      <c r="V208" s="36"/>
      <c r="W208" s="198"/>
    </row>
    <row r="209" spans="1:23" s="39" customFormat="1" ht="12.75" customHeight="1">
      <c r="A209" s="202" t="s">
        <v>57</v>
      </c>
      <c r="B209" s="203" t="s">
        <v>453</v>
      </c>
      <c r="C209" s="45"/>
      <c r="D209" s="196"/>
      <c r="F209" s="36"/>
      <c r="G209" s="197" t="s">
        <v>57</v>
      </c>
      <c r="H209" s="205" t="s">
        <v>178</v>
      </c>
      <c r="I209" s="93"/>
      <c r="J209" s="106" t="s">
        <v>64</v>
      </c>
      <c r="K209" s="95"/>
      <c r="L209" s="38"/>
      <c r="M209" s="202" t="s">
        <v>57</v>
      </c>
      <c r="N209" s="203" t="s">
        <v>200</v>
      </c>
      <c r="O209" s="45"/>
      <c r="P209" s="196"/>
      <c r="R209" s="36"/>
      <c r="S209" s="197" t="s">
        <v>57</v>
      </c>
      <c r="T209" s="205" t="s">
        <v>139</v>
      </c>
      <c r="U209" s="93"/>
      <c r="V209" s="106" t="s">
        <v>64</v>
      </c>
      <c r="W209" s="95"/>
    </row>
    <row r="210" spans="1:23" s="39" customFormat="1" ht="12.75" customHeight="1">
      <c r="A210" s="209"/>
      <c r="B210" s="45"/>
      <c r="C210" s="197"/>
      <c r="D210" s="196"/>
      <c r="E210" s="197" t="s">
        <v>53</v>
      </c>
      <c r="F210" s="35" t="s">
        <v>454</v>
      </c>
      <c r="G210" s="36"/>
      <c r="H210" s="210"/>
      <c r="I210" s="110" t="s">
        <v>65</v>
      </c>
      <c r="J210" s="111" t="s">
        <v>455</v>
      </c>
      <c r="K210" s="95"/>
      <c r="L210" s="38"/>
      <c r="M210" s="209"/>
      <c r="N210" s="45"/>
      <c r="O210" s="197"/>
      <c r="P210" s="196"/>
      <c r="Q210" s="197" t="s">
        <v>53</v>
      </c>
      <c r="R210" s="35" t="s">
        <v>149</v>
      </c>
      <c r="S210" s="36"/>
      <c r="T210" s="210"/>
      <c r="U210" s="110" t="s">
        <v>65</v>
      </c>
      <c r="V210" s="111" t="s">
        <v>456</v>
      </c>
      <c r="W210" s="95"/>
    </row>
    <row r="211" spans="1:23" s="39" customFormat="1" ht="12.75" customHeight="1">
      <c r="A211" s="195"/>
      <c r="B211" s="112" t="s">
        <v>66</v>
      </c>
      <c r="C211" s="33"/>
      <c r="D211" s="196"/>
      <c r="E211" s="199" t="s">
        <v>54</v>
      </c>
      <c r="F211" s="35" t="s">
        <v>191</v>
      </c>
      <c r="G211" s="36"/>
      <c r="H211" s="42"/>
      <c r="I211" s="110" t="s">
        <v>5</v>
      </c>
      <c r="J211" s="113" t="s">
        <v>455</v>
      </c>
      <c r="K211" s="95"/>
      <c r="L211" s="38"/>
      <c r="M211" s="195"/>
      <c r="N211" s="112" t="s">
        <v>66</v>
      </c>
      <c r="O211" s="33"/>
      <c r="P211" s="196"/>
      <c r="Q211" s="199" t="s">
        <v>54</v>
      </c>
      <c r="R211" s="35" t="s">
        <v>313</v>
      </c>
      <c r="S211" s="36"/>
      <c r="T211" s="42"/>
      <c r="U211" s="110" t="s">
        <v>5</v>
      </c>
      <c r="V211" s="113" t="s">
        <v>457</v>
      </c>
      <c r="W211" s="95"/>
    </row>
    <row r="212" spans="1:23" s="39" customFormat="1" ht="12.75" customHeight="1">
      <c r="A212" s="195"/>
      <c r="B212" s="112" t="s">
        <v>458</v>
      </c>
      <c r="C212" s="33"/>
      <c r="D212" s="196"/>
      <c r="E212" s="199" t="s">
        <v>55</v>
      </c>
      <c r="F212" s="35" t="s">
        <v>51</v>
      </c>
      <c r="G212" s="200"/>
      <c r="H212" s="42"/>
      <c r="I212" s="110" t="s">
        <v>68</v>
      </c>
      <c r="J212" s="113" t="s">
        <v>459</v>
      </c>
      <c r="K212" s="95"/>
      <c r="L212" s="38"/>
      <c r="M212" s="195"/>
      <c r="N212" s="112" t="s">
        <v>198</v>
      </c>
      <c r="O212" s="33"/>
      <c r="P212" s="196"/>
      <c r="Q212" s="199" t="s">
        <v>55</v>
      </c>
      <c r="R212" s="35" t="s">
        <v>248</v>
      </c>
      <c r="S212" s="200"/>
      <c r="T212" s="42"/>
      <c r="U212" s="110" t="s">
        <v>68</v>
      </c>
      <c r="V212" s="113" t="s">
        <v>460</v>
      </c>
      <c r="W212" s="95"/>
    </row>
    <row r="213" spans="1:23" s="39" customFormat="1" ht="12.75" customHeight="1">
      <c r="A213" s="211"/>
      <c r="B213" s="43"/>
      <c r="C213" s="43"/>
      <c r="D213" s="196"/>
      <c r="E213" s="197" t="s">
        <v>57</v>
      </c>
      <c r="F213" s="203" t="s">
        <v>461</v>
      </c>
      <c r="G213" s="43"/>
      <c r="H213" s="43"/>
      <c r="I213" s="116" t="s">
        <v>71</v>
      </c>
      <c r="J213" s="113" t="s">
        <v>462</v>
      </c>
      <c r="K213" s="117"/>
      <c r="L213" s="46"/>
      <c r="M213" s="211"/>
      <c r="N213" s="43"/>
      <c r="O213" s="43"/>
      <c r="P213" s="196"/>
      <c r="Q213" s="197" t="s">
        <v>57</v>
      </c>
      <c r="R213" s="203" t="s">
        <v>463</v>
      </c>
      <c r="S213" s="43"/>
      <c r="T213" s="43"/>
      <c r="U213" s="116" t="s">
        <v>71</v>
      </c>
      <c r="V213" s="113" t="s">
        <v>460</v>
      </c>
      <c r="W213" s="117"/>
    </row>
    <row r="214" spans="1:23" ht="4.5" customHeight="1">
      <c r="A214" s="212"/>
      <c r="B214" s="213"/>
      <c r="C214" s="214"/>
      <c r="D214" s="215"/>
      <c r="E214" s="216"/>
      <c r="F214" s="217"/>
      <c r="G214" s="218"/>
      <c r="H214" s="218"/>
      <c r="I214" s="214"/>
      <c r="J214" s="213"/>
      <c r="K214" s="219"/>
      <c r="M214" s="212"/>
      <c r="N214" s="213"/>
      <c r="O214" s="214"/>
      <c r="P214" s="215"/>
      <c r="Q214" s="216"/>
      <c r="R214" s="217"/>
      <c r="S214" s="218"/>
      <c r="T214" s="218"/>
      <c r="U214" s="214"/>
      <c r="V214" s="213"/>
      <c r="W214" s="219"/>
    </row>
    <row r="215" spans="1:28" ht="14.25" customHeight="1">
      <c r="A215" s="128"/>
      <c r="B215" s="128" t="s">
        <v>72</v>
      </c>
      <c r="C215" s="129"/>
      <c r="D215" s="130" t="s">
        <v>73</v>
      </c>
      <c r="E215" s="130" t="s">
        <v>74</v>
      </c>
      <c r="F215" s="130" t="s">
        <v>75</v>
      </c>
      <c r="G215" s="131" t="s">
        <v>76</v>
      </c>
      <c r="H215" s="132"/>
      <c r="I215" s="129" t="s">
        <v>77</v>
      </c>
      <c r="J215" s="130" t="s">
        <v>72</v>
      </c>
      <c r="K215" s="128" t="s">
        <v>78</v>
      </c>
      <c r="L215" s="26">
        <v>150</v>
      </c>
      <c r="M215" s="128"/>
      <c r="N215" s="128" t="s">
        <v>72</v>
      </c>
      <c r="O215" s="129"/>
      <c r="P215" s="130" t="s">
        <v>73</v>
      </c>
      <c r="Q215" s="130" t="s">
        <v>74</v>
      </c>
      <c r="R215" s="130" t="s">
        <v>75</v>
      </c>
      <c r="S215" s="131" t="s">
        <v>76</v>
      </c>
      <c r="T215" s="132"/>
      <c r="U215" s="129" t="s">
        <v>77</v>
      </c>
      <c r="V215" s="130" t="s">
        <v>72</v>
      </c>
      <c r="W215" s="128" t="s">
        <v>78</v>
      </c>
      <c r="X215" s="221"/>
      <c r="Y215" s="349"/>
      <c r="Z215" s="350"/>
      <c r="AA215" s="349"/>
      <c r="AB215" s="350"/>
    </row>
    <row r="216" spans="1:28" ht="14.25" customHeight="1">
      <c r="A216" s="134" t="s">
        <v>78</v>
      </c>
      <c r="B216" s="173" t="s">
        <v>79</v>
      </c>
      <c r="C216" s="174" t="s">
        <v>80</v>
      </c>
      <c r="D216" s="175" t="s">
        <v>81</v>
      </c>
      <c r="E216" s="175" t="s">
        <v>82</v>
      </c>
      <c r="F216" s="175"/>
      <c r="G216" s="137" t="s">
        <v>80</v>
      </c>
      <c r="H216" s="137" t="s">
        <v>77</v>
      </c>
      <c r="I216" s="135"/>
      <c r="J216" s="134" t="s">
        <v>79</v>
      </c>
      <c r="K216" s="134"/>
      <c r="L216" s="26">
        <v>150</v>
      </c>
      <c r="M216" s="134" t="s">
        <v>78</v>
      </c>
      <c r="N216" s="173" t="s">
        <v>79</v>
      </c>
      <c r="O216" s="174" t="s">
        <v>80</v>
      </c>
      <c r="P216" s="175" t="s">
        <v>81</v>
      </c>
      <c r="Q216" s="175" t="s">
        <v>82</v>
      </c>
      <c r="R216" s="175"/>
      <c r="S216" s="137" t="s">
        <v>80</v>
      </c>
      <c r="T216" s="137" t="s">
        <v>77</v>
      </c>
      <c r="U216" s="135"/>
      <c r="V216" s="134" t="s">
        <v>79</v>
      </c>
      <c r="W216" s="134"/>
      <c r="X216" s="221"/>
      <c r="Y216" s="349"/>
      <c r="Z216" s="350"/>
      <c r="AA216" s="349"/>
      <c r="AB216" s="350"/>
    </row>
    <row r="217" spans="1:28" ht="16.5" customHeight="1">
      <c r="A217" s="139">
        <v>0</v>
      </c>
      <c r="B217" s="140">
        <v>2</v>
      </c>
      <c r="C217" s="141">
        <v>2</v>
      </c>
      <c r="D217" s="176" t="s">
        <v>105</v>
      </c>
      <c r="E217" s="142" t="s">
        <v>5</v>
      </c>
      <c r="F217" s="143">
        <v>10</v>
      </c>
      <c r="G217" s="144">
        <v>420</v>
      </c>
      <c r="H217" s="144"/>
      <c r="I217" s="145">
        <v>7</v>
      </c>
      <c r="J217" s="146">
        <v>2</v>
      </c>
      <c r="K217" s="147">
        <v>0</v>
      </c>
      <c r="L217" s="26"/>
      <c r="M217" s="139">
        <v>5.25</v>
      </c>
      <c r="N217" s="140">
        <v>4</v>
      </c>
      <c r="O217" s="141">
        <v>2</v>
      </c>
      <c r="P217" s="176" t="s">
        <v>106</v>
      </c>
      <c r="Q217" s="142" t="s">
        <v>5</v>
      </c>
      <c r="R217" s="143">
        <v>8</v>
      </c>
      <c r="S217" s="144">
        <v>120</v>
      </c>
      <c r="T217" s="144"/>
      <c r="U217" s="145">
        <v>7</v>
      </c>
      <c r="V217" s="146">
        <v>0</v>
      </c>
      <c r="W217" s="147">
        <v>-5.25</v>
      </c>
      <c r="X217" s="222"/>
      <c r="Y217" s="223"/>
      <c r="Z217" s="224"/>
      <c r="AA217" s="223"/>
      <c r="AB217" s="224"/>
    </row>
    <row r="218" spans="1:28" ht="16.5" customHeight="1">
      <c r="A218" s="139">
        <v>0</v>
      </c>
      <c r="B218" s="140">
        <v>2</v>
      </c>
      <c r="C218" s="141">
        <v>6</v>
      </c>
      <c r="D218" s="176" t="s">
        <v>105</v>
      </c>
      <c r="E218" s="142" t="s">
        <v>65</v>
      </c>
      <c r="F218" s="143">
        <v>10</v>
      </c>
      <c r="G218" s="144">
        <v>420</v>
      </c>
      <c r="H218" s="144"/>
      <c r="I218" s="145">
        <v>4</v>
      </c>
      <c r="J218" s="146">
        <v>2</v>
      </c>
      <c r="K218" s="147">
        <v>0</v>
      </c>
      <c r="L218" s="26"/>
      <c r="M218" s="139">
        <v>-0.25</v>
      </c>
      <c r="N218" s="140">
        <v>2</v>
      </c>
      <c r="O218" s="141">
        <v>6</v>
      </c>
      <c r="P218" s="176" t="s">
        <v>85</v>
      </c>
      <c r="Q218" s="142" t="s">
        <v>65</v>
      </c>
      <c r="R218" s="143">
        <v>9</v>
      </c>
      <c r="S218" s="144"/>
      <c r="T218" s="144">
        <v>100</v>
      </c>
      <c r="U218" s="145">
        <v>4</v>
      </c>
      <c r="V218" s="146">
        <v>2</v>
      </c>
      <c r="W218" s="147">
        <v>0.25</v>
      </c>
      <c r="X218" s="222"/>
      <c r="Y218" s="223"/>
      <c r="Z218" s="224"/>
      <c r="AA218" s="223"/>
      <c r="AB218" s="224"/>
    </row>
    <row r="219" spans="1:28" ht="16.5" customHeight="1">
      <c r="A219" s="139">
        <v>0</v>
      </c>
      <c r="B219" s="140">
        <v>2</v>
      </c>
      <c r="C219" s="141">
        <v>1</v>
      </c>
      <c r="D219" s="176" t="s">
        <v>105</v>
      </c>
      <c r="E219" s="142" t="s">
        <v>65</v>
      </c>
      <c r="F219" s="143">
        <v>10</v>
      </c>
      <c r="G219" s="144">
        <v>420</v>
      </c>
      <c r="H219" s="144"/>
      <c r="I219" s="145">
        <v>3</v>
      </c>
      <c r="J219" s="146">
        <v>2</v>
      </c>
      <c r="K219" s="147">
        <v>0</v>
      </c>
      <c r="L219" s="26"/>
      <c r="M219" s="139">
        <v>-4.75</v>
      </c>
      <c r="N219" s="140">
        <v>0</v>
      </c>
      <c r="O219" s="141">
        <v>1</v>
      </c>
      <c r="P219" s="176" t="s">
        <v>85</v>
      </c>
      <c r="Q219" s="142" t="s">
        <v>65</v>
      </c>
      <c r="R219" s="143">
        <v>7</v>
      </c>
      <c r="S219" s="144"/>
      <c r="T219" s="144">
        <v>300</v>
      </c>
      <c r="U219" s="145">
        <v>3</v>
      </c>
      <c r="V219" s="146">
        <v>4</v>
      </c>
      <c r="W219" s="147">
        <v>4.75</v>
      </c>
      <c r="X219" s="222"/>
      <c r="Y219" s="223"/>
      <c r="Z219" s="224"/>
      <c r="AA219" s="223"/>
      <c r="AB219" s="224"/>
    </row>
    <row r="220" spans="1:23" s="39" customFormat="1" ht="9.75" customHeight="1">
      <c r="A220" s="27"/>
      <c r="B220" s="27"/>
      <c r="C220" s="53"/>
      <c r="D220" s="27"/>
      <c r="E220" s="27"/>
      <c r="F220" s="27"/>
      <c r="G220" s="27"/>
      <c r="H220" s="27"/>
      <c r="I220" s="53"/>
      <c r="J220" s="27"/>
      <c r="K220" s="27"/>
      <c r="L220" s="52"/>
      <c r="M220" s="27"/>
      <c r="N220" s="27"/>
      <c r="O220" s="53"/>
      <c r="P220" s="27"/>
      <c r="Q220" s="27"/>
      <c r="R220" s="27"/>
      <c r="S220" s="27"/>
      <c r="T220" s="27"/>
      <c r="U220" s="53"/>
      <c r="V220" s="27"/>
      <c r="W220" s="27"/>
    </row>
    <row r="221" spans="1:12" s="39" customFormat="1" ht="15">
      <c r="A221" s="18"/>
      <c r="B221" s="19" t="s">
        <v>44</v>
      </c>
      <c r="C221" s="20"/>
      <c r="D221" s="19"/>
      <c r="E221" s="21" t="s">
        <v>206</v>
      </c>
      <c r="F221" s="22"/>
      <c r="G221" s="23" t="s">
        <v>46</v>
      </c>
      <c r="H221" s="23"/>
      <c r="I221" s="24" t="s">
        <v>47</v>
      </c>
      <c r="J221" s="24"/>
      <c r="K221" s="25"/>
      <c r="L221" s="26">
        <v>150</v>
      </c>
    </row>
    <row r="222" spans="1:12" s="39" customFormat="1" ht="12.75">
      <c r="A222" s="28"/>
      <c r="B222" s="28"/>
      <c r="C222" s="29"/>
      <c r="D222" s="30"/>
      <c r="E222" s="30"/>
      <c r="F222" s="30"/>
      <c r="G222" s="31" t="s">
        <v>50</v>
      </c>
      <c r="H222" s="31"/>
      <c r="I222" s="24" t="s">
        <v>52</v>
      </c>
      <c r="J222" s="24"/>
      <c r="K222" s="25"/>
      <c r="L222" s="26">
        <v>150</v>
      </c>
    </row>
    <row r="223" spans="1:12" s="39" customFormat="1" ht="4.5" customHeight="1">
      <c r="A223" s="187"/>
      <c r="B223" s="188"/>
      <c r="C223" s="189"/>
      <c r="D223" s="190"/>
      <c r="E223" s="191"/>
      <c r="F223" s="192"/>
      <c r="G223" s="193"/>
      <c r="H223" s="193"/>
      <c r="I223" s="189"/>
      <c r="J223" s="188"/>
      <c r="K223" s="194"/>
      <c r="L223" s="26"/>
    </row>
    <row r="224" spans="1:12" s="39" customFormat="1" ht="12.75" customHeight="1">
      <c r="A224" s="195"/>
      <c r="B224" s="32"/>
      <c r="C224" s="33"/>
      <c r="D224" s="196"/>
      <c r="E224" s="197" t="s">
        <v>53</v>
      </c>
      <c r="F224" s="35" t="s">
        <v>163</v>
      </c>
      <c r="G224" s="36"/>
      <c r="H224" s="42"/>
      <c r="I224" s="42"/>
      <c r="J224" s="260"/>
      <c r="K224" s="198"/>
      <c r="L224" s="38"/>
    </row>
    <row r="225" spans="1:12" s="39" customFormat="1" ht="12.75" customHeight="1">
      <c r="A225" s="195"/>
      <c r="B225" s="32"/>
      <c r="C225" s="33"/>
      <c r="D225" s="196"/>
      <c r="E225" s="199" t="s">
        <v>54</v>
      </c>
      <c r="F225" s="35" t="s">
        <v>464</v>
      </c>
      <c r="G225" s="200"/>
      <c r="H225" s="42"/>
      <c r="I225" s="44"/>
      <c r="J225" s="261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K225" s="262"/>
      <c r="L225" s="38"/>
    </row>
    <row r="226" spans="1:12" s="39" customFormat="1" ht="12.75" customHeight="1">
      <c r="A226" s="195"/>
      <c r="B226" s="32"/>
      <c r="C226" s="33"/>
      <c r="D226" s="196"/>
      <c r="E226" s="199" t="s">
        <v>55</v>
      </c>
      <c r="F226" s="35" t="s">
        <v>219</v>
      </c>
      <c r="G226" s="36"/>
      <c r="H226" s="42"/>
      <c r="I226" s="263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14.1</v>
      </c>
      <c r="J226" s="261" t="str">
        <f>IF(J225="","","+")</f>
        <v>+</v>
      </c>
      <c r="K226" s="264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5.1</v>
      </c>
      <c r="L226" s="38"/>
    </row>
    <row r="227" spans="1:12" s="39" customFormat="1" ht="12.75" customHeight="1">
      <c r="A227" s="195"/>
      <c r="B227" s="32"/>
      <c r="C227" s="33"/>
      <c r="D227" s="196"/>
      <c r="E227" s="197" t="s">
        <v>57</v>
      </c>
      <c r="F227" s="35" t="s">
        <v>238</v>
      </c>
      <c r="G227" s="36"/>
      <c r="H227" s="42"/>
      <c r="I227" s="44"/>
      <c r="J227" s="261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9.1</v>
      </c>
      <c r="K227" s="262"/>
      <c r="L227" s="38"/>
    </row>
    <row r="228" spans="1:12" s="39" customFormat="1" ht="12.75" customHeight="1">
      <c r="A228" s="202" t="s">
        <v>53</v>
      </c>
      <c r="B228" s="203" t="s">
        <v>167</v>
      </c>
      <c r="C228" s="33"/>
      <c r="D228" s="196"/>
      <c r="F228" s="36"/>
      <c r="G228" s="197" t="s">
        <v>53</v>
      </c>
      <c r="H228" s="205" t="s">
        <v>465</v>
      </c>
      <c r="I228" s="36"/>
      <c r="J228" s="200"/>
      <c r="K228" s="198"/>
      <c r="L228" s="38"/>
    </row>
    <row r="229" spans="1:12" s="39" customFormat="1" ht="12.75" customHeight="1">
      <c r="A229" s="206" t="s">
        <v>54</v>
      </c>
      <c r="B229" s="203" t="s">
        <v>204</v>
      </c>
      <c r="C229" s="45"/>
      <c r="D229" s="196"/>
      <c r="F229" s="207"/>
      <c r="G229" s="199" t="s">
        <v>54</v>
      </c>
      <c r="H229" s="205" t="s">
        <v>171</v>
      </c>
      <c r="I229" s="36"/>
      <c r="J229" s="200"/>
      <c r="K229" s="198"/>
      <c r="L229" s="38"/>
    </row>
    <row r="230" spans="1:12" s="39" customFormat="1" ht="12.75" customHeight="1">
      <c r="A230" s="206" t="s">
        <v>55</v>
      </c>
      <c r="B230" s="203" t="s">
        <v>230</v>
      </c>
      <c r="C230" s="33"/>
      <c r="D230" s="196"/>
      <c r="F230" s="207"/>
      <c r="G230" s="199" t="s">
        <v>55</v>
      </c>
      <c r="H230" s="205" t="s">
        <v>220</v>
      </c>
      <c r="I230" s="36"/>
      <c r="J230" s="36"/>
      <c r="K230" s="198"/>
      <c r="L230" s="38"/>
    </row>
    <row r="231" spans="1:12" s="39" customFormat="1" ht="12.75" customHeight="1">
      <c r="A231" s="202" t="s">
        <v>57</v>
      </c>
      <c r="B231" s="203" t="s">
        <v>253</v>
      </c>
      <c r="C231" s="45"/>
      <c r="D231" s="196"/>
      <c r="F231" s="36"/>
      <c r="G231" s="197" t="s">
        <v>57</v>
      </c>
      <c r="H231" s="205" t="s">
        <v>259</v>
      </c>
      <c r="I231" s="93"/>
      <c r="J231" s="106" t="s">
        <v>64</v>
      </c>
      <c r="K231" s="95"/>
      <c r="L231" s="38"/>
    </row>
    <row r="232" spans="1:12" s="39" customFormat="1" ht="12.75" customHeight="1">
      <c r="A232" s="209"/>
      <c r="B232" s="45"/>
      <c r="C232" s="197"/>
      <c r="D232" s="196"/>
      <c r="E232" s="197" t="s">
        <v>53</v>
      </c>
      <c r="F232" s="35" t="s">
        <v>260</v>
      </c>
      <c r="G232" s="36"/>
      <c r="H232" s="210"/>
      <c r="I232" s="110" t="s">
        <v>65</v>
      </c>
      <c r="J232" s="111" t="s">
        <v>466</v>
      </c>
      <c r="K232" s="95"/>
      <c r="L232" s="38"/>
    </row>
    <row r="233" spans="1:12" s="39" customFormat="1" ht="12.75" customHeight="1">
      <c r="A233" s="195"/>
      <c r="B233" s="112" t="s">
        <v>66</v>
      </c>
      <c r="C233" s="33"/>
      <c r="D233" s="196"/>
      <c r="E233" s="199" t="s">
        <v>54</v>
      </c>
      <c r="F233" s="201" t="s">
        <v>128</v>
      </c>
      <c r="G233" s="36"/>
      <c r="H233" s="42"/>
      <c r="I233" s="110" t="s">
        <v>5</v>
      </c>
      <c r="J233" s="113" t="s">
        <v>466</v>
      </c>
      <c r="K233" s="95"/>
      <c r="L233" s="38"/>
    </row>
    <row r="234" spans="1:12" s="39" customFormat="1" ht="12.75" customHeight="1">
      <c r="A234" s="195"/>
      <c r="B234" s="112" t="s">
        <v>467</v>
      </c>
      <c r="C234" s="33"/>
      <c r="D234" s="196"/>
      <c r="E234" s="199" t="s">
        <v>55</v>
      </c>
      <c r="F234" s="35" t="s">
        <v>468</v>
      </c>
      <c r="G234" s="200"/>
      <c r="H234" s="42"/>
      <c r="I234" s="110" t="s">
        <v>68</v>
      </c>
      <c r="J234" s="113" t="s">
        <v>469</v>
      </c>
      <c r="K234" s="95"/>
      <c r="L234" s="38"/>
    </row>
    <row r="235" spans="1:12" s="39" customFormat="1" ht="12.75" customHeight="1">
      <c r="A235" s="211"/>
      <c r="B235" s="43"/>
      <c r="C235" s="43"/>
      <c r="D235" s="196"/>
      <c r="E235" s="197" t="s">
        <v>57</v>
      </c>
      <c r="F235" s="208" t="s">
        <v>284</v>
      </c>
      <c r="G235" s="43"/>
      <c r="H235" s="43"/>
      <c r="I235" s="116" t="s">
        <v>71</v>
      </c>
      <c r="J235" s="113" t="s">
        <v>470</v>
      </c>
      <c r="K235" s="117"/>
      <c r="L235" s="46"/>
    </row>
    <row r="236" spans="1:21" ht="4.5" customHeight="1">
      <c r="A236" s="212"/>
      <c r="B236" s="213"/>
      <c r="C236" s="214"/>
      <c r="D236" s="215"/>
      <c r="E236" s="216"/>
      <c r="F236" s="217"/>
      <c r="G236" s="218"/>
      <c r="H236" s="218"/>
      <c r="I236" s="214"/>
      <c r="J236" s="213"/>
      <c r="K236" s="219"/>
      <c r="O236" s="27"/>
      <c r="U236" s="27"/>
    </row>
    <row r="237" spans="1:21" ht="12.75" customHeight="1">
      <c r="A237" s="128"/>
      <c r="B237" s="128" t="s">
        <v>72</v>
      </c>
      <c r="C237" s="129"/>
      <c r="D237" s="130" t="s">
        <v>73</v>
      </c>
      <c r="E237" s="130" t="s">
        <v>74</v>
      </c>
      <c r="F237" s="130" t="s">
        <v>75</v>
      </c>
      <c r="G237" s="131" t="s">
        <v>76</v>
      </c>
      <c r="H237" s="132"/>
      <c r="I237" s="129" t="s">
        <v>77</v>
      </c>
      <c r="J237" s="130" t="s">
        <v>72</v>
      </c>
      <c r="K237" s="128" t="s">
        <v>78</v>
      </c>
      <c r="L237" s="26">
        <v>150</v>
      </c>
      <c r="O237" s="27"/>
      <c r="U237" s="27"/>
    </row>
    <row r="238" spans="1:21" ht="12.75">
      <c r="A238" s="134" t="s">
        <v>78</v>
      </c>
      <c r="B238" s="173" t="s">
        <v>79</v>
      </c>
      <c r="C238" s="174" t="s">
        <v>80</v>
      </c>
      <c r="D238" s="175" t="s">
        <v>81</v>
      </c>
      <c r="E238" s="175" t="s">
        <v>82</v>
      </c>
      <c r="F238" s="175"/>
      <c r="G238" s="137" t="s">
        <v>80</v>
      </c>
      <c r="H238" s="137" t="s">
        <v>77</v>
      </c>
      <c r="I238" s="135"/>
      <c r="J238" s="134" t="s">
        <v>79</v>
      </c>
      <c r="K238" s="134"/>
      <c r="L238" s="26">
        <v>150</v>
      </c>
      <c r="O238" s="27"/>
      <c r="U238" s="27"/>
    </row>
    <row r="239" spans="1:21" ht="16.5" customHeight="1">
      <c r="A239" s="139">
        <v>2.75</v>
      </c>
      <c r="B239" s="140">
        <v>4</v>
      </c>
      <c r="C239" s="141">
        <v>2</v>
      </c>
      <c r="D239" s="176" t="s">
        <v>86</v>
      </c>
      <c r="E239" s="142" t="s">
        <v>65</v>
      </c>
      <c r="F239" s="143">
        <v>8</v>
      </c>
      <c r="G239" s="144"/>
      <c r="H239" s="144">
        <v>100</v>
      </c>
      <c r="I239" s="145">
        <v>7</v>
      </c>
      <c r="J239" s="146">
        <v>0</v>
      </c>
      <c r="K239" s="147">
        <v>-2.75</v>
      </c>
      <c r="L239" s="26"/>
      <c r="O239" s="27"/>
      <c r="U239" s="27"/>
    </row>
    <row r="240" spans="1:21" ht="16.5" customHeight="1">
      <c r="A240" s="139">
        <v>-2.75</v>
      </c>
      <c r="B240" s="140">
        <v>0</v>
      </c>
      <c r="C240" s="141">
        <v>6</v>
      </c>
      <c r="D240" s="176" t="s">
        <v>107</v>
      </c>
      <c r="E240" s="142" t="s">
        <v>65</v>
      </c>
      <c r="F240" s="143">
        <v>6</v>
      </c>
      <c r="G240" s="144"/>
      <c r="H240" s="144">
        <v>300</v>
      </c>
      <c r="I240" s="145">
        <v>4</v>
      </c>
      <c r="J240" s="146">
        <v>4</v>
      </c>
      <c r="K240" s="147">
        <v>2.75</v>
      </c>
      <c r="L240" s="26"/>
      <c r="O240" s="27"/>
      <c r="U240" s="27"/>
    </row>
    <row r="241" spans="1:21" ht="16.5" customHeight="1">
      <c r="A241" s="139">
        <v>0</v>
      </c>
      <c r="B241" s="140">
        <v>2</v>
      </c>
      <c r="C241" s="141">
        <v>1</v>
      </c>
      <c r="D241" s="180" t="s">
        <v>126</v>
      </c>
      <c r="E241" s="142" t="s">
        <v>5</v>
      </c>
      <c r="F241" s="143">
        <v>5</v>
      </c>
      <c r="G241" s="144"/>
      <c r="H241" s="144">
        <v>200</v>
      </c>
      <c r="I241" s="145">
        <v>3</v>
      </c>
      <c r="J241" s="146">
        <v>2</v>
      </c>
      <c r="K241" s="147">
        <v>0</v>
      </c>
      <c r="L241" s="26"/>
      <c r="O241" s="27"/>
      <c r="U241" s="27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3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3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3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3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44</v>
      </c>
      <c r="C1" s="20"/>
      <c r="D1" s="19"/>
      <c r="E1" s="21" t="s">
        <v>45</v>
      </c>
      <c r="F1" s="22"/>
      <c r="G1" s="23" t="s">
        <v>46</v>
      </c>
      <c r="H1" s="23"/>
      <c r="I1" s="24" t="s">
        <v>47</v>
      </c>
      <c r="J1" s="24"/>
      <c r="K1" s="25"/>
      <c r="L1" s="26">
        <v>150</v>
      </c>
      <c r="M1" s="18"/>
      <c r="N1" s="19" t="s">
        <v>44</v>
      </c>
      <c r="O1" s="20"/>
      <c r="P1" s="19"/>
      <c r="Q1" s="21" t="s">
        <v>48</v>
      </c>
      <c r="R1" s="22"/>
      <c r="S1" s="23" t="s">
        <v>46</v>
      </c>
      <c r="T1" s="23"/>
      <c r="U1" s="24" t="s">
        <v>49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50</v>
      </c>
      <c r="H2" s="31"/>
      <c r="I2" s="24" t="s">
        <v>51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50</v>
      </c>
      <c r="T2" s="31"/>
      <c r="U2" s="24" t="s">
        <v>52</v>
      </c>
      <c r="V2" s="24"/>
      <c r="W2" s="25"/>
    </row>
    <row r="3" spans="1:23" ht="4.5" customHeight="1">
      <c r="A3" s="187"/>
      <c r="B3" s="188"/>
      <c r="C3" s="189"/>
      <c r="D3" s="190"/>
      <c r="E3" s="191"/>
      <c r="F3" s="192"/>
      <c r="G3" s="193"/>
      <c r="H3" s="193"/>
      <c r="I3" s="189"/>
      <c r="J3" s="188"/>
      <c r="K3" s="194"/>
      <c r="L3" s="26"/>
      <c r="M3" s="187"/>
      <c r="N3" s="188"/>
      <c r="O3" s="189"/>
      <c r="P3" s="190"/>
      <c r="Q3" s="191"/>
      <c r="R3" s="192"/>
      <c r="S3" s="193"/>
      <c r="T3" s="193"/>
      <c r="U3" s="189"/>
      <c r="V3" s="188"/>
      <c r="W3" s="194"/>
    </row>
    <row r="4" spans="1:23" s="39" customFormat="1" ht="12.75" customHeight="1">
      <c r="A4" s="195"/>
      <c r="B4" s="32"/>
      <c r="C4" s="33"/>
      <c r="D4" s="196"/>
      <c r="E4" s="197" t="s">
        <v>53</v>
      </c>
      <c r="F4" s="35" t="s">
        <v>473</v>
      </c>
      <c r="G4" s="36"/>
      <c r="H4" s="42"/>
      <c r="I4" s="42"/>
      <c r="J4" s="260"/>
      <c r="K4" s="198"/>
      <c r="L4" s="38"/>
      <c r="M4" s="195"/>
      <c r="N4" s="32"/>
      <c r="O4" s="33"/>
      <c r="P4" s="196"/>
      <c r="Q4" s="197" t="s">
        <v>53</v>
      </c>
      <c r="R4" s="35" t="s">
        <v>200</v>
      </c>
      <c r="S4" s="36"/>
      <c r="T4" s="42"/>
      <c r="U4" s="42"/>
      <c r="V4" s="260"/>
      <c r="W4" s="198"/>
    </row>
    <row r="5" spans="1:23" s="39" customFormat="1" ht="12.75" customHeight="1">
      <c r="A5" s="195"/>
      <c r="B5" s="32"/>
      <c r="C5" s="33"/>
      <c r="D5" s="196"/>
      <c r="E5" s="199" t="s">
        <v>54</v>
      </c>
      <c r="F5" s="35" t="s">
        <v>474</v>
      </c>
      <c r="G5" s="200"/>
      <c r="H5" s="42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262"/>
      <c r="L5" s="38"/>
      <c r="M5" s="195"/>
      <c r="N5" s="32"/>
      <c r="O5" s="33"/>
      <c r="P5" s="196"/>
      <c r="Q5" s="199" t="s">
        <v>54</v>
      </c>
      <c r="R5" s="35" t="s">
        <v>152</v>
      </c>
      <c r="S5" s="200"/>
      <c r="T5" s="42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262"/>
    </row>
    <row r="6" spans="1:23" s="39" customFormat="1" ht="12.75" customHeight="1">
      <c r="A6" s="195"/>
      <c r="B6" s="32"/>
      <c r="C6" s="33"/>
      <c r="D6" s="196"/>
      <c r="E6" s="199" t="s">
        <v>55</v>
      </c>
      <c r="F6" s="201" t="s">
        <v>475</v>
      </c>
      <c r="G6" s="36"/>
      <c r="H6" s="42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38"/>
      <c r="M6" s="195"/>
      <c r="N6" s="32"/>
      <c r="O6" s="33"/>
      <c r="P6" s="196"/>
      <c r="Q6" s="199" t="s">
        <v>55</v>
      </c>
      <c r="R6" s="35" t="s">
        <v>476</v>
      </c>
      <c r="S6" s="36"/>
      <c r="T6" s="42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12.1</v>
      </c>
    </row>
    <row r="7" spans="1:23" s="39" customFormat="1" ht="12.75" customHeight="1">
      <c r="A7" s="195"/>
      <c r="B7" s="32"/>
      <c r="C7" s="33"/>
      <c r="D7" s="196"/>
      <c r="E7" s="197" t="s">
        <v>57</v>
      </c>
      <c r="F7" s="201" t="s">
        <v>477</v>
      </c>
      <c r="G7" s="36"/>
      <c r="H7" s="42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K7" s="262"/>
      <c r="L7" s="38"/>
      <c r="M7" s="195"/>
      <c r="N7" s="32"/>
      <c r="O7" s="33"/>
      <c r="P7" s="196"/>
      <c r="Q7" s="197" t="s">
        <v>57</v>
      </c>
      <c r="R7" s="35" t="s">
        <v>96</v>
      </c>
      <c r="S7" s="36"/>
      <c r="T7" s="42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262"/>
    </row>
    <row r="8" spans="1:23" s="39" customFormat="1" ht="12.75" customHeight="1">
      <c r="A8" s="202" t="s">
        <v>53</v>
      </c>
      <c r="B8" s="203" t="s">
        <v>176</v>
      </c>
      <c r="C8" s="33"/>
      <c r="D8" s="196"/>
      <c r="F8" s="36"/>
      <c r="G8" s="197" t="s">
        <v>53</v>
      </c>
      <c r="H8" s="205" t="s">
        <v>478</v>
      </c>
      <c r="I8" s="36"/>
      <c r="J8" s="200"/>
      <c r="K8" s="198"/>
      <c r="L8" s="38"/>
      <c r="M8" s="202" t="s">
        <v>53</v>
      </c>
      <c r="N8" s="203" t="s">
        <v>189</v>
      </c>
      <c r="O8" s="33"/>
      <c r="P8" s="196"/>
      <c r="R8" s="36"/>
      <c r="S8" s="197" t="s">
        <v>53</v>
      </c>
      <c r="T8" s="205" t="s">
        <v>479</v>
      </c>
      <c r="U8" s="36"/>
      <c r="V8" s="200"/>
      <c r="W8" s="198"/>
    </row>
    <row r="9" spans="1:23" s="39" customFormat="1" ht="12.75" customHeight="1">
      <c r="A9" s="206" t="s">
        <v>54</v>
      </c>
      <c r="B9" s="203" t="s">
        <v>480</v>
      </c>
      <c r="C9" s="45"/>
      <c r="D9" s="196"/>
      <c r="F9" s="207"/>
      <c r="G9" s="199" t="s">
        <v>54</v>
      </c>
      <c r="H9" s="205" t="s">
        <v>245</v>
      </c>
      <c r="I9" s="36"/>
      <c r="J9" s="200"/>
      <c r="K9" s="198"/>
      <c r="L9" s="38"/>
      <c r="M9" s="206" t="s">
        <v>54</v>
      </c>
      <c r="N9" s="203" t="s">
        <v>481</v>
      </c>
      <c r="O9" s="45"/>
      <c r="P9" s="196"/>
      <c r="R9" s="207"/>
      <c r="S9" s="199" t="s">
        <v>54</v>
      </c>
      <c r="T9" s="204" t="s">
        <v>482</v>
      </c>
      <c r="U9" s="36"/>
      <c r="V9" s="200"/>
      <c r="W9" s="198"/>
    </row>
    <row r="10" spans="1:23" s="39" customFormat="1" ht="12.75" customHeight="1">
      <c r="A10" s="206" t="s">
        <v>55</v>
      </c>
      <c r="B10" s="203" t="s">
        <v>483</v>
      </c>
      <c r="C10" s="33"/>
      <c r="D10" s="196"/>
      <c r="F10" s="207"/>
      <c r="G10" s="199" t="s">
        <v>55</v>
      </c>
      <c r="H10" s="205" t="s">
        <v>484</v>
      </c>
      <c r="I10" s="36"/>
      <c r="J10" s="36"/>
      <c r="K10" s="198"/>
      <c r="L10" s="38"/>
      <c r="M10" s="206" t="s">
        <v>55</v>
      </c>
      <c r="N10" s="203" t="s">
        <v>169</v>
      </c>
      <c r="O10" s="33"/>
      <c r="P10" s="196"/>
      <c r="R10" s="207"/>
      <c r="S10" s="199" t="s">
        <v>55</v>
      </c>
      <c r="T10" s="204" t="s">
        <v>485</v>
      </c>
      <c r="U10" s="36"/>
      <c r="V10" s="36"/>
      <c r="W10" s="198"/>
    </row>
    <row r="11" spans="1:23" s="39" customFormat="1" ht="12.75" customHeight="1">
      <c r="A11" s="202" t="s">
        <v>57</v>
      </c>
      <c r="B11" s="203" t="s">
        <v>486</v>
      </c>
      <c r="C11" s="45"/>
      <c r="D11" s="196"/>
      <c r="F11" s="36"/>
      <c r="G11" s="197" t="s">
        <v>57</v>
      </c>
      <c r="H11" s="205" t="s">
        <v>443</v>
      </c>
      <c r="I11" s="93"/>
      <c r="J11" s="106" t="s">
        <v>64</v>
      </c>
      <c r="K11" s="95"/>
      <c r="L11" s="38"/>
      <c r="M11" s="202" t="s">
        <v>57</v>
      </c>
      <c r="N11" s="203" t="s">
        <v>487</v>
      </c>
      <c r="O11" s="45"/>
      <c r="P11" s="196"/>
      <c r="R11" s="36"/>
      <c r="S11" s="197" t="s">
        <v>57</v>
      </c>
      <c r="T11" s="205" t="s">
        <v>488</v>
      </c>
      <c r="U11" s="93"/>
      <c r="V11" s="106" t="s">
        <v>64</v>
      </c>
      <c r="W11" s="95"/>
    </row>
    <row r="12" spans="1:23" s="39" customFormat="1" ht="12.75" customHeight="1">
      <c r="A12" s="209"/>
      <c r="B12" s="45"/>
      <c r="C12" s="197"/>
      <c r="D12" s="196"/>
      <c r="E12" s="197" t="s">
        <v>53</v>
      </c>
      <c r="F12" s="35" t="s">
        <v>489</v>
      </c>
      <c r="G12" s="36"/>
      <c r="H12" s="210"/>
      <c r="I12" s="110" t="s">
        <v>65</v>
      </c>
      <c r="J12" s="111" t="s">
        <v>490</v>
      </c>
      <c r="K12" s="95"/>
      <c r="L12" s="38"/>
      <c r="M12" s="209"/>
      <c r="N12" s="45"/>
      <c r="O12" s="197"/>
      <c r="P12" s="196"/>
      <c r="Q12" s="197" t="s">
        <v>53</v>
      </c>
      <c r="R12" s="35" t="s">
        <v>491</v>
      </c>
      <c r="S12" s="36"/>
      <c r="T12" s="210"/>
      <c r="U12" s="110" t="s">
        <v>65</v>
      </c>
      <c r="V12" s="111" t="s">
        <v>492</v>
      </c>
      <c r="W12" s="95"/>
    </row>
    <row r="13" spans="1:23" s="39" customFormat="1" ht="12.75" customHeight="1">
      <c r="A13" s="195"/>
      <c r="B13" s="112" t="s">
        <v>66</v>
      </c>
      <c r="C13" s="33"/>
      <c r="D13" s="196"/>
      <c r="E13" s="199" t="s">
        <v>54</v>
      </c>
      <c r="F13" s="35" t="s">
        <v>256</v>
      </c>
      <c r="G13" s="36"/>
      <c r="H13" s="42"/>
      <c r="I13" s="110" t="s">
        <v>5</v>
      </c>
      <c r="J13" s="113" t="s">
        <v>490</v>
      </c>
      <c r="K13" s="95"/>
      <c r="L13" s="38"/>
      <c r="M13" s="195"/>
      <c r="N13" s="112" t="s">
        <v>66</v>
      </c>
      <c r="O13" s="33"/>
      <c r="P13" s="196"/>
      <c r="Q13" s="199" t="s">
        <v>54</v>
      </c>
      <c r="R13" s="35" t="s">
        <v>245</v>
      </c>
      <c r="S13" s="36"/>
      <c r="T13" s="42"/>
      <c r="U13" s="110" t="s">
        <v>5</v>
      </c>
      <c r="V13" s="113" t="s">
        <v>492</v>
      </c>
      <c r="W13" s="95"/>
    </row>
    <row r="14" spans="1:23" s="39" customFormat="1" ht="12.75" customHeight="1">
      <c r="A14" s="195"/>
      <c r="B14" s="112" t="s">
        <v>493</v>
      </c>
      <c r="C14" s="33"/>
      <c r="D14" s="196"/>
      <c r="E14" s="199" t="s">
        <v>55</v>
      </c>
      <c r="F14" s="35" t="s">
        <v>224</v>
      </c>
      <c r="G14" s="200"/>
      <c r="H14" s="42"/>
      <c r="I14" s="110" t="s">
        <v>68</v>
      </c>
      <c r="J14" s="113" t="s">
        <v>494</v>
      </c>
      <c r="K14" s="95"/>
      <c r="L14" s="38"/>
      <c r="M14" s="195"/>
      <c r="N14" s="112" t="s">
        <v>495</v>
      </c>
      <c r="O14" s="33"/>
      <c r="P14" s="196"/>
      <c r="Q14" s="199" t="s">
        <v>55</v>
      </c>
      <c r="R14" s="35" t="s">
        <v>496</v>
      </c>
      <c r="S14" s="200"/>
      <c r="T14" s="42"/>
      <c r="U14" s="110" t="s">
        <v>68</v>
      </c>
      <c r="V14" s="113" t="s">
        <v>497</v>
      </c>
      <c r="W14" s="95"/>
    </row>
    <row r="15" spans="1:23" s="39" customFormat="1" ht="12.75" customHeight="1">
      <c r="A15" s="211"/>
      <c r="B15" s="43"/>
      <c r="C15" s="43"/>
      <c r="D15" s="196"/>
      <c r="E15" s="197" t="s">
        <v>57</v>
      </c>
      <c r="F15" s="203" t="s">
        <v>498</v>
      </c>
      <c r="G15" s="43"/>
      <c r="H15" s="43"/>
      <c r="I15" s="116" t="s">
        <v>71</v>
      </c>
      <c r="J15" s="113" t="s">
        <v>499</v>
      </c>
      <c r="K15" s="117"/>
      <c r="L15" s="46"/>
      <c r="M15" s="211"/>
      <c r="N15" s="43"/>
      <c r="O15" s="43"/>
      <c r="P15" s="196"/>
      <c r="Q15" s="197" t="s">
        <v>57</v>
      </c>
      <c r="R15" s="203" t="s">
        <v>500</v>
      </c>
      <c r="S15" s="43"/>
      <c r="T15" s="43"/>
      <c r="U15" s="116" t="s">
        <v>71</v>
      </c>
      <c r="V15" s="113" t="s">
        <v>497</v>
      </c>
      <c r="W15" s="117"/>
    </row>
    <row r="16" spans="1:23" ht="4.5" customHeight="1">
      <c r="A16" s="212"/>
      <c r="B16" s="213"/>
      <c r="C16" s="214"/>
      <c r="D16" s="215"/>
      <c r="E16" s="216"/>
      <c r="F16" s="217"/>
      <c r="G16" s="218"/>
      <c r="H16" s="218"/>
      <c r="I16" s="214"/>
      <c r="J16" s="213"/>
      <c r="K16" s="219"/>
      <c r="M16" s="212"/>
      <c r="N16" s="213"/>
      <c r="O16" s="214"/>
      <c r="P16" s="215"/>
      <c r="Q16" s="216"/>
      <c r="R16" s="217"/>
      <c r="S16" s="218"/>
      <c r="T16" s="218"/>
      <c r="U16" s="214"/>
      <c r="V16" s="213"/>
      <c r="W16" s="219"/>
    </row>
    <row r="17" spans="1:23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28" t="s">
        <v>78</v>
      </c>
    </row>
    <row r="18" spans="1:23" ht="12.75">
      <c r="A18" s="134" t="s">
        <v>78</v>
      </c>
      <c r="B18" s="173" t="s">
        <v>79</v>
      </c>
      <c r="C18" s="174" t="s">
        <v>80</v>
      </c>
      <c r="D18" s="175" t="s">
        <v>81</v>
      </c>
      <c r="E18" s="175" t="s">
        <v>82</v>
      </c>
      <c r="F18" s="175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73" t="s">
        <v>79</v>
      </c>
      <c r="O18" s="174" t="s">
        <v>80</v>
      </c>
      <c r="P18" s="175" t="s">
        <v>81</v>
      </c>
      <c r="Q18" s="175" t="s">
        <v>82</v>
      </c>
      <c r="R18" s="175"/>
      <c r="S18" s="137" t="s">
        <v>80</v>
      </c>
      <c r="T18" s="137" t="s">
        <v>77</v>
      </c>
      <c r="U18" s="135"/>
      <c r="V18" s="134" t="s">
        <v>79</v>
      </c>
      <c r="W18" s="134"/>
    </row>
    <row r="19" spans="1:23" ht="16.5" customHeight="1">
      <c r="A19" s="139">
        <v>-2.25</v>
      </c>
      <c r="B19" s="140">
        <v>0</v>
      </c>
      <c r="C19" s="141">
        <v>1</v>
      </c>
      <c r="D19" s="176" t="s">
        <v>501</v>
      </c>
      <c r="E19" s="142" t="s">
        <v>5</v>
      </c>
      <c r="F19" s="143">
        <v>8</v>
      </c>
      <c r="G19" s="144"/>
      <c r="H19" s="144">
        <v>50</v>
      </c>
      <c r="I19" s="145">
        <v>2</v>
      </c>
      <c r="J19" s="146">
        <v>4</v>
      </c>
      <c r="K19" s="147">
        <v>2.25</v>
      </c>
      <c r="L19" s="26"/>
      <c r="M19" s="139">
        <v>9</v>
      </c>
      <c r="N19" s="140">
        <v>4</v>
      </c>
      <c r="O19" s="141">
        <v>1</v>
      </c>
      <c r="P19" s="176" t="s">
        <v>502</v>
      </c>
      <c r="Q19" s="142" t="s">
        <v>68</v>
      </c>
      <c r="R19" s="143">
        <v>7</v>
      </c>
      <c r="S19" s="144">
        <v>150</v>
      </c>
      <c r="T19" s="144"/>
      <c r="U19" s="145">
        <v>2</v>
      </c>
      <c r="V19" s="146">
        <v>0</v>
      </c>
      <c r="W19" s="147">
        <v>-9</v>
      </c>
    </row>
    <row r="20" spans="1:23" ht="16.5" customHeight="1">
      <c r="A20" s="139">
        <v>0.75</v>
      </c>
      <c r="B20" s="140">
        <v>3</v>
      </c>
      <c r="C20" s="141">
        <v>4</v>
      </c>
      <c r="D20" s="176" t="s">
        <v>503</v>
      </c>
      <c r="E20" s="142" t="s">
        <v>68</v>
      </c>
      <c r="F20" s="143">
        <v>10</v>
      </c>
      <c r="G20" s="144">
        <v>50</v>
      </c>
      <c r="H20" s="144"/>
      <c r="I20" s="145">
        <v>5</v>
      </c>
      <c r="J20" s="146">
        <v>1</v>
      </c>
      <c r="K20" s="147">
        <v>-0.75</v>
      </c>
      <c r="L20" s="26"/>
      <c r="M20" s="139">
        <v>-3</v>
      </c>
      <c r="N20" s="140">
        <v>1</v>
      </c>
      <c r="O20" s="141">
        <v>4</v>
      </c>
      <c r="P20" s="180" t="s">
        <v>504</v>
      </c>
      <c r="Q20" s="142" t="s">
        <v>71</v>
      </c>
      <c r="R20" s="143">
        <v>11</v>
      </c>
      <c r="S20" s="144"/>
      <c r="T20" s="144">
        <v>450</v>
      </c>
      <c r="U20" s="145">
        <v>5</v>
      </c>
      <c r="V20" s="146">
        <v>3</v>
      </c>
      <c r="W20" s="147">
        <v>3</v>
      </c>
    </row>
    <row r="21" spans="1:23" ht="16.5" customHeight="1">
      <c r="A21" s="139">
        <v>0.75</v>
      </c>
      <c r="B21" s="140">
        <v>3</v>
      </c>
      <c r="C21" s="141">
        <v>7</v>
      </c>
      <c r="D21" s="176" t="s">
        <v>86</v>
      </c>
      <c r="E21" s="142" t="s">
        <v>68</v>
      </c>
      <c r="F21" s="143">
        <v>8</v>
      </c>
      <c r="G21" s="144">
        <v>50</v>
      </c>
      <c r="H21" s="144"/>
      <c r="I21" s="145">
        <v>3</v>
      </c>
      <c r="J21" s="146">
        <v>1</v>
      </c>
      <c r="K21" s="147">
        <v>-0.75</v>
      </c>
      <c r="L21" s="26"/>
      <c r="M21" s="139">
        <v>-3</v>
      </c>
      <c r="N21" s="140">
        <v>1</v>
      </c>
      <c r="O21" s="141">
        <v>7</v>
      </c>
      <c r="P21" s="176" t="s">
        <v>85</v>
      </c>
      <c r="Q21" s="142" t="s">
        <v>71</v>
      </c>
      <c r="R21" s="143">
        <v>11</v>
      </c>
      <c r="S21" s="144"/>
      <c r="T21" s="144">
        <v>450</v>
      </c>
      <c r="U21" s="145">
        <v>3</v>
      </c>
      <c r="V21" s="146">
        <v>3</v>
      </c>
      <c r="W21" s="147">
        <v>3</v>
      </c>
    </row>
    <row r="22" spans="1:23" s="39" customFormat="1" ht="30" customHeight="1">
      <c r="A22" s="27"/>
      <c r="B22" s="27"/>
      <c r="C22" s="53"/>
      <c r="D22" s="27"/>
      <c r="E22" s="27"/>
      <c r="F22" s="27"/>
      <c r="G22" s="27"/>
      <c r="H22" s="27"/>
      <c r="I22" s="53"/>
      <c r="J22" s="27"/>
      <c r="K22" s="25"/>
      <c r="L22" s="52"/>
      <c r="M22" s="27"/>
      <c r="N22" s="27"/>
      <c r="O22" s="53"/>
      <c r="P22" s="27"/>
      <c r="Q22" s="27"/>
      <c r="R22" s="27"/>
      <c r="S22" s="27"/>
      <c r="T22" s="27"/>
      <c r="U22" s="53"/>
      <c r="V22" s="27"/>
      <c r="W22" s="27"/>
    </row>
    <row r="23" spans="1:23" s="39" customFormat="1" ht="15">
      <c r="A23" s="18"/>
      <c r="B23" s="19" t="s">
        <v>44</v>
      </c>
      <c r="C23" s="20"/>
      <c r="D23" s="19"/>
      <c r="E23" s="21" t="s">
        <v>87</v>
      </c>
      <c r="F23" s="22"/>
      <c r="G23" s="23" t="s">
        <v>46</v>
      </c>
      <c r="H23" s="23"/>
      <c r="I23" s="24" t="s">
        <v>88</v>
      </c>
      <c r="J23" s="24"/>
      <c r="K23" s="25"/>
      <c r="L23" s="26">
        <v>150</v>
      </c>
      <c r="M23" s="18"/>
      <c r="N23" s="19" t="s">
        <v>44</v>
      </c>
      <c r="O23" s="20"/>
      <c r="P23" s="19"/>
      <c r="Q23" s="21" t="s">
        <v>89</v>
      </c>
      <c r="R23" s="22"/>
      <c r="S23" s="23" t="s">
        <v>46</v>
      </c>
      <c r="T23" s="23"/>
      <c r="U23" s="24" t="s">
        <v>90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50</v>
      </c>
      <c r="H24" s="31"/>
      <c r="I24" s="24" t="s">
        <v>91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50</v>
      </c>
      <c r="T24" s="31"/>
      <c r="U24" s="24" t="s">
        <v>92</v>
      </c>
      <c r="V24" s="24"/>
      <c r="W24" s="25"/>
    </row>
    <row r="25" spans="1:23" s="39" customFormat="1" ht="4.5" customHeight="1">
      <c r="A25" s="187"/>
      <c r="B25" s="188"/>
      <c r="C25" s="189"/>
      <c r="D25" s="190"/>
      <c r="E25" s="191"/>
      <c r="F25" s="192"/>
      <c r="G25" s="193"/>
      <c r="H25" s="193"/>
      <c r="I25" s="189"/>
      <c r="J25" s="188"/>
      <c r="K25" s="194"/>
      <c r="L25" s="26"/>
      <c r="M25" s="187"/>
      <c r="N25" s="188"/>
      <c r="O25" s="189"/>
      <c r="P25" s="190"/>
      <c r="Q25" s="191"/>
      <c r="R25" s="192"/>
      <c r="S25" s="193"/>
      <c r="T25" s="193"/>
      <c r="U25" s="189"/>
      <c r="V25" s="188"/>
      <c r="W25" s="194"/>
    </row>
    <row r="26" spans="1:23" s="39" customFormat="1" ht="12.75" customHeight="1">
      <c r="A26" s="195"/>
      <c r="B26" s="32"/>
      <c r="C26" s="33"/>
      <c r="D26" s="196"/>
      <c r="E26" s="197" t="s">
        <v>53</v>
      </c>
      <c r="F26" s="35" t="s">
        <v>100</v>
      </c>
      <c r="G26" s="36"/>
      <c r="H26" s="42"/>
      <c r="I26" s="42"/>
      <c r="J26" s="260"/>
      <c r="K26" s="198"/>
      <c r="L26" s="38"/>
      <c r="M26" s="195"/>
      <c r="N26" s="32"/>
      <c r="O26" s="33"/>
      <c r="P26" s="196"/>
      <c r="Q26" s="197" t="s">
        <v>53</v>
      </c>
      <c r="R26" s="35" t="s">
        <v>477</v>
      </c>
      <c r="S26" s="36"/>
      <c r="T26" s="42"/>
      <c r="U26" s="42"/>
      <c r="V26" s="260"/>
      <c r="W26" s="198"/>
    </row>
    <row r="27" spans="1:23" s="39" customFormat="1" ht="12.75" customHeight="1">
      <c r="A27" s="195"/>
      <c r="B27" s="32"/>
      <c r="C27" s="33"/>
      <c r="D27" s="196"/>
      <c r="E27" s="199" t="s">
        <v>54</v>
      </c>
      <c r="F27" s="35" t="s">
        <v>505</v>
      </c>
      <c r="G27" s="200"/>
      <c r="H27" s="42"/>
      <c r="I27" s="44"/>
      <c r="J27" s="261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17.1</v>
      </c>
      <c r="K27" s="262"/>
      <c r="L27" s="38"/>
      <c r="M27" s="195"/>
      <c r="N27" s="32"/>
      <c r="O27" s="33"/>
      <c r="P27" s="196"/>
      <c r="Q27" s="199" t="s">
        <v>54</v>
      </c>
      <c r="R27" s="35" t="s">
        <v>506</v>
      </c>
      <c r="S27" s="200"/>
      <c r="T27" s="42"/>
      <c r="U27" s="44"/>
      <c r="V27" s="261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14.1</v>
      </c>
      <c r="W27" s="262"/>
    </row>
    <row r="28" spans="1:23" s="39" customFormat="1" ht="12.75" customHeight="1">
      <c r="A28" s="195"/>
      <c r="B28" s="32"/>
      <c r="C28" s="33"/>
      <c r="D28" s="196"/>
      <c r="E28" s="199" t="s">
        <v>55</v>
      </c>
      <c r="F28" s="35" t="s">
        <v>507</v>
      </c>
      <c r="G28" s="36"/>
      <c r="H28" s="42"/>
      <c r="I28" s="263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J28" s="261" t="str">
        <f>IF(J27="","","+")</f>
        <v>+</v>
      </c>
      <c r="K28" s="264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6.1</v>
      </c>
      <c r="L28" s="38"/>
      <c r="M28" s="195"/>
      <c r="N28" s="32"/>
      <c r="O28" s="33"/>
      <c r="P28" s="196"/>
      <c r="Q28" s="199" t="s">
        <v>55</v>
      </c>
      <c r="R28" s="35" t="s">
        <v>508</v>
      </c>
      <c r="S28" s="36"/>
      <c r="T28" s="42"/>
      <c r="U28" s="263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9.1</v>
      </c>
      <c r="V28" s="261" t="str">
        <f>IF(V27="","","+")</f>
        <v>+</v>
      </c>
      <c r="W28" s="264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12.1</v>
      </c>
    </row>
    <row r="29" spans="1:23" s="39" customFormat="1" ht="12.75" customHeight="1">
      <c r="A29" s="195"/>
      <c r="B29" s="32"/>
      <c r="C29" s="33"/>
      <c r="D29" s="196"/>
      <c r="E29" s="197" t="s">
        <v>57</v>
      </c>
      <c r="F29" s="35" t="s">
        <v>168</v>
      </c>
      <c r="G29" s="36"/>
      <c r="H29" s="42"/>
      <c r="I29" s="44"/>
      <c r="J29" s="261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5.1</v>
      </c>
      <c r="K29" s="262"/>
      <c r="L29" s="38"/>
      <c r="M29" s="195"/>
      <c r="N29" s="32"/>
      <c r="O29" s="33"/>
      <c r="P29" s="196"/>
      <c r="Q29" s="197" t="s">
        <v>57</v>
      </c>
      <c r="R29" s="35" t="s">
        <v>509</v>
      </c>
      <c r="S29" s="36"/>
      <c r="T29" s="42"/>
      <c r="U29" s="44"/>
      <c r="V29" s="261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5.1</v>
      </c>
      <c r="W29" s="262"/>
    </row>
    <row r="30" spans="1:23" s="39" customFormat="1" ht="12.75" customHeight="1">
      <c r="A30" s="202" t="s">
        <v>53</v>
      </c>
      <c r="B30" s="203" t="s">
        <v>510</v>
      </c>
      <c r="C30" s="33"/>
      <c r="D30" s="196"/>
      <c r="F30" s="36"/>
      <c r="G30" s="197" t="s">
        <v>53</v>
      </c>
      <c r="H30" s="205" t="s">
        <v>207</v>
      </c>
      <c r="I30" s="36"/>
      <c r="J30" s="200"/>
      <c r="K30" s="198"/>
      <c r="L30" s="38"/>
      <c r="M30" s="202" t="s">
        <v>53</v>
      </c>
      <c r="N30" s="203" t="s">
        <v>237</v>
      </c>
      <c r="O30" s="33"/>
      <c r="P30" s="196"/>
      <c r="R30" s="36"/>
      <c r="S30" s="197" t="s">
        <v>53</v>
      </c>
      <c r="T30" s="205" t="s">
        <v>357</v>
      </c>
      <c r="U30" s="36"/>
      <c r="V30" s="200"/>
      <c r="W30" s="198"/>
    </row>
    <row r="31" spans="1:23" s="39" customFormat="1" ht="12.75" customHeight="1">
      <c r="A31" s="206" t="s">
        <v>54</v>
      </c>
      <c r="B31" s="208" t="s">
        <v>159</v>
      </c>
      <c r="C31" s="45"/>
      <c r="D31" s="196"/>
      <c r="F31" s="207"/>
      <c r="G31" s="199" t="s">
        <v>54</v>
      </c>
      <c r="H31" s="205" t="s">
        <v>123</v>
      </c>
      <c r="I31" s="36"/>
      <c r="J31" s="200"/>
      <c r="K31" s="198"/>
      <c r="L31" s="38"/>
      <c r="M31" s="206" t="s">
        <v>54</v>
      </c>
      <c r="N31" s="203" t="s">
        <v>511</v>
      </c>
      <c r="O31" s="45"/>
      <c r="P31" s="196"/>
      <c r="R31" s="207"/>
      <c r="S31" s="199" t="s">
        <v>54</v>
      </c>
      <c r="T31" s="205" t="s">
        <v>128</v>
      </c>
      <c r="U31" s="36"/>
      <c r="V31" s="200"/>
      <c r="W31" s="198"/>
    </row>
    <row r="32" spans="1:23" s="39" customFormat="1" ht="12.75" customHeight="1">
      <c r="A32" s="206" t="s">
        <v>55</v>
      </c>
      <c r="B32" s="203" t="s">
        <v>512</v>
      </c>
      <c r="C32" s="33"/>
      <c r="D32" s="196"/>
      <c r="F32" s="207"/>
      <c r="G32" s="199" t="s">
        <v>55</v>
      </c>
      <c r="H32" s="205" t="s">
        <v>513</v>
      </c>
      <c r="I32" s="36"/>
      <c r="J32" s="36"/>
      <c r="K32" s="198"/>
      <c r="L32" s="38"/>
      <c r="M32" s="206" t="s">
        <v>55</v>
      </c>
      <c r="N32" s="203" t="s">
        <v>514</v>
      </c>
      <c r="O32" s="33"/>
      <c r="P32" s="196"/>
      <c r="R32" s="207"/>
      <c r="S32" s="199" t="s">
        <v>55</v>
      </c>
      <c r="T32" s="205" t="s">
        <v>515</v>
      </c>
      <c r="U32" s="36"/>
      <c r="V32" s="36"/>
      <c r="W32" s="198"/>
    </row>
    <row r="33" spans="1:23" s="39" customFormat="1" ht="12.75" customHeight="1">
      <c r="A33" s="202" t="s">
        <v>57</v>
      </c>
      <c r="B33" s="208" t="s">
        <v>516</v>
      </c>
      <c r="C33" s="45"/>
      <c r="D33" s="196"/>
      <c r="F33" s="36"/>
      <c r="G33" s="197" t="s">
        <v>57</v>
      </c>
      <c r="H33" s="205" t="s">
        <v>298</v>
      </c>
      <c r="I33" s="93"/>
      <c r="J33" s="106" t="s">
        <v>64</v>
      </c>
      <c r="K33" s="95"/>
      <c r="L33" s="38"/>
      <c r="M33" s="202" t="s">
        <v>57</v>
      </c>
      <c r="N33" s="203" t="s">
        <v>517</v>
      </c>
      <c r="O33" s="45"/>
      <c r="P33" s="196"/>
      <c r="R33" s="36"/>
      <c r="S33" s="197" t="s">
        <v>57</v>
      </c>
      <c r="T33" s="205" t="s">
        <v>518</v>
      </c>
      <c r="U33" s="93"/>
      <c r="V33" s="106" t="s">
        <v>64</v>
      </c>
      <c r="W33" s="95"/>
    </row>
    <row r="34" spans="1:23" s="39" customFormat="1" ht="12.75" customHeight="1">
      <c r="A34" s="209"/>
      <c r="B34" s="45"/>
      <c r="C34" s="197"/>
      <c r="D34" s="196"/>
      <c r="E34" s="197" t="s">
        <v>53</v>
      </c>
      <c r="F34" s="35" t="s">
        <v>519</v>
      </c>
      <c r="G34" s="36"/>
      <c r="H34" s="210"/>
      <c r="I34" s="110" t="s">
        <v>65</v>
      </c>
      <c r="J34" s="111" t="s">
        <v>520</v>
      </c>
      <c r="K34" s="95"/>
      <c r="L34" s="38"/>
      <c r="M34" s="209"/>
      <c r="N34" s="45"/>
      <c r="O34" s="197"/>
      <c r="P34" s="196"/>
      <c r="Q34" s="197" t="s">
        <v>53</v>
      </c>
      <c r="R34" s="35" t="s">
        <v>521</v>
      </c>
      <c r="S34" s="36"/>
      <c r="T34" s="210"/>
      <c r="U34" s="110" t="s">
        <v>65</v>
      </c>
      <c r="V34" s="111" t="s">
        <v>522</v>
      </c>
      <c r="W34" s="95"/>
    </row>
    <row r="35" spans="1:23" s="39" customFormat="1" ht="12.75" customHeight="1">
      <c r="A35" s="195"/>
      <c r="B35" s="112" t="s">
        <v>66</v>
      </c>
      <c r="C35" s="33"/>
      <c r="D35" s="196"/>
      <c r="E35" s="199" t="s">
        <v>54</v>
      </c>
      <c r="F35" s="35" t="s">
        <v>523</v>
      </c>
      <c r="G35" s="36"/>
      <c r="H35" s="42"/>
      <c r="I35" s="110" t="s">
        <v>5</v>
      </c>
      <c r="J35" s="113" t="s">
        <v>520</v>
      </c>
      <c r="K35" s="95"/>
      <c r="L35" s="38"/>
      <c r="M35" s="195"/>
      <c r="N35" s="112" t="s">
        <v>66</v>
      </c>
      <c r="O35" s="33"/>
      <c r="P35" s="196"/>
      <c r="Q35" s="199" t="s">
        <v>54</v>
      </c>
      <c r="R35" s="35" t="s">
        <v>524</v>
      </c>
      <c r="S35" s="36"/>
      <c r="T35" s="42"/>
      <c r="U35" s="110" t="s">
        <v>5</v>
      </c>
      <c r="V35" s="113" t="s">
        <v>522</v>
      </c>
      <c r="W35" s="95"/>
    </row>
    <row r="36" spans="1:23" s="39" customFormat="1" ht="12.75" customHeight="1">
      <c r="A36" s="195"/>
      <c r="B36" s="112" t="s">
        <v>525</v>
      </c>
      <c r="C36" s="33"/>
      <c r="D36" s="196"/>
      <c r="E36" s="199" t="s">
        <v>55</v>
      </c>
      <c r="F36" s="35" t="s">
        <v>218</v>
      </c>
      <c r="G36" s="200"/>
      <c r="H36" s="42"/>
      <c r="I36" s="110" t="s">
        <v>68</v>
      </c>
      <c r="J36" s="113" t="s">
        <v>526</v>
      </c>
      <c r="K36" s="95"/>
      <c r="L36" s="38"/>
      <c r="M36" s="195"/>
      <c r="N36" s="112" t="s">
        <v>527</v>
      </c>
      <c r="O36" s="33"/>
      <c r="P36" s="196"/>
      <c r="Q36" s="199" t="s">
        <v>55</v>
      </c>
      <c r="R36" s="35" t="s">
        <v>220</v>
      </c>
      <c r="S36" s="200"/>
      <c r="T36" s="42"/>
      <c r="U36" s="110" t="s">
        <v>68</v>
      </c>
      <c r="V36" s="113" t="s">
        <v>528</v>
      </c>
      <c r="W36" s="95"/>
    </row>
    <row r="37" spans="1:23" s="39" customFormat="1" ht="12.75" customHeight="1">
      <c r="A37" s="211"/>
      <c r="B37" s="43"/>
      <c r="C37" s="43"/>
      <c r="D37" s="196"/>
      <c r="E37" s="197" t="s">
        <v>57</v>
      </c>
      <c r="F37" s="203" t="s">
        <v>529</v>
      </c>
      <c r="G37" s="43"/>
      <c r="H37" s="43"/>
      <c r="I37" s="116" t="s">
        <v>71</v>
      </c>
      <c r="J37" s="113" t="s">
        <v>526</v>
      </c>
      <c r="K37" s="117"/>
      <c r="L37" s="46"/>
      <c r="M37" s="211"/>
      <c r="N37" s="43"/>
      <c r="O37" s="43"/>
      <c r="P37" s="196"/>
      <c r="Q37" s="197" t="s">
        <v>57</v>
      </c>
      <c r="R37" s="203" t="s">
        <v>530</v>
      </c>
      <c r="S37" s="43"/>
      <c r="T37" s="43"/>
      <c r="U37" s="116" t="s">
        <v>71</v>
      </c>
      <c r="V37" s="113" t="s">
        <v>528</v>
      </c>
      <c r="W37" s="117"/>
    </row>
    <row r="38" spans="1:23" ht="4.5" customHeight="1">
      <c r="A38" s="212"/>
      <c r="B38" s="213"/>
      <c r="C38" s="214"/>
      <c r="D38" s="215"/>
      <c r="E38" s="216"/>
      <c r="F38" s="217"/>
      <c r="G38" s="218"/>
      <c r="H38" s="218"/>
      <c r="I38" s="214"/>
      <c r="J38" s="213"/>
      <c r="K38" s="219"/>
      <c r="M38" s="212"/>
      <c r="N38" s="213"/>
      <c r="O38" s="214"/>
      <c r="P38" s="215"/>
      <c r="Q38" s="216"/>
      <c r="R38" s="217"/>
      <c r="S38" s="218"/>
      <c r="T38" s="218"/>
      <c r="U38" s="214"/>
      <c r="V38" s="213"/>
      <c r="W38" s="219"/>
    </row>
    <row r="39" spans="1:23" ht="12.75" customHeight="1">
      <c r="A39" s="128"/>
      <c r="B39" s="128" t="s">
        <v>72</v>
      </c>
      <c r="C39" s="129"/>
      <c r="D39" s="130" t="s">
        <v>73</v>
      </c>
      <c r="E39" s="130" t="s">
        <v>74</v>
      </c>
      <c r="F39" s="130" t="s">
        <v>75</v>
      </c>
      <c r="G39" s="131" t="s">
        <v>76</v>
      </c>
      <c r="H39" s="132"/>
      <c r="I39" s="129" t="s">
        <v>77</v>
      </c>
      <c r="J39" s="130" t="s">
        <v>72</v>
      </c>
      <c r="K39" s="128" t="s">
        <v>78</v>
      </c>
      <c r="L39" s="26">
        <v>150</v>
      </c>
      <c r="M39" s="128"/>
      <c r="N39" s="128" t="s">
        <v>72</v>
      </c>
      <c r="O39" s="129"/>
      <c r="P39" s="130" t="s">
        <v>73</v>
      </c>
      <c r="Q39" s="130" t="s">
        <v>74</v>
      </c>
      <c r="R39" s="130" t="s">
        <v>75</v>
      </c>
      <c r="S39" s="131" t="s">
        <v>76</v>
      </c>
      <c r="T39" s="132"/>
      <c r="U39" s="129" t="s">
        <v>77</v>
      </c>
      <c r="V39" s="130" t="s">
        <v>72</v>
      </c>
      <c r="W39" s="128" t="s">
        <v>78</v>
      </c>
    </row>
    <row r="40" spans="1:23" ht="12.75">
      <c r="A40" s="134" t="s">
        <v>78</v>
      </c>
      <c r="B40" s="173" t="s">
        <v>79</v>
      </c>
      <c r="C40" s="174" t="s">
        <v>80</v>
      </c>
      <c r="D40" s="175" t="s">
        <v>81</v>
      </c>
      <c r="E40" s="175" t="s">
        <v>82</v>
      </c>
      <c r="F40" s="175"/>
      <c r="G40" s="137" t="s">
        <v>80</v>
      </c>
      <c r="H40" s="137" t="s">
        <v>77</v>
      </c>
      <c r="I40" s="135"/>
      <c r="J40" s="134" t="s">
        <v>79</v>
      </c>
      <c r="K40" s="134"/>
      <c r="L40" s="26">
        <v>150</v>
      </c>
      <c r="M40" s="134" t="s">
        <v>78</v>
      </c>
      <c r="N40" s="173" t="s">
        <v>79</v>
      </c>
      <c r="O40" s="174" t="s">
        <v>80</v>
      </c>
      <c r="P40" s="175" t="s">
        <v>81</v>
      </c>
      <c r="Q40" s="175" t="s">
        <v>82</v>
      </c>
      <c r="R40" s="175"/>
      <c r="S40" s="137" t="s">
        <v>80</v>
      </c>
      <c r="T40" s="137" t="s">
        <v>77</v>
      </c>
      <c r="U40" s="135"/>
      <c r="V40" s="134" t="s">
        <v>79</v>
      </c>
      <c r="W40" s="134"/>
    </row>
    <row r="41" spans="1:23" ht="16.5" customHeight="1">
      <c r="A41" s="139">
        <v>0</v>
      </c>
      <c r="B41" s="140">
        <v>2</v>
      </c>
      <c r="C41" s="141">
        <v>1</v>
      </c>
      <c r="D41" s="176" t="s">
        <v>85</v>
      </c>
      <c r="E41" s="142" t="s">
        <v>65</v>
      </c>
      <c r="F41" s="143">
        <v>8</v>
      </c>
      <c r="G41" s="144"/>
      <c r="H41" s="144">
        <v>100</v>
      </c>
      <c r="I41" s="145">
        <v>2</v>
      </c>
      <c r="J41" s="146">
        <v>2</v>
      </c>
      <c r="K41" s="147">
        <v>0</v>
      </c>
      <c r="L41" s="26"/>
      <c r="M41" s="139">
        <v>-2.5</v>
      </c>
      <c r="N41" s="140">
        <v>1</v>
      </c>
      <c r="O41" s="141">
        <v>3</v>
      </c>
      <c r="P41" s="176" t="s">
        <v>105</v>
      </c>
      <c r="Q41" s="142" t="s">
        <v>68</v>
      </c>
      <c r="R41" s="143">
        <v>10</v>
      </c>
      <c r="S41" s="144"/>
      <c r="T41" s="144">
        <v>620</v>
      </c>
      <c r="U41" s="145">
        <v>4</v>
      </c>
      <c r="V41" s="146">
        <v>3</v>
      </c>
      <c r="W41" s="147">
        <v>2.5</v>
      </c>
    </row>
    <row r="42" spans="1:23" ht="16.5" customHeight="1">
      <c r="A42" s="139">
        <v>0</v>
      </c>
      <c r="B42" s="140">
        <v>2</v>
      </c>
      <c r="C42" s="141">
        <v>4</v>
      </c>
      <c r="D42" s="176" t="s">
        <v>85</v>
      </c>
      <c r="E42" s="142" t="s">
        <v>65</v>
      </c>
      <c r="F42" s="143">
        <v>8</v>
      </c>
      <c r="G42" s="144"/>
      <c r="H42" s="144">
        <v>100</v>
      </c>
      <c r="I42" s="145">
        <v>5</v>
      </c>
      <c r="J42" s="146">
        <v>2</v>
      </c>
      <c r="K42" s="147">
        <v>0</v>
      </c>
      <c r="L42" s="26"/>
      <c r="M42" s="139">
        <v>7.5</v>
      </c>
      <c r="N42" s="140">
        <v>4</v>
      </c>
      <c r="O42" s="141">
        <v>6</v>
      </c>
      <c r="P42" s="176" t="s">
        <v>501</v>
      </c>
      <c r="Q42" s="142" t="s">
        <v>68</v>
      </c>
      <c r="R42" s="143">
        <v>10</v>
      </c>
      <c r="S42" s="144"/>
      <c r="T42" s="144">
        <v>170</v>
      </c>
      <c r="U42" s="145">
        <v>1</v>
      </c>
      <c r="V42" s="146">
        <v>0</v>
      </c>
      <c r="W42" s="147">
        <v>-7.5</v>
      </c>
    </row>
    <row r="43" spans="1:23" ht="16.5" customHeight="1">
      <c r="A43" s="139">
        <v>0</v>
      </c>
      <c r="B43" s="140">
        <v>2</v>
      </c>
      <c r="C43" s="141">
        <v>7</v>
      </c>
      <c r="D43" s="176" t="s">
        <v>85</v>
      </c>
      <c r="E43" s="142" t="s">
        <v>65</v>
      </c>
      <c r="F43" s="143">
        <v>8</v>
      </c>
      <c r="G43" s="144"/>
      <c r="H43" s="144">
        <v>100</v>
      </c>
      <c r="I43" s="145">
        <v>3</v>
      </c>
      <c r="J43" s="146">
        <v>2</v>
      </c>
      <c r="K43" s="147">
        <v>0</v>
      </c>
      <c r="L43" s="26"/>
      <c r="M43" s="139">
        <v>-2.5</v>
      </c>
      <c r="N43" s="140">
        <v>1</v>
      </c>
      <c r="O43" s="141">
        <v>7</v>
      </c>
      <c r="P43" s="180" t="s">
        <v>105</v>
      </c>
      <c r="Q43" s="142" t="s">
        <v>68</v>
      </c>
      <c r="R43" s="143">
        <v>10</v>
      </c>
      <c r="S43" s="144"/>
      <c r="T43" s="144">
        <v>620</v>
      </c>
      <c r="U43" s="145">
        <v>5</v>
      </c>
      <c r="V43" s="146">
        <v>3</v>
      </c>
      <c r="W43" s="147">
        <v>2.5</v>
      </c>
    </row>
    <row r="44" spans="1:23" s="39" customFormat="1" ht="9.75" customHeight="1">
      <c r="A44" s="27"/>
      <c r="B44" s="27"/>
      <c r="C44" s="53"/>
      <c r="D44" s="27"/>
      <c r="E44" s="27"/>
      <c r="F44" s="27"/>
      <c r="G44" s="27"/>
      <c r="H44" s="27"/>
      <c r="I44" s="53"/>
      <c r="J44" s="27"/>
      <c r="K44" s="27"/>
      <c r="L44" s="52"/>
      <c r="M44" s="27"/>
      <c r="N44" s="27"/>
      <c r="O44" s="53"/>
      <c r="P44" s="27"/>
      <c r="Q44" s="27"/>
      <c r="R44" s="27"/>
      <c r="S44" s="27"/>
      <c r="T44" s="27"/>
      <c r="U44" s="53"/>
      <c r="V44" s="27"/>
      <c r="W44" s="27"/>
    </row>
    <row r="45" spans="1:23" s="39" customFormat="1" ht="15">
      <c r="A45" s="18"/>
      <c r="B45" s="19" t="s">
        <v>44</v>
      </c>
      <c r="C45" s="20"/>
      <c r="D45" s="19"/>
      <c r="E45" s="21" t="s">
        <v>109</v>
      </c>
      <c r="F45" s="22"/>
      <c r="G45" s="23" t="s">
        <v>46</v>
      </c>
      <c r="H45" s="23"/>
      <c r="I45" s="24" t="s">
        <v>47</v>
      </c>
      <c r="J45" s="24"/>
      <c r="K45" s="25"/>
      <c r="L45" s="26">
        <v>150</v>
      </c>
      <c r="M45" s="18"/>
      <c r="N45" s="19" t="s">
        <v>44</v>
      </c>
      <c r="O45" s="20"/>
      <c r="P45" s="19"/>
      <c r="Q45" s="21" t="s">
        <v>110</v>
      </c>
      <c r="R45" s="22"/>
      <c r="S45" s="23" t="s">
        <v>46</v>
      </c>
      <c r="T45" s="23"/>
      <c r="U45" s="24" t="s">
        <v>49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50</v>
      </c>
      <c r="H46" s="31"/>
      <c r="I46" s="24" t="s">
        <v>52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50</v>
      </c>
      <c r="T46" s="220"/>
      <c r="U46" s="24" t="s">
        <v>91</v>
      </c>
      <c r="V46" s="24"/>
      <c r="W46" s="25"/>
    </row>
    <row r="47" spans="1:23" s="39" customFormat="1" ht="4.5" customHeight="1">
      <c r="A47" s="187"/>
      <c r="B47" s="188"/>
      <c r="C47" s="189"/>
      <c r="D47" s="190"/>
      <c r="E47" s="191"/>
      <c r="F47" s="192"/>
      <c r="G47" s="193"/>
      <c r="H47" s="193"/>
      <c r="I47" s="189"/>
      <c r="J47" s="188"/>
      <c r="K47" s="194"/>
      <c r="L47" s="26"/>
      <c r="M47" s="187"/>
      <c r="N47" s="188"/>
      <c r="O47" s="189"/>
      <c r="P47" s="190"/>
      <c r="Q47" s="191"/>
      <c r="R47" s="192"/>
      <c r="S47" s="193"/>
      <c r="T47" s="193"/>
      <c r="U47" s="189"/>
      <c r="V47" s="188"/>
      <c r="W47" s="194"/>
    </row>
    <row r="48" spans="1:23" s="39" customFormat="1" ht="12.75" customHeight="1">
      <c r="A48" s="195"/>
      <c r="B48" s="32"/>
      <c r="C48" s="33"/>
      <c r="D48" s="196"/>
      <c r="E48" s="197" t="s">
        <v>53</v>
      </c>
      <c r="F48" s="35" t="s">
        <v>313</v>
      </c>
      <c r="G48" s="36"/>
      <c r="H48" s="42"/>
      <c r="I48" s="42"/>
      <c r="J48" s="260"/>
      <c r="K48" s="198"/>
      <c r="L48" s="38"/>
      <c r="M48" s="195"/>
      <c r="N48" s="32"/>
      <c r="O48" s="33"/>
      <c r="P48" s="196"/>
      <c r="Q48" s="197" t="s">
        <v>53</v>
      </c>
      <c r="R48" s="35" t="s">
        <v>210</v>
      </c>
      <c r="S48" s="36"/>
      <c r="T48" s="42"/>
      <c r="U48" s="42"/>
      <c r="V48" s="260"/>
      <c r="W48" s="198"/>
    </row>
    <row r="49" spans="1:23" s="39" customFormat="1" ht="12.75" customHeight="1">
      <c r="A49" s="195"/>
      <c r="B49" s="32"/>
      <c r="C49" s="33"/>
      <c r="D49" s="196"/>
      <c r="E49" s="199" t="s">
        <v>54</v>
      </c>
      <c r="F49" s="35" t="s">
        <v>63</v>
      </c>
      <c r="G49" s="200"/>
      <c r="H49" s="42"/>
      <c r="I49" s="44"/>
      <c r="J49" s="261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12.1</v>
      </c>
      <c r="K49" s="262"/>
      <c r="L49" s="38"/>
      <c r="M49" s="195"/>
      <c r="N49" s="32"/>
      <c r="O49" s="33"/>
      <c r="P49" s="196"/>
      <c r="Q49" s="199" t="s">
        <v>54</v>
      </c>
      <c r="R49" s="35" t="s">
        <v>531</v>
      </c>
      <c r="S49" s="200"/>
      <c r="T49" s="42"/>
      <c r="U49" s="44"/>
      <c r="V49" s="261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8.1</v>
      </c>
      <c r="W49" s="262"/>
    </row>
    <row r="50" spans="1:23" s="39" customFormat="1" ht="12.75" customHeight="1">
      <c r="A50" s="195"/>
      <c r="B50" s="32"/>
      <c r="C50" s="33"/>
      <c r="D50" s="196"/>
      <c r="E50" s="199" t="s">
        <v>55</v>
      </c>
      <c r="F50" s="35" t="s">
        <v>532</v>
      </c>
      <c r="G50" s="36"/>
      <c r="H50" s="42"/>
      <c r="I50" s="263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7.1</v>
      </c>
      <c r="J50" s="261" t="str">
        <f>IF(J49="","","+")</f>
        <v>+</v>
      </c>
      <c r="K50" s="264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38"/>
      <c r="M50" s="195"/>
      <c r="N50" s="32"/>
      <c r="O50" s="33"/>
      <c r="P50" s="196"/>
      <c r="Q50" s="199" t="s">
        <v>55</v>
      </c>
      <c r="R50" s="35" t="s">
        <v>128</v>
      </c>
      <c r="S50" s="36"/>
      <c r="T50" s="42"/>
      <c r="U50" s="263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16.1</v>
      </c>
      <c r="V50" s="261" t="str">
        <f>IF(V49="","","+")</f>
        <v>+</v>
      </c>
      <c r="W50" s="264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6.1</v>
      </c>
    </row>
    <row r="51" spans="1:23" s="39" customFormat="1" ht="12.75" customHeight="1">
      <c r="A51" s="195"/>
      <c r="B51" s="32"/>
      <c r="C51" s="33"/>
      <c r="D51" s="196"/>
      <c r="E51" s="197" t="s">
        <v>57</v>
      </c>
      <c r="F51" s="35" t="s">
        <v>533</v>
      </c>
      <c r="G51" s="36"/>
      <c r="H51" s="42"/>
      <c r="I51" s="44"/>
      <c r="J51" s="261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262"/>
      <c r="L51" s="38"/>
      <c r="M51" s="195"/>
      <c r="N51" s="32"/>
      <c r="O51" s="33"/>
      <c r="P51" s="196"/>
      <c r="Q51" s="197" t="s">
        <v>57</v>
      </c>
      <c r="R51" s="35" t="s">
        <v>534</v>
      </c>
      <c r="S51" s="36"/>
      <c r="T51" s="42"/>
      <c r="U51" s="44"/>
      <c r="V51" s="261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10.1</v>
      </c>
      <c r="W51" s="262"/>
    </row>
    <row r="52" spans="1:23" s="39" customFormat="1" ht="12.75" customHeight="1">
      <c r="A52" s="202" t="s">
        <v>53</v>
      </c>
      <c r="B52" s="203" t="s">
        <v>161</v>
      </c>
      <c r="C52" s="33"/>
      <c r="D52" s="196"/>
      <c r="F52" s="36"/>
      <c r="G52" s="197" t="s">
        <v>53</v>
      </c>
      <c r="H52" s="205" t="s">
        <v>535</v>
      </c>
      <c r="I52" s="36"/>
      <c r="J52" s="200"/>
      <c r="K52" s="198"/>
      <c r="L52" s="38"/>
      <c r="M52" s="202" t="s">
        <v>53</v>
      </c>
      <c r="N52" s="203" t="s">
        <v>536</v>
      </c>
      <c r="O52" s="33"/>
      <c r="P52" s="196"/>
      <c r="R52" s="36"/>
      <c r="S52" s="197" t="s">
        <v>53</v>
      </c>
      <c r="T52" s="205" t="s">
        <v>537</v>
      </c>
      <c r="U52" s="36"/>
      <c r="V52" s="200"/>
      <c r="W52" s="198"/>
    </row>
    <row r="53" spans="1:23" s="39" customFormat="1" ht="12.75" customHeight="1">
      <c r="A53" s="206" t="s">
        <v>54</v>
      </c>
      <c r="B53" s="203" t="s">
        <v>538</v>
      </c>
      <c r="C53" s="45"/>
      <c r="D53" s="196"/>
      <c r="F53" s="207"/>
      <c r="G53" s="199" t="s">
        <v>54</v>
      </c>
      <c r="H53" s="205" t="s">
        <v>539</v>
      </c>
      <c r="I53" s="36"/>
      <c r="J53" s="200"/>
      <c r="K53" s="198"/>
      <c r="L53" s="38"/>
      <c r="M53" s="206" t="s">
        <v>54</v>
      </c>
      <c r="N53" s="203" t="s">
        <v>51</v>
      </c>
      <c r="O53" s="45"/>
      <c r="P53" s="196"/>
      <c r="R53" s="207"/>
      <c r="S53" s="199" t="s">
        <v>54</v>
      </c>
      <c r="T53" s="204" t="s">
        <v>496</v>
      </c>
      <c r="U53" s="36"/>
      <c r="V53" s="200"/>
      <c r="W53" s="198"/>
    </row>
    <row r="54" spans="1:23" s="39" customFormat="1" ht="12.75" customHeight="1">
      <c r="A54" s="206" t="s">
        <v>55</v>
      </c>
      <c r="B54" s="203" t="s">
        <v>540</v>
      </c>
      <c r="C54" s="33"/>
      <c r="D54" s="196"/>
      <c r="F54" s="207"/>
      <c r="G54" s="199" t="s">
        <v>55</v>
      </c>
      <c r="H54" s="205" t="s">
        <v>541</v>
      </c>
      <c r="I54" s="36"/>
      <c r="J54" s="36"/>
      <c r="K54" s="198"/>
      <c r="L54" s="38"/>
      <c r="M54" s="206" t="s">
        <v>55</v>
      </c>
      <c r="N54" s="203" t="s">
        <v>542</v>
      </c>
      <c r="O54" s="33"/>
      <c r="P54" s="196"/>
      <c r="R54" s="207"/>
      <c r="S54" s="199" t="s">
        <v>55</v>
      </c>
      <c r="T54" s="205" t="s">
        <v>316</v>
      </c>
      <c r="U54" s="36"/>
      <c r="V54" s="36"/>
      <c r="W54" s="198"/>
    </row>
    <row r="55" spans="1:23" s="39" customFormat="1" ht="12.75" customHeight="1">
      <c r="A55" s="202" t="s">
        <v>57</v>
      </c>
      <c r="B55" s="203" t="s">
        <v>543</v>
      </c>
      <c r="C55" s="45"/>
      <c r="D55" s="196"/>
      <c r="F55" s="36"/>
      <c r="G55" s="197" t="s">
        <v>57</v>
      </c>
      <c r="H55" s="204" t="s">
        <v>67</v>
      </c>
      <c r="I55" s="93"/>
      <c r="J55" s="106" t="s">
        <v>64</v>
      </c>
      <c r="K55" s="95"/>
      <c r="L55" s="38"/>
      <c r="M55" s="202" t="s">
        <v>57</v>
      </c>
      <c r="N55" s="203" t="s">
        <v>121</v>
      </c>
      <c r="O55" s="45"/>
      <c r="P55" s="196"/>
      <c r="R55" s="36"/>
      <c r="S55" s="197" t="s">
        <v>57</v>
      </c>
      <c r="T55" s="205" t="s">
        <v>544</v>
      </c>
      <c r="U55" s="93"/>
      <c r="V55" s="106" t="s">
        <v>64</v>
      </c>
      <c r="W55" s="95"/>
    </row>
    <row r="56" spans="1:23" s="39" customFormat="1" ht="12.75" customHeight="1">
      <c r="A56" s="209"/>
      <c r="B56" s="45"/>
      <c r="C56" s="197"/>
      <c r="D56" s="196"/>
      <c r="E56" s="197" t="s">
        <v>53</v>
      </c>
      <c r="F56" s="35" t="s">
        <v>545</v>
      </c>
      <c r="G56" s="36"/>
      <c r="H56" s="210"/>
      <c r="I56" s="110" t="s">
        <v>65</v>
      </c>
      <c r="J56" s="111" t="s">
        <v>341</v>
      </c>
      <c r="K56" s="95"/>
      <c r="L56" s="38"/>
      <c r="M56" s="209"/>
      <c r="N56" s="45"/>
      <c r="O56" s="197"/>
      <c r="P56" s="196"/>
      <c r="Q56" s="197" t="s">
        <v>53</v>
      </c>
      <c r="R56" s="35" t="s">
        <v>546</v>
      </c>
      <c r="S56" s="36"/>
      <c r="T56" s="210"/>
      <c r="U56" s="110" t="s">
        <v>65</v>
      </c>
      <c r="V56" s="111" t="s">
        <v>547</v>
      </c>
      <c r="W56" s="95"/>
    </row>
    <row r="57" spans="1:23" s="39" customFormat="1" ht="12.75" customHeight="1">
      <c r="A57" s="195"/>
      <c r="B57" s="112" t="s">
        <v>66</v>
      </c>
      <c r="C57" s="33"/>
      <c r="D57" s="196"/>
      <c r="E57" s="199" t="s">
        <v>54</v>
      </c>
      <c r="F57" s="201" t="s">
        <v>478</v>
      </c>
      <c r="G57" s="36"/>
      <c r="H57" s="42"/>
      <c r="I57" s="110" t="s">
        <v>5</v>
      </c>
      <c r="J57" s="113" t="s">
        <v>548</v>
      </c>
      <c r="K57" s="95"/>
      <c r="L57" s="38"/>
      <c r="M57" s="195"/>
      <c r="N57" s="112" t="s">
        <v>66</v>
      </c>
      <c r="O57" s="33"/>
      <c r="P57" s="196"/>
      <c r="Q57" s="199" t="s">
        <v>54</v>
      </c>
      <c r="R57" s="35" t="s">
        <v>549</v>
      </c>
      <c r="S57" s="36"/>
      <c r="T57" s="42"/>
      <c r="U57" s="110" t="s">
        <v>5</v>
      </c>
      <c r="V57" s="113" t="s">
        <v>547</v>
      </c>
      <c r="W57" s="95"/>
    </row>
    <row r="58" spans="1:23" s="39" customFormat="1" ht="12.75" customHeight="1">
      <c r="A58" s="195"/>
      <c r="B58" s="112" t="s">
        <v>345</v>
      </c>
      <c r="C58" s="33"/>
      <c r="D58" s="196"/>
      <c r="E58" s="199" t="s">
        <v>55</v>
      </c>
      <c r="F58" s="35" t="s">
        <v>279</v>
      </c>
      <c r="G58" s="200"/>
      <c r="H58" s="42"/>
      <c r="I58" s="110" t="s">
        <v>68</v>
      </c>
      <c r="J58" s="113" t="s">
        <v>550</v>
      </c>
      <c r="K58" s="95"/>
      <c r="L58" s="38"/>
      <c r="M58" s="195"/>
      <c r="N58" s="112" t="s">
        <v>551</v>
      </c>
      <c r="O58" s="33"/>
      <c r="P58" s="196"/>
      <c r="Q58" s="199" t="s">
        <v>55</v>
      </c>
      <c r="R58" s="35" t="s">
        <v>552</v>
      </c>
      <c r="S58" s="200"/>
      <c r="T58" s="42"/>
      <c r="U58" s="110" t="s">
        <v>68</v>
      </c>
      <c r="V58" s="113" t="s">
        <v>553</v>
      </c>
      <c r="W58" s="95"/>
    </row>
    <row r="59" spans="1:23" s="39" customFormat="1" ht="12.75" customHeight="1">
      <c r="A59" s="211"/>
      <c r="B59" s="43"/>
      <c r="C59" s="43"/>
      <c r="D59" s="196"/>
      <c r="E59" s="197" t="s">
        <v>57</v>
      </c>
      <c r="F59" s="203" t="s">
        <v>554</v>
      </c>
      <c r="G59" s="43"/>
      <c r="H59" s="43"/>
      <c r="I59" s="116" t="s">
        <v>71</v>
      </c>
      <c r="J59" s="113" t="s">
        <v>550</v>
      </c>
      <c r="K59" s="117"/>
      <c r="L59" s="46"/>
      <c r="M59" s="211"/>
      <c r="N59" s="43"/>
      <c r="O59" s="43"/>
      <c r="P59" s="196"/>
      <c r="Q59" s="197" t="s">
        <v>57</v>
      </c>
      <c r="R59" s="203" t="s">
        <v>555</v>
      </c>
      <c r="S59" s="43"/>
      <c r="T59" s="43"/>
      <c r="U59" s="116" t="s">
        <v>71</v>
      </c>
      <c r="V59" s="113" t="s">
        <v>553</v>
      </c>
      <c r="W59" s="117"/>
    </row>
    <row r="60" spans="1:23" ht="4.5" customHeight="1">
      <c r="A60" s="212"/>
      <c r="B60" s="213"/>
      <c r="C60" s="214"/>
      <c r="D60" s="215"/>
      <c r="E60" s="216"/>
      <c r="F60" s="217"/>
      <c r="G60" s="218"/>
      <c r="H60" s="218"/>
      <c r="I60" s="214"/>
      <c r="J60" s="213"/>
      <c r="K60" s="219"/>
      <c r="M60" s="212"/>
      <c r="N60" s="213"/>
      <c r="O60" s="214"/>
      <c r="P60" s="215"/>
      <c r="Q60" s="216"/>
      <c r="R60" s="217"/>
      <c r="S60" s="218"/>
      <c r="T60" s="218"/>
      <c r="U60" s="214"/>
      <c r="V60" s="213"/>
      <c r="W60" s="219"/>
    </row>
    <row r="61" spans="1:23" ht="12.75" customHeight="1">
      <c r="A61" s="128"/>
      <c r="B61" s="128" t="s">
        <v>72</v>
      </c>
      <c r="C61" s="129"/>
      <c r="D61" s="130" t="s">
        <v>73</v>
      </c>
      <c r="E61" s="130" t="s">
        <v>74</v>
      </c>
      <c r="F61" s="130" t="s">
        <v>75</v>
      </c>
      <c r="G61" s="131" t="s">
        <v>76</v>
      </c>
      <c r="H61" s="132"/>
      <c r="I61" s="129" t="s">
        <v>77</v>
      </c>
      <c r="J61" s="130" t="s">
        <v>72</v>
      </c>
      <c r="K61" s="128" t="s">
        <v>78</v>
      </c>
      <c r="L61" s="26">
        <v>150</v>
      </c>
      <c r="M61" s="128"/>
      <c r="N61" s="128" t="s">
        <v>72</v>
      </c>
      <c r="O61" s="129"/>
      <c r="P61" s="130" t="s">
        <v>73</v>
      </c>
      <c r="Q61" s="130" t="s">
        <v>74</v>
      </c>
      <c r="R61" s="130" t="s">
        <v>75</v>
      </c>
      <c r="S61" s="131" t="s">
        <v>76</v>
      </c>
      <c r="T61" s="132"/>
      <c r="U61" s="129" t="s">
        <v>77</v>
      </c>
      <c r="V61" s="130" t="s">
        <v>72</v>
      </c>
      <c r="W61" s="128" t="s">
        <v>78</v>
      </c>
    </row>
    <row r="62" spans="1:23" ht="12.75">
      <c r="A62" s="134" t="s">
        <v>78</v>
      </c>
      <c r="B62" s="173" t="s">
        <v>79</v>
      </c>
      <c r="C62" s="174" t="s">
        <v>80</v>
      </c>
      <c r="D62" s="175" t="s">
        <v>81</v>
      </c>
      <c r="E62" s="175" t="s">
        <v>82</v>
      </c>
      <c r="F62" s="175"/>
      <c r="G62" s="137" t="s">
        <v>80</v>
      </c>
      <c r="H62" s="137" t="s">
        <v>77</v>
      </c>
      <c r="I62" s="135"/>
      <c r="J62" s="134" t="s">
        <v>79</v>
      </c>
      <c r="K62" s="134"/>
      <c r="L62" s="26">
        <v>150</v>
      </c>
      <c r="M62" s="134" t="s">
        <v>78</v>
      </c>
      <c r="N62" s="173" t="s">
        <v>79</v>
      </c>
      <c r="O62" s="174" t="s">
        <v>80</v>
      </c>
      <c r="P62" s="175" t="s">
        <v>81</v>
      </c>
      <c r="Q62" s="175" t="s">
        <v>82</v>
      </c>
      <c r="R62" s="175"/>
      <c r="S62" s="137" t="s">
        <v>80</v>
      </c>
      <c r="T62" s="137" t="s">
        <v>77</v>
      </c>
      <c r="U62" s="135"/>
      <c r="V62" s="134" t="s">
        <v>79</v>
      </c>
      <c r="W62" s="134"/>
    </row>
    <row r="63" spans="1:23" ht="16.5" customHeight="1">
      <c r="A63" s="139">
        <v>-0.5</v>
      </c>
      <c r="B63" s="140">
        <v>1</v>
      </c>
      <c r="C63" s="141">
        <v>3</v>
      </c>
      <c r="D63" s="176" t="s">
        <v>556</v>
      </c>
      <c r="E63" s="142" t="s">
        <v>68</v>
      </c>
      <c r="F63" s="143">
        <v>7</v>
      </c>
      <c r="G63" s="144">
        <v>50</v>
      </c>
      <c r="H63" s="144"/>
      <c r="I63" s="145">
        <v>4</v>
      </c>
      <c r="J63" s="146">
        <v>3</v>
      </c>
      <c r="K63" s="147">
        <v>0.5</v>
      </c>
      <c r="L63" s="26"/>
      <c r="M63" s="139">
        <v>-8.5</v>
      </c>
      <c r="N63" s="140">
        <v>0</v>
      </c>
      <c r="O63" s="141">
        <v>3</v>
      </c>
      <c r="P63" s="176" t="s">
        <v>557</v>
      </c>
      <c r="Q63" s="142" t="s">
        <v>71</v>
      </c>
      <c r="R63" s="143">
        <v>11</v>
      </c>
      <c r="S63" s="144"/>
      <c r="T63" s="144">
        <v>600</v>
      </c>
      <c r="U63" s="145">
        <v>4</v>
      </c>
      <c r="V63" s="146">
        <v>4</v>
      </c>
      <c r="W63" s="147">
        <v>8.5</v>
      </c>
    </row>
    <row r="64" spans="1:23" ht="16.5" customHeight="1">
      <c r="A64" s="139">
        <v>1.5</v>
      </c>
      <c r="B64" s="140">
        <v>4</v>
      </c>
      <c r="C64" s="141">
        <v>6</v>
      </c>
      <c r="D64" s="176" t="s">
        <v>501</v>
      </c>
      <c r="E64" s="142" t="s">
        <v>68</v>
      </c>
      <c r="F64" s="143">
        <v>7</v>
      </c>
      <c r="G64" s="144">
        <v>100</v>
      </c>
      <c r="H64" s="144"/>
      <c r="I64" s="145">
        <v>1</v>
      </c>
      <c r="J64" s="146">
        <v>0</v>
      </c>
      <c r="K64" s="147">
        <v>-1.5</v>
      </c>
      <c r="L64" s="26"/>
      <c r="M64" s="139">
        <v>9.5</v>
      </c>
      <c r="N64" s="140">
        <v>4</v>
      </c>
      <c r="O64" s="141">
        <v>6</v>
      </c>
      <c r="P64" s="176" t="s">
        <v>558</v>
      </c>
      <c r="Q64" s="142" t="s">
        <v>65</v>
      </c>
      <c r="R64" s="143">
        <v>8</v>
      </c>
      <c r="S64" s="144">
        <v>470</v>
      </c>
      <c r="T64" s="144"/>
      <c r="U64" s="145">
        <v>1</v>
      </c>
      <c r="V64" s="146">
        <v>0</v>
      </c>
      <c r="W64" s="147">
        <v>-9.5</v>
      </c>
    </row>
    <row r="65" spans="1:23" ht="16.5" customHeight="1">
      <c r="A65" s="139">
        <v>-0.5</v>
      </c>
      <c r="B65" s="140">
        <v>1</v>
      </c>
      <c r="C65" s="141">
        <v>7</v>
      </c>
      <c r="D65" s="176" t="s">
        <v>501</v>
      </c>
      <c r="E65" s="142" t="s">
        <v>68</v>
      </c>
      <c r="F65" s="143">
        <v>8</v>
      </c>
      <c r="G65" s="144">
        <v>50</v>
      </c>
      <c r="H65" s="144"/>
      <c r="I65" s="145">
        <v>5</v>
      </c>
      <c r="J65" s="146">
        <v>3</v>
      </c>
      <c r="K65" s="147">
        <v>0.5</v>
      </c>
      <c r="L65" s="26"/>
      <c r="M65" s="139">
        <v>-0.5</v>
      </c>
      <c r="N65" s="140">
        <v>2</v>
      </c>
      <c r="O65" s="141">
        <v>7</v>
      </c>
      <c r="P65" s="176" t="s">
        <v>559</v>
      </c>
      <c r="Q65" s="142" t="s">
        <v>71</v>
      </c>
      <c r="R65" s="143">
        <v>11</v>
      </c>
      <c r="S65" s="144"/>
      <c r="T65" s="144">
        <v>150</v>
      </c>
      <c r="U65" s="145">
        <v>5</v>
      </c>
      <c r="V65" s="146">
        <v>2</v>
      </c>
      <c r="W65" s="147">
        <v>0.5</v>
      </c>
    </row>
    <row r="66" spans="1:23" s="39" customFormat="1" ht="30" customHeight="1">
      <c r="A66" s="27"/>
      <c r="B66" s="27"/>
      <c r="C66" s="53"/>
      <c r="D66" s="27"/>
      <c r="E66" s="27"/>
      <c r="F66" s="27"/>
      <c r="G66" s="27"/>
      <c r="H66" s="27"/>
      <c r="I66" s="53"/>
      <c r="J66" s="27"/>
      <c r="K66" s="27"/>
      <c r="L66" s="52"/>
      <c r="M66" s="27"/>
      <c r="N66" s="27"/>
      <c r="O66" s="53"/>
      <c r="P66" s="27"/>
      <c r="Q66" s="27"/>
      <c r="R66" s="27"/>
      <c r="S66" s="27"/>
      <c r="T66" s="27"/>
      <c r="U66" s="53"/>
      <c r="V66" s="27"/>
      <c r="W66" s="27"/>
    </row>
    <row r="67" spans="1:23" s="39" customFormat="1" ht="15">
      <c r="A67" s="18"/>
      <c r="B67" s="19" t="s">
        <v>44</v>
      </c>
      <c r="C67" s="20"/>
      <c r="D67" s="19"/>
      <c r="E67" s="21" t="s">
        <v>117</v>
      </c>
      <c r="F67" s="22"/>
      <c r="G67" s="23" t="s">
        <v>46</v>
      </c>
      <c r="H67" s="23"/>
      <c r="I67" s="24" t="s">
        <v>88</v>
      </c>
      <c r="J67" s="24"/>
      <c r="K67" s="25"/>
      <c r="L67" s="26">
        <v>150</v>
      </c>
      <c r="M67" s="18"/>
      <c r="N67" s="19" t="s">
        <v>44</v>
      </c>
      <c r="O67" s="20"/>
      <c r="P67" s="19"/>
      <c r="Q67" s="21" t="s">
        <v>118</v>
      </c>
      <c r="R67" s="22"/>
      <c r="S67" s="23" t="s">
        <v>46</v>
      </c>
      <c r="T67" s="23"/>
      <c r="U67" s="24" t="s">
        <v>90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50</v>
      </c>
      <c r="H68" s="31"/>
      <c r="I68" s="24" t="s">
        <v>92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50</v>
      </c>
      <c r="T68" s="31"/>
      <c r="U68" s="24" t="s">
        <v>51</v>
      </c>
      <c r="V68" s="24"/>
      <c r="W68" s="25"/>
    </row>
    <row r="69" spans="1:23" s="39" customFormat="1" ht="4.5" customHeight="1">
      <c r="A69" s="187"/>
      <c r="B69" s="188"/>
      <c r="C69" s="189"/>
      <c r="D69" s="190"/>
      <c r="E69" s="191"/>
      <c r="F69" s="192"/>
      <c r="G69" s="193"/>
      <c r="H69" s="193"/>
      <c r="I69" s="189"/>
      <c r="J69" s="188"/>
      <c r="K69" s="194"/>
      <c r="L69" s="26"/>
      <c r="M69" s="187"/>
      <c r="N69" s="188"/>
      <c r="O69" s="189"/>
      <c r="P69" s="190"/>
      <c r="Q69" s="191"/>
      <c r="R69" s="192"/>
      <c r="S69" s="193"/>
      <c r="T69" s="193"/>
      <c r="U69" s="189"/>
      <c r="V69" s="188"/>
      <c r="W69" s="194"/>
    </row>
    <row r="70" spans="1:23" s="39" customFormat="1" ht="12.75" customHeight="1">
      <c r="A70" s="195"/>
      <c r="B70" s="32"/>
      <c r="C70" s="33"/>
      <c r="D70" s="196"/>
      <c r="E70" s="197" t="s">
        <v>53</v>
      </c>
      <c r="F70" s="35" t="s">
        <v>560</v>
      </c>
      <c r="G70" s="36"/>
      <c r="H70" s="42"/>
      <c r="I70" s="42"/>
      <c r="J70" s="260"/>
      <c r="K70" s="198"/>
      <c r="L70" s="38"/>
      <c r="M70" s="195"/>
      <c r="N70" s="32"/>
      <c r="O70" s="33"/>
      <c r="P70" s="196"/>
      <c r="Q70" s="197" t="s">
        <v>53</v>
      </c>
      <c r="R70" s="35" t="s">
        <v>561</v>
      </c>
      <c r="S70" s="36"/>
      <c r="T70" s="42"/>
      <c r="U70" s="42"/>
      <c r="V70" s="260"/>
      <c r="W70" s="198"/>
    </row>
    <row r="71" spans="1:23" s="39" customFormat="1" ht="12.75" customHeight="1">
      <c r="A71" s="195"/>
      <c r="B71" s="32"/>
      <c r="C71" s="33"/>
      <c r="D71" s="196"/>
      <c r="E71" s="199" t="s">
        <v>54</v>
      </c>
      <c r="F71" s="35" t="s">
        <v>562</v>
      </c>
      <c r="G71" s="200"/>
      <c r="H71" s="42"/>
      <c r="I71" s="44"/>
      <c r="J71" s="261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5.1</v>
      </c>
      <c r="K71" s="262"/>
      <c r="L71" s="38"/>
      <c r="M71" s="195"/>
      <c r="N71" s="32"/>
      <c r="O71" s="33"/>
      <c r="P71" s="196"/>
      <c r="Q71" s="199" t="s">
        <v>54</v>
      </c>
      <c r="R71" s="35" t="s">
        <v>101</v>
      </c>
      <c r="S71" s="200"/>
      <c r="T71" s="42"/>
      <c r="U71" s="44"/>
      <c r="V71" s="261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7.1</v>
      </c>
      <c r="W71" s="262"/>
    </row>
    <row r="72" spans="1:23" s="39" customFormat="1" ht="12.75" customHeight="1">
      <c r="A72" s="195"/>
      <c r="B72" s="32"/>
      <c r="C72" s="33"/>
      <c r="D72" s="196"/>
      <c r="E72" s="199" t="s">
        <v>55</v>
      </c>
      <c r="F72" s="35" t="s">
        <v>563</v>
      </c>
      <c r="G72" s="36"/>
      <c r="H72" s="42"/>
      <c r="I72" s="263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19.1</v>
      </c>
      <c r="J72" s="261" t="str">
        <f>IF(J71="","","+")</f>
        <v>+</v>
      </c>
      <c r="K72" s="264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3.1</v>
      </c>
      <c r="L72" s="38"/>
      <c r="M72" s="195"/>
      <c r="N72" s="32"/>
      <c r="O72" s="33"/>
      <c r="P72" s="196"/>
      <c r="Q72" s="199" t="s">
        <v>55</v>
      </c>
      <c r="R72" s="35" t="s">
        <v>564</v>
      </c>
      <c r="S72" s="36"/>
      <c r="T72" s="42"/>
      <c r="U72" s="263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11.1</v>
      </c>
      <c r="V72" s="261" t="str">
        <f>IF(V71="","","+")</f>
        <v>+</v>
      </c>
      <c r="W72" s="264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16.1</v>
      </c>
    </row>
    <row r="73" spans="1:23" s="39" customFormat="1" ht="12.75" customHeight="1">
      <c r="A73" s="195"/>
      <c r="B73" s="32"/>
      <c r="C73" s="33"/>
      <c r="D73" s="196"/>
      <c r="E73" s="197" t="s">
        <v>57</v>
      </c>
      <c r="F73" s="35" t="s">
        <v>565</v>
      </c>
      <c r="G73" s="36"/>
      <c r="H73" s="42"/>
      <c r="I73" s="44"/>
      <c r="J73" s="261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13.1</v>
      </c>
      <c r="K73" s="262"/>
      <c r="L73" s="38"/>
      <c r="M73" s="195"/>
      <c r="N73" s="32"/>
      <c r="O73" s="33"/>
      <c r="P73" s="196"/>
      <c r="Q73" s="197" t="s">
        <v>57</v>
      </c>
      <c r="R73" s="35" t="s">
        <v>566</v>
      </c>
      <c r="S73" s="36"/>
      <c r="T73" s="42"/>
      <c r="U73" s="44"/>
      <c r="V73" s="261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6.1</v>
      </c>
      <c r="W73" s="262"/>
    </row>
    <row r="74" spans="1:23" s="39" customFormat="1" ht="12.75" customHeight="1">
      <c r="A74" s="202" t="s">
        <v>53</v>
      </c>
      <c r="B74" s="203" t="s">
        <v>567</v>
      </c>
      <c r="C74" s="33"/>
      <c r="D74" s="196"/>
      <c r="F74" s="36"/>
      <c r="G74" s="197" t="s">
        <v>53</v>
      </c>
      <c r="H74" s="205" t="s">
        <v>568</v>
      </c>
      <c r="I74" s="36"/>
      <c r="J74" s="200"/>
      <c r="K74" s="198"/>
      <c r="L74" s="38"/>
      <c r="M74" s="202" t="s">
        <v>53</v>
      </c>
      <c r="N74" s="203" t="s">
        <v>279</v>
      </c>
      <c r="O74" s="33"/>
      <c r="P74" s="196"/>
      <c r="R74" s="36"/>
      <c r="S74" s="197" t="s">
        <v>53</v>
      </c>
      <c r="T74" s="205" t="s">
        <v>569</v>
      </c>
      <c r="U74" s="36"/>
      <c r="V74" s="200"/>
      <c r="W74" s="198"/>
    </row>
    <row r="75" spans="1:23" s="39" customFormat="1" ht="12.75" customHeight="1">
      <c r="A75" s="206" t="s">
        <v>54</v>
      </c>
      <c r="B75" s="203" t="s">
        <v>570</v>
      </c>
      <c r="C75" s="45"/>
      <c r="D75" s="196"/>
      <c r="F75" s="207"/>
      <c r="G75" s="199" t="s">
        <v>54</v>
      </c>
      <c r="H75" s="205" t="s">
        <v>571</v>
      </c>
      <c r="I75" s="36"/>
      <c r="J75" s="200"/>
      <c r="K75" s="198"/>
      <c r="L75" s="38"/>
      <c r="M75" s="206" t="s">
        <v>54</v>
      </c>
      <c r="N75" s="203" t="s">
        <v>112</v>
      </c>
      <c r="O75" s="45"/>
      <c r="P75" s="196"/>
      <c r="R75" s="207"/>
      <c r="S75" s="199" t="s">
        <v>54</v>
      </c>
      <c r="T75" s="205" t="s">
        <v>572</v>
      </c>
      <c r="U75" s="36"/>
      <c r="V75" s="200"/>
      <c r="W75" s="198"/>
    </row>
    <row r="76" spans="1:23" s="39" customFormat="1" ht="12.75" customHeight="1">
      <c r="A76" s="206" t="s">
        <v>55</v>
      </c>
      <c r="B76" s="203" t="s">
        <v>573</v>
      </c>
      <c r="C76" s="33"/>
      <c r="D76" s="196"/>
      <c r="F76" s="207"/>
      <c r="G76" s="199" t="s">
        <v>55</v>
      </c>
      <c r="H76" s="205" t="s">
        <v>146</v>
      </c>
      <c r="I76" s="36"/>
      <c r="J76" s="36"/>
      <c r="K76" s="198"/>
      <c r="L76" s="38"/>
      <c r="M76" s="206" t="s">
        <v>55</v>
      </c>
      <c r="N76" s="203" t="s">
        <v>574</v>
      </c>
      <c r="O76" s="33"/>
      <c r="P76" s="196"/>
      <c r="R76" s="207"/>
      <c r="S76" s="199" t="s">
        <v>55</v>
      </c>
      <c r="T76" s="204" t="s">
        <v>575</v>
      </c>
      <c r="U76" s="36"/>
      <c r="V76" s="36"/>
      <c r="W76" s="198"/>
    </row>
    <row r="77" spans="1:23" s="39" customFormat="1" ht="12.75" customHeight="1">
      <c r="A77" s="202" t="s">
        <v>57</v>
      </c>
      <c r="B77" s="208" t="s">
        <v>576</v>
      </c>
      <c r="C77" s="45"/>
      <c r="D77" s="196"/>
      <c r="F77" s="36"/>
      <c r="G77" s="197" t="s">
        <v>57</v>
      </c>
      <c r="H77" s="205" t="s">
        <v>577</v>
      </c>
      <c r="I77" s="93"/>
      <c r="J77" s="106" t="s">
        <v>64</v>
      </c>
      <c r="K77" s="95"/>
      <c r="L77" s="38"/>
      <c r="M77" s="202" t="s">
        <v>57</v>
      </c>
      <c r="N77" s="203" t="s">
        <v>578</v>
      </c>
      <c r="O77" s="45"/>
      <c r="P77" s="196"/>
      <c r="R77" s="36"/>
      <c r="S77" s="197" t="s">
        <v>57</v>
      </c>
      <c r="T77" s="205" t="s">
        <v>147</v>
      </c>
      <c r="U77" s="93"/>
      <c r="V77" s="106" t="s">
        <v>64</v>
      </c>
      <c r="W77" s="95"/>
    </row>
    <row r="78" spans="1:23" s="39" customFormat="1" ht="12.75" customHeight="1">
      <c r="A78" s="209"/>
      <c r="B78" s="45"/>
      <c r="C78" s="197"/>
      <c r="D78" s="196"/>
      <c r="E78" s="197" t="s">
        <v>53</v>
      </c>
      <c r="F78" s="35" t="s">
        <v>242</v>
      </c>
      <c r="G78" s="36"/>
      <c r="H78" s="210"/>
      <c r="I78" s="110" t="s">
        <v>65</v>
      </c>
      <c r="J78" s="111" t="s">
        <v>579</v>
      </c>
      <c r="K78" s="95"/>
      <c r="L78" s="38"/>
      <c r="M78" s="209"/>
      <c r="N78" s="45"/>
      <c r="O78" s="197"/>
      <c r="P78" s="196"/>
      <c r="Q78" s="197" t="s">
        <v>53</v>
      </c>
      <c r="R78" s="35" t="s">
        <v>580</v>
      </c>
      <c r="S78" s="36"/>
      <c r="T78" s="210"/>
      <c r="U78" s="110" t="s">
        <v>65</v>
      </c>
      <c r="V78" s="111" t="s">
        <v>581</v>
      </c>
      <c r="W78" s="95"/>
    </row>
    <row r="79" spans="1:23" s="39" customFormat="1" ht="12.75" customHeight="1">
      <c r="A79" s="195"/>
      <c r="B79" s="112" t="s">
        <v>66</v>
      </c>
      <c r="C79" s="33"/>
      <c r="D79" s="196"/>
      <c r="E79" s="199" t="s">
        <v>54</v>
      </c>
      <c r="F79" s="201" t="s">
        <v>67</v>
      </c>
      <c r="G79" s="36"/>
      <c r="H79" s="42"/>
      <c r="I79" s="110" t="s">
        <v>5</v>
      </c>
      <c r="J79" s="113" t="s">
        <v>579</v>
      </c>
      <c r="K79" s="95"/>
      <c r="L79" s="38"/>
      <c r="M79" s="195"/>
      <c r="N79" s="112" t="s">
        <v>66</v>
      </c>
      <c r="O79" s="33"/>
      <c r="P79" s="196"/>
      <c r="Q79" s="199" t="s">
        <v>54</v>
      </c>
      <c r="R79" s="35" t="s">
        <v>582</v>
      </c>
      <c r="S79" s="36"/>
      <c r="T79" s="42"/>
      <c r="U79" s="110" t="s">
        <v>5</v>
      </c>
      <c r="V79" s="113" t="s">
        <v>581</v>
      </c>
      <c r="W79" s="95"/>
    </row>
    <row r="80" spans="1:23" s="39" customFormat="1" ht="12.75" customHeight="1">
      <c r="A80" s="195"/>
      <c r="B80" s="112" t="s">
        <v>583</v>
      </c>
      <c r="C80" s="33"/>
      <c r="D80" s="196"/>
      <c r="E80" s="199" t="s">
        <v>55</v>
      </c>
      <c r="F80" s="35" t="s">
        <v>584</v>
      </c>
      <c r="G80" s="200"/>
      <c r="H80" s="42"/>
      <c r="I80" s="110" t="s">
        <v>68</v>
      </c>
      <c r="J80" s="113" t="s">
        <v>585</v>
      </c>
      <c r="K80" s="95"/>
      <c r="L80" s="38"/>
      <c r="M80" s="195"/>
      <c r="N80" s="112" t="s">
        <v>586</v>
      </c>
      <c r="O80" s="33"/>
      <c r="P80" s="196"/>
      <c r="Q80" s="199" t="s">
        <v>55</v>
      </c>
      <c r="R80" s="35" t="s">
        <v>567</v>
      </c>
      <c r="S80" s="200"/>
      <c r="T80" s="42"/>
      <c r="U80" s="110" t="s">
        <v>68</v>
      </c>
      <c r="V80" s="113" t="s">
        <v>587</v>
      </c>
      <c r="W80" s="95"/>
    </row>
    <row r="81" spans="1:23" s="39" customFormat="1" ht="12.75" customHeight="1">
      <c r="A81" s="211"/>
      <c r="B81" s="43"/>
      <c r="C81" s="43"/>
      <c r="D81" s="196"/>
      <c r="E81" s="197" t="s">
        <v>57</v>
      </c>
      <c r="F81" s="203" t="s">
        <v>176</v>
      </c>
      <c r="G81" s="43"/>
      <c r="H81" s="43"/>
      <c r="I81" s="116" t="s">
        <v>71</v>
      </c>
      <c r="J81" s="113" t="s">
        <v>585</v>
      </c>
      <c r="K81" s="117"/>
      <c r="L81" s="46"/>
      <c r="M81" s="211"/>
      <c r="N81" s="43"/>
      <c r="O81" s="43"/>
      <c r="P81" s="196"/>
      <c r="Q81" s="197" t="s">
        <v>57</v>
      </c>
      <c r="R81" s="203" t="s">
        <v>478</v>
      </c>
      <c r="S81" s="43"/>
      <c r="T81" s="43"/>
      <c r="U81" s="116" t="s">
        <v>71</v>
      </c>
      <c r="V81" s="113" t="s">
        <v>587</v>
      </c>
      <c r="W81" s="117"/>
    </row>
    <row r="82" spans="1:23" ht="4.5" customHeight="1">
      <c r="A82" s="212"/>
      <c r="B82" s="213"/>
      <c r="C82" s="214"/>
      <c r="D82" s="215"/>
      <c r="E82" s="216"/>
      <c r="F82" s="217"/>
      <c r="G82" s="218"/>
      <c r="H82" s="218"/>
      <c r="I82" s="214"/>
      <c r="J82" s="213"/>
      <c r="K82" s="219"/>
      <c r="M82" s="212"/>
      <c r="N82" s="213"/>
      <c r="O82" s="214"/>
      <c r="P82" s="215"/>
      <c r="Q82" s="216"/>
      <c r="R82" s="217"/>
      <c r="S82" s="218"/>
      <c r="T82" s="218"/>
      <c r="U82" s="214"/>
      <c r="V82" s="213"/>
      <c r="W82" s="219"/>
    </row>
    <row r="83" spans="1:23" ht="12.75" customHeight="1">
      <c r="A83" s="128"/>
      <c r="B83" s="128" t="s">
        <v>72</v>
      </c>
      <c r="C83" s="129"/>
      <c r="D83" s="130" t="s">
        <v>73</v>
      </c>
      <c r="E83" s="130" t="s">
        <v>74</v>
      </c>
      <c r="F83" s="130" t="s">
        <v>75</v>
      </c>
      <c r="G83" s="131" t="s">
        <v>76</v>
      </c>
      <c r="H83" s="132"/>
      <c r="I83" s="129" t="s">
        <v>77</v>
      </c>
      <c r="J83" s="130" t="s">
        <v>72</v>
      </c>
      <c r="K83" s="128" t="s">
        <v>78</v>
      </c>
      <c r="L83" s="26">
        <v>150</v>
      </c>
      <c r="M83" s="128"/>
      <c r="N83" s="128" t="s">
        <v>72</v>
      </c>
      <c r="O83" s="129"/>
      <c r="P83" s="130" t="s">
        <v>73</v>
      </c>
      <c r="Q83" s="130" t="s">
        <v>74</v>
      </c>
      <c r="R83" s="130" t="s">
        <v>75</v>
      </c>
      <c r="S83" s="131" t="s">
        <v>76</v>
      </c>
      <c r="T83" s="132"/>
      <c r="U83" s="129" t="s">
        <v>77</v>
      </c>
      <c r="V83" s="130" t="s">
        <v>72</v>
      </c>
      <c r="W83" s="128" t="s">
        <v>78</v>
      </c>
    </row>
    <row r="84" spans="1:23" ht="12.75">
      <c r="A84" s="134" t="s">
        <v>78</v>
      </c>
      <c r="B84" s="173" t="s">
        <v>79</v>
      </c>
      <c r="C84" s="174" t="s">
        <v>80</v>
      </c>
      <c r="D84" s="175" t="s">
        <v>81</v>
      </c>
      <c r="E84" s="175" t="s">
        <v>82</v>
      </c>
      <c r="F84" s="175"/>
      <c r="G84" s="137" t="s">
        <v>80</v>
      </c>
      <c r="H84" s="137" t="s">
        <v>77</v>
      </c>
      <c r="I84" s="135"/>
      <c r="J84" s="134" t="s">
        <v>79</v>
      </c>
      <c r="K84" s="134"/>
      <c r="L84" s="26">
        <v>150</v>
      </c>
      <c r="M84" s="134" t="s">
        <v>78</v>
      </c>
      <c r="N84" s="173" t="s">
        <v>79</v>
      </c>
      <c r="O84" s="174" t="s">
        <v>80</v>
      </c>
      <c r="P84" s="175" t="s">
        <v>81</v>
      </c>
      <c r="Q84" s="175" t="s">
        <v>82</v>
      </c>
      <c r="R84" s="175"/>
      <c r="S84" s="137" t="s">
        <v>80</v>
      </c>
      <c r="T84" s="137" t="s">
        <v>77</v>
      </c>
      <c r="U84" s="135"/>
      <c r="V84" s="134" t="s">
        <v>79</v>
      </c>
      <c r="W84" s="134"/>
    </row>
    <row r="85" spans="1:23" ht="16.5" customHeight="1">
      <c r="A85" s="139">
        <v>7</v>
      </c>
      <c r="B85" s="140">
        <v>4</v>
      </c>
      <c r="C85" s="141">
        <v>5</v>
      </c>
      <c r="D85" s="176" t="s">
        <v>193</v>
      </c>
      <c r="E85" s="142" t="s">
        <v>5</v>
      </c>
      <c r="F85" s="143">
        <v>10</v>
      </c>
      <c r="G85" s="144">
        <v>870</v>
      </c>
      <c r="H85" s="144"/>
      <c r="I85" s="145">
        <v>6</v>
      </c>
      <c r="J85" s="146">
        <v>0</v>
      </c>
      <c r="K85" s="147">
        <v>-7</v>
      </c>
      <c r="L85" s="26"/>
      <c r="M85" s="139">
        <v>4.5</v>
      </c>
      <c r="N85" s="140">
        <v>4</v>
      </c>
      <c r="O85" s="141">
        <v>5</v>
      </c>
      <c r="P85" s="176" t="s">
        <v>116</v>
      </c>
      <c r="Q85" s="142" t="s">
        <v>71</v>
      </c>
      <c r="R85" s="143">
        <v>11</v>
      </c>
      <c r="S85" s="144"/>
      <c r="T85" s="144">
        <v>200</v>
      </c>
      <c r="U85" s="145">
        <v>6</v>
      </c>
      <c r="V85" s="146">
        <v>0</v>
      </c>
      <c r="W85" s="147">
        <v>-4.5</v>
      </c>
    </row>
    <row r="86" spans="1:23" ht="16.5" customHeight="1">
      <c r="A86" s="139">
        <v>-4</v>
      </c>
      <c r="B86" s="140">
        <v>0</v>
      </c>
      <c r="C86" s="141">
        <v>2</v>
      </c>
      <c r="D86" s="176" t="s">
        <v>106</v>
      </c>
      <c r="E86" s="142" t="s">
        <v>71</v>
      </c>
      <c r="F86" s="143">
        <v>4</v>
      </c>
      <c r="G86" s="144">
        <v>400</v>
      </c>
      <c r="H86" s="144"/>
      <c r="I86" s="145">
        <v>3</v>
      </c>
      <c r="J86" s="146">
        <v>4</v>
      </c>
      <c r="K86" s="147">
        <v>4</v>
      </c>
      <c r="L86" s="26"/>
      <c r="M86" s="139">
        <v>-2</v>
      </c>
      <c r="N86" s="140">
        <v>0</v>
      </c>
      <c r="O86" s="141">
        <v>2</v>
      </c>
      <c r="P86" s="176" t="s">
        <v>85</v>
      </c>
      <c r="Q86" s="142" t="s">
        <v>71</v>
      </c>
      <c r="R86" s="143">
        <v>11</v>
      </c>
      <c r="S86" s="144"/>
      <c r="T86" s="144">
        <v>450</v>
      </c>
      <c r="U86" s="145">
        <v>3</v>
      </c>
      <c r="V86" s="146">
        <v>4</v>
      </c>
      <c r="W86" s="147">
        <v>2</v>
      </c>
    </row>
    <row r="87" spans="1:23" ht="16.5" customHeight="1">
      <c r="A87" s="139">
        <v>-1.5</v>
      </c>
      <c r="B87" s="140">
        <v>2</v>
      </c>
      <c r="C87" s="141">
        <v>7</v>
      </c>
      <c r="D87" s="180" t="s">
        <v>105</v>
      </c>
      <c r="E87" s="142" t="s">
        <v>68</v>
      </c>
      <c r="F87" s="143">
        <v>5</v>
      </c>
      <c r="G87" s="144">
        <v>500</v>
      </c>
      <c r="H87" s="144"/>
      <c r="I87" s="145">
        <v>1</v>
      </c>
      <c r="J87" s="146">
        <v>2</v>
      </c>
      <c r="K87" s="147">
        <v>1.5</v>
      </c>
      <c r="L87" s="26"/>
      <c r="M87" s="139">
        <v>-1.25</v>
      </c>
      <c r="N87" s="140">
        <v>2</v>
      </c>
      <c r="O87" s="141">
        <v>7</v>
      </c>
      <c r="P87" s="176" t="s">
        <v>105</v>
      </c>
      <c r="Q87" s="142" t="s">
        <v>71</v>
      </c>
      <c r="R87" s="143">
        <v>10</v>
      </c>
      <c r="S87" s="144"/>
      <c r="T87" s="144">
        <v>420</v>
      </c>
      <c r="U87" s="145">
        <v>1</v>
      </c>
      <c r="V87" s="146">
        <v>2</v>
      </c>
      <c r="W87" s="147">
        <v>1.25</v>
      </c>
    </row>
    <row r="88" spans="1:23" s="39" customFormat="1" ht="9.75" customHeight="1">
      <c r="A88" s="27"/>
      <c r="B88" s="27"/>
      <c r="C88" s="53"/>
      <c r="D88" s="27"/>
      <c r="E88" s="27"/>
      <c r="F88" s="27"/>
      <c r="G88" s="27"/>
      <c r="H88" s="27"/>
      <c r="I88" s="53"/>
      <c r="J88" s="27"/>
      <c r="K88" s="27"/>
      <c r="L88" s="52"/>
      <c r="M88" s="27"/>
      <c r="N88" s="27"/>
      <c r="O88" s="53"/>
      <c r="P88" s="27"/>
      <c r="Q88" s="27"/>
      <c r="R88" s="27"/>
      <c r="S88" s="27"/>
      <c r="T88" s="27"/>
      <c r="U88" s="53"/>
      <c r="V88" s="27"/>
      <c r="W88" s="27"/>
    </row>
    <row r="89" spans="1:23" s="39" customFormat="1" ht="15">
      <c r="A89" s="18"/>
      <c r="B89" s="19" t="s">
        <v>44</v>
      </c>
      <c r="C89" s="20"/>
      <c r="D89" s="19"/>
      <c r="E89" s="21" t="s">
        <v>127</v>
      </c>
      <c r="F89" s="22"/>
      <c r="G89" s="23" t="s">
        <v>46</v>
      </c>
      <c r="H89" s="23"/>
      <c r="I89" s="24" t="s">
        <v>47</v>
      </c>
      <c r="J89" s="24"/>
      <c r="K89" s="25"/>
      <c r="L89" s="26">
        <v>150</v>
      </c>
      <c r="M89" s="18"/>
      <c r="N89" s="19" t="s">
        <v>44</v>
      </c>
      <c r="O89" s="20"/>
      <c r="P89" s="19"/>
      <c r="Q89" s="21" t="s">
        <v>128</v>
      </c>
      <c r="R89" s="22"/>
      <c r="S89" s="23" t="s">
        <v>46</v>
      </c>
      <c r="T89" s="23"/>
      <c r="U89" s="24" t="s">
        <v>49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50</v>
      </c>
      <c r="H90" s="31"/>
      <c r="I90" s="24" t="s">
        <v>91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50</v>
      </c>
      <c r="T90" s="31"/>
      <c r="U90" s="24" t="s">
        <v>92</v>
      </c>
      <c r="V90" s="24"/>
      <c r="W90" s="25"/>
    </row>
    <row r="91" spans="1:23" s="39" customFormat="1" ht="4.5" customHeight="1">
      <c r="A91" s="187"/>
      <c r="B91" s="188"/>
      <c r="C91" s="189"/>
      <c r="D91" s="190"/>
      <c r="E91" s="191"/>
      <c r="F91" s="192"/>
      <c r="G91" s="193"/>
      <c r="H91" s="193"/>
      <c r="I91" s="189"/>
      <c r="J91" s="188"/>
      <c r="K91" s="194"/>
      <c r="L91" s="26"/>
      <c r="M91" s="187"/>
      <c r="N91" s="188"/>
      <c r="O91" s="189"/>
      <c r="P91" s="190"/>
      <c r="Q91" s="191"/>
      <c r="R91" s="192"/>
      <c r="S91" s="193"/>
      <c r="T91" s="193"/>
      <c r="U91" s="189"/>
      <c r="V91" s="188"/>
      <c r="W91" s="194"/>
    </row>
    <row r="92" spans="1:23" s="39" customFormat="1" ht="12.75" customHeight="1">
      <c r="A92" s="195"/>
      <c r="B92" s="32"/>
      <c r="C92" s="33"/>
      <c r="D92" s="196"/>
      <c r="E92" s="197" t="s">
        <v>53</v>
      </c>
      <c r="F92" s="35" t="s">
        <v>219</v>
      </c>
      <c r="G92" s="36"/>
      <c r="H92" s="42"/>
      <c r="I92" s="42"/>
      <c r="J92" s="260"/>
      <c r="K92" s="198"/>
      <c r="L92" s="38"/>
      <c r="M92" s="195"/>
      <c r="N92" s="32"/>
      <c r="O92" s="33"/>
      <c r="P92" s="196"/>
      <c r="Q92" s="197" t="s">
        <v>53</v>
      </c>
      <c r="R92" s="35" t="s">
        <v>588</v>
      </c>
      <c r="S92" s="36"/>
      <c r="T92" s="42"/>
      <c r="U92" s="42"/>
      <c r="V92" s="260"/>
      <c r="W92" s="198"/>
    </row>
    <row r="93" spans="1:23" s="39" customFormat="1" ht="12.75" customHeight="1">
      <c r="A93" s="195"/>
      <c r="B93" s="32"/>
      <c r="C93" s="33"/>
      <c r="D93" s="196"/>
      <c r="E93" s="199" t="s">
        <v>54</v>
      </c>
      <c r="F93" s="35" t="s">
        <v>589</v>
      </c>
      <c r="G93" s="200"/>
      <c r="H93" s="42"/>
      <c r="I93" s="44"/>
      <c r="J93" s="261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6.1</v>
      </c>
      <c r="K93" s="262"/>
      <c r="L93" s="38"/>
      <c r="M93" s="195"/>
      <c r="N93" s="32"/>
      <c r="O93" s="33"/>
      <c r="P93" s="196"/>
      <c r="Q93" s="199" t="s">
        <v>54</v>
      </c>
      <c r="R93" s="35" t="s">
        <v>590</v>
      </c>
      <c r="S93" s="200"/>
      <c r="T93" s="42"/>
      <c r="U93" s="44"/>
      <c r="V93" s="261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12.1</v>
      </c>
      <c r="W93" s="262"/>
    </row>
    <row r="94" spans="1:23" s="39" customFormat="1" ht="12.75" customHeight="1">
      <c r="A94" s="195"/>
      <c r="B94" s="32"/>
      <c r="C94" s="33"/>
      <c r="D94" s="196"/>
      <c r="E94" s="199" t="s">
        <v>55</v>
      </c>
      <c r="F94" s="35" t="s">
        <v>591</v>
      </c>
      <c r="G94" s="36"/>
      <c r="H94" s="42"/>
      <c r="I94" s="263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15.1</v>
      </c>
      <c r="J94" s="261" t="str">
        <f>IF(J93="","","+")</f>
        <v>+</v>
      </c>
      <c r="K94" s="264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12.1</v>
      </c>
      <c r="L94" s="38"/>
      <c r="M94" s="195"/>
      <c r="N94" s="32"/>
      <c r="O94" s="33"/>
      <c r="P94" s="196"/>
      <c r="Q94" s="199" t="s">
        <v>55</v>
      </c>
      <c r="R94" s="35" t="s">
        <v>592</v>
      </c>
      <c r="S94" s="36"/>
      <c r="T94" s="42"/>
      <c r="U94" s="263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13.1</v>
      </c>
      <c r="V94" s="261" t="str">
        <f>IF(V93="","","+")</f>
        <v>+</v>
      </c>
      <c r="W94" s="264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10.1</v>
      </c>
    </row>
    <row r="95" spans="1:23" s="39" customFormat="1" ht="12.75" customHeight="1">
      <c r="A95" s="195"/>
      <c r="B95" s="32"/>
      <c r="C95" s="33"/>
      <c r="D95" s="196"/>
      <c r="E95" s="197" t="s">
        <v>57</v>
      </c>
      <c r="F95" s="35" t="s">
        <v>434</v>
      </c>
      <c r="G95" s="36"/>
      <c r="H95" s="42"/>
      <c r="I95" s="44"/>
      <c r="J95" s="261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K95" s="262"/>
      <c r="L95" s="38"/>
      <c r="M95" s="195"/>
      <c r="N95" s="32"/>
      <c r="O95" s="33"/>
      <c r="P95" s="196"/>
      <c r="Q95" s="197" t="s">
        <v>57</v>
      </c>
      <c r="R95" s="201" t="s">
        <v>593</v>
      </c>
      <c r="S95" s="36"/>
      <c r="T95" s="42"/>
      <c r="U95" s="44"/>
      <c r="V95" s="261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5.1</v>
      </c>
      <c r="W95" s="262"/>
    </row>
    <row r="96" spans="1:23" s="39" customFormat="1" ht="12.75" customHeight="1">
      <c r="A96" s="202" t="s">
        <v>53</v>
      </c>
      <c r="B96" s="203" t="s">
        <v>295</v>
      </c>
      <c r="C96" s="33"/>
      <c r="D96" s="196"/>
      <c r="F96" s="36"/>
      <c r="G96" s="197" t="s">
        <v>53</v>
      </c>
      <c r="H96" s="205" t="s">
        <v>299</v>
      </c>
      <c r="I96" s="36"/>
      <c r="J96" s="200"/>
      <c r="K96" s="198"/>
      <c r="L96" s="38"/>
      <c r="M96" s="202" t="s">
        <v>53</v>
      </c>
      <c r="N96" s="203" t="s">
        <v>168</v>
      </c>
      <c r="O96" s="33"/>
      <c r="P96" s="196"/>
      <c r="R96" s="36"/>
      <c r="S96" s="197" t="s">
        <v>53</v>
      </c>
      <c r="T96" s="204" t="s">
        <v>594</v>
      </c>
      <c r="U96" s="36"/>
      <c r="V96" s="200"/>
      <c r="W96" s="198"/>
    </row>
    <row r="97" spans="1:23" s="39" customFormat="1" ht="12.75" customHeight="1">
      <c r="A97" s="206" t="s">
        <v>54</v>
      </c>
      <c r="B97" s="203" t="s">
        <v>93</v>
      </c>
      <c r="C97" s="45"/>
      <c r="D97" s="196"/>
      <c r="F97" s="207"/>
      <c r="G97" s="199" t="s">
        <v>54</v>
      </c>
      <c r="H97" s="205" t="s">
        <v>595</v>
      </c>
      <c r="I97" s="36"/>
      <c r="J97" s="200"/>
      <c r="K97" s="198"/>
      <c r="L97" s="38"/>
      <c r="M97" s="206" t="s">
        <v>54</v>
      </c>
      <c r="N97" s="208" t="s">
        <v>596</v>
      </c>
      <c r="O97" s="45"/>
      <c r="P97" s="196"/>
      <c r="R97" s="207"/>
      <c r="S97" s="199" t="s">
        <v>54</v>
      </c>
      <c r="T97" s="205" t="s">
        <v>597</v>
      </c>
      <c r="U97" s="36"/>
      <c r="V97" s="200"/>
      <c r="W97" s="198"/>
    </row>
    <row r="98" spans="1:23" s="39" customFormat="1" ht="12.75" customHeight="1">
      <c r="A98" s="206" t="s">
        <v>55</v>
      </c>
      <c r="B98" s="203" t="s">
        <v>598</v>
      </c>
      <c r="C98" s="33"/>
      <c r="D98" s="196"/>
      <c r="F98" s="207"/>
      <c r="G98" s="199" t="s">
        <v>55</v>
      </c>
      <c r="H98" s="204" t="s">
        <v>58</v>
      </c>
      <c r="I98" s="36"/>
      <c r="J98" s="36"/>
      <c r="K98" s="198"/>
      <c r="L98" s="38"/>
      <c r="M98" s="206" t="s">
        <v>55</v>
      </c>
      <c r="N98" s="203" t="s">
        <v>599</v>
      </c>
      <c r="O98" s="33"/>
      <c r="P98" s="196"/>
      <c r="R98" s="207"/>
      <c r="S98" s="199" t="s">
        <v>55</v>
      </c>
      <c r="T98" s="205" t="s">
        <v>591</v>
      </c>
      <c r="U98" s="36"/>
      <c r="V98" s="36"/>
      <c r="W98" s="198"/>
    </row>
    <row r="99" spans="1:23" s="39" customFormat="1" ht="12.75" customHeight="1">
      <c r="A99" s="202" t="s">
        <v>57</v>
      </c>
      <c r="B99" s="203" t="s">
        <v>67</v>
      </c>
      <c r="C99" s="45"/>
      <c r="D99" s="196"/>
      <c r="F99" s="36"/>
      <c r="G99" s="197" t="s">
        <v>57</v>
      </c>
      <c r="H99" s="204" t="s">
        <v>600</v>
      </c>
      <c r="I99" s="93"/>
      <c r="J99" s="106" t="s">
        <v>64</v>
      </c>
      <c r="K99" s="95"/>
      <c r="L99" s="38"/>
      <c r="M99" s="202" t="s">
        <v>57</v>
      </c>
      <c r="N99" s="203" t="s">
        <v>61</v>
      </c>
      <c r="O99" s="45"/>
      <c r="P99" s="196"/>
      <c r="R99" s="36"/>
      <c r="S99" s="197" t="s">
        <v>57</v>
      </c>
      <c r="T99" s="205" t="s">
        <v>245</v>
      </c>
      <c r="U99" s="93"/>
      <c r="V99" s="106" t="s">
        <v>64</v>
      </c>
      <c r="W99" s="95"/>
    </row>
    <row r="100" spans="1:23" s="39" customFormat="1" ht="12.75" customHeight="1">
      <c r="A100" s="209"/>
      <c r="B100" s="45"/>
      <c r="C100" s="197"/>
      <c r="D100" s="196"/>
      <c r="E100" s="197" t="s">
        <v>53</v>
      </c>
      <c r="F100" s="35" t="s">
        <v>319</v>
      </c>
      <c r="G100" s="36"/>
      <c r="H100" s="210"/>
      <c r="I100" s="110" t="s">
        <v>65</v>
      </c>
      <c r="J100" s="111" t="s">
        <v>601</v>
      </c>
      <c r="K100" s="95"/>
      <c r="L100" s="38"/>
      <c r="M100" s="209"/>
      <c r="N100" s="45"/>
      <c r="O100" s="197"/>
      <c r="P100" s="196"/>
      <c r="Q100" s="197" t="s">
        <v>53</v>
      </c>
      <c r="R100" s="35" t="s">
        <v>575</v>
      </c>
      <c r="S100" s="36"/>
      <c r="T100" s="210"/>
      <c r="U100" s="110" t="s">
        <v>65</v>
      </c>
      <c r="V100" s="111" t="s">
        <v>602</v>
      </c>
      <c r="W100" s="95"/>
    </row>
    <row r="101" spans="1:23" s="39" customFormat="1" ht="12.75" customHeight="1">
      <c r="A101" s="195"/>
      <c r="B101" s="112" t="s">
        <v>66</v>
      </c>
      <c r="C101" s="33"/>
      <c r="D101" s="196"/>
      <c r="E101" s="199" t="s">
        <v>54</v>
      </c>
      <c r="F101" s="35" t="s">
        <v>603</v>
      </c>
      <c r="G101" s="36"/>
      <c r="H101" s="42"/>
      <c r="I101" s="110" t="s">
        <v>5</v>
      </c>
      <c r="J101" s="113" t="s">
        <v>601</v>
      </c>
      <c r="K101" s="95"/>
      <c r="L101" s="38"/>
      <c r="M101" s="195"/>
      <c r="N101" s="112" t="s">
        <v>66</v>
      </c>
      <c r="O101" s="33"/>
      <c r="P101" s="196"/>
      <c r="Q101" s="199" t="s">
        <v>54</v>
      </c>
      <c r="R101" s="35" t="s">
        <v>604</v>
      </c>
      <c r="S101" s="36"/>
      <c r="T101" s="42"/>
      <c r="U101" s="110" t="s">
        <v>5</v>
      </c>
      <c r="V101" s="113" t="s">
        <v>602</v>
      </c>
      <c r="W101" s="95"/>
    </row>
    <row r="102" spans="1:23" s="39" customFormat="1" ht="12.75" customHeight="1">
      <c r="A102" s="195"/>
      <c r="B102" s="112" t="s">
        <v>605</v>
      </c>
      <c r="C102" s="33"/>
      <c r="D102" s="196"/>
      <c r="E102" s="199" t="s">
        <v>55</v>
      </c>
      <c r="F102" s="35" t="s">
        <v>606</v>
      </c>
      <c r="G102" s="200"/>
      <c r="H102" s="42"/>
      <c r="I102" s="110" t="s">
        <v>68</v>
      </c>
      <c r="J102" s="113" t="s">
        <v>607</v>
      </c>
      <c r="K102" s="95"/>
      <c r="L102" s="38"/>
      <c r="M102" s="195"/>
      <c r="N102" s="112" t="s">
        <v>608</v>
      </c>
      <c r="O102" s="33"/>
      <c r="P102" s="196"/>
      <c r="Q102" s="199" t="s">
        <v>55</v>
      </c>
      <c r="R102" s="35" t="s">
        <v>609</v>
      </c>
      <c r="S102" s="200"/>
      <c r="T102" s="42"/>
      <c r="U102" s="110" t="s">
        <v>68</v>
      </c>
      <c r="V102" s="113" t="s">
        <v>610</v>
      </c>
      <c r="W102" s="95"/>
    </row>
    <row r="103" spans="1:23" s="39" customFormat="1" ht="12.75" customHeight="1">
      <c r="A103" s="211"/>
      <c r="B103" s="43"/>
      <c r="C103" s="43"/>
      <c r="D103" s="196"/>
      <c r="E103" s="197" t="s">
        <v>57</v>
      </c>
      <c r="F103" s="203" t="s">
        <v>611</v>
      </c>
      <c r="G103" s="43"/>
      <c r="H103" s="43"/>
      <c r="I103" s="116" t="s">
        <v>71</v>
      </c>
      <c r="J103" s="113" t="s">
        <v>612</v>
      </c>
      <c r="K103" s="117"/>
      <c r="L103" s="46"/>
      <c r="M103" s="211"/>
      <c r="N103" s="43"/>
      <c r="O103" s="43"/>
      <c r="P103" s="196"/>
      <c r="Q103" s="197" t="s">
        <v>57</v>
      </c>
      <c r="R103" s="203" t="s">
        <v>613</v>
      </c>
      <c r="S103" s="43"/>
      <c r="T103" s="43"/>
      <c r="U103" s="116" t="s">
        <v>71</v>
      </c>
      <c r="V103" s="113" t="s">
        <v>610</v>
      </c>
      <c r="W103" s="117"/>
    </row>
    <row r="104" spans="1:23" ht="4.5" customHeight="1">
      <c r="A104" s="212"/>
      <c r="B104" s="213"/>
      <c r="C104" s="214"/>
      <c r="D104" s="215"/>
      <c r="E104" s="216"/>
      <c r="F104" s="217"/>
      <c r="G104" s="218"/>
      <c r="H104" s="218"/>
      <c r="I104" s="214"/>
      <c r="J104" s="213"/>
      <c r="K104" s="219"/>
      <c r="M104" s="212"/>
      <c r="N104" s="213"/>
      <c r="O104" s="214"/>
      <c r="P104" s="215"/>
      <c r="Q104" s="216"/>
      <c r="R104" s="217"/>
      <c r="S104" s="218"/>
      <c r="T104" s="218"/>
      <c r="U104" s="214"/>
      <c r="V104" s="213"/>
      <c r="W104" s="219"/>
    </row>
    <row r="105" spans="1:23" ht="12.75" customHeight="1">
      <c r="A105" s="128"/>
      <c r="B105" s="128" t="s">
        <v>72</v>
      </c>
      <c r="C105" s="129"/>
      <c r="D105" s="130" t="s">
        <v>73</v>
      </c>
      <c r="E105" s="130" t="s">
        <v>74</v>
      </c>
      <c r="F105" s="130" t="s">
        <v>75</v>
      </c>
      <c r="G105" s="131" t="s">
        <v>76</v>
      </c>
      <c r="H105" s="132"/>
      <c r="I105" s="129" t="s">
        <v>77</v>
      </c>
      <c r="J105" s="130" t="s">
        <v>72</v>
      </c>
      <c r="K105" s="128" t="s">
        <v>78</v>
      </c>
      <c r="L105" s="26">
        <v>150</v>
      </c>
      <c r="M105" s="128"/>
      <c r="N105" s="128" t="s">
        <v>72</v>
      </c>
      <c r="O105" s="129"/>
      <c r="P105" s="130" t="s">
        <v>73</v>
      </c>
      <c r="Q105" s="130" t="s">
        <v>74</v>
      </c>
      <c r="R105" s="130" t="s">
        <v>75</v>
      </c>
      <c r="S105" s="131" t="s">
        <v>76</v>
      </c>
      <c r="T105" s="132"/>
      <c r="U105" s="129" t="s">
        <v>77</v>
      </c>
      <c r="V105" s="130" t="s">
        <v>72</v>
      </c>
      <c r="W105" s="128" t="s">
        <v>78</v>
      </c>
    </row>
    <row r="106" spans="1:23" ht="12.75">
      <c r="A106" s="134" t="s">
        <v>78</v>
      </c>
      <c r="B106" s="173" t="s">
        <v>79</v>
      </c>
      <c r="C106" s="174" t="s">
        <v>80</v>
      </c>
      <c r="D106" s="175" t="s">
        <v>81</v>
      </c>
      <c r="E106" s="175" t="s">
        <v>82</v>
      </c>
      <c r="F106" s="175"/>
      <c r="G106" s="137" t="s">
        <v>80</v>
      </c>
      <c r="H106" s="137" t="s">
        <v>77</v>
      </c>
      <c r="I106" s="135"/>
      <c r="J106" s="134" t="s">
        <v>79</v>
      </c>
      <c r="K106" s="134"/>
      <c r="L106" s="26">
        <v>150</v>
      </c>
      <c r="M106" s="134" t="s">
        <v>78</v>
      </c>
      <c r="N106" s="173" t="s">
        <v>79</v>
      </c>
      <c r="O106" s="174" t="s">
        <v>80</v>
      </c>
      <c r="P106" s="175" t="s">
        <v>81</v>
      </c>
      <c r="Q106" s="175" t="s">
        <v>82</v>
      </c>
      <c r="R106" s="175"/>
      <c r="S106" s="137" t="s">
        <v>80</v>
      </c>
      <c r="T106" s="137" t="s">
        <v>77</v>
      </c>
      <c r="U106" s="135"/>
      <c r="V106" s="134" t="s">
        <v>79</v>
      </c>
      <c r="W106" s="134"/>
    </row>
    <row r="107" spans="1:23" ht="16.5" customHeight="1">
      <c r="A107" s="139">
        <v>0.25</v>
      </c>
      <c r="B107" s="140">
        <v>3</v>
      </c>
      <c r="C107" s="141">
        <v>5</v>
      </c>
      <c r="D107" s="176" t="s">
        <v>83</v>
      </c>
      <c r="E107" s="142" t="s">
        <v>68</v>
      </c>
      <c r="F107" s="143">
        <v>12</v>
      </c>
      <c r="G107" s="144"/>
      <c r="H107" s="144">
        <v>690</v>
      </c>
      <c r="I107" s="145">
        <v>6</v>
      </c>
      <c r="J107" s="146">
        <v>1</v>
      </c>
      <c r="K107" s="147">
        <v>-0.25</v>
      </c>
      <c r="L107" s="26"/>
      <c r="M107" s="139">
        <v>-3.75</v>
      </c>
      <c r="N107" s="140">
        <v>0</v>
      </c>
      <c r="O107" s="141">
        <v>3</v>
      </c>
      <c r="P107" s="180" t="s">
        <v>85</v>
      </c>
      <c r="Q107" s="142" t="s">
        <v>68</v>
      </c>
      <c r="R107" s="143">
        <v>12</v>
      </c>
      <c r="S107" s="144"/>
      <c r="T107" s="144">
        <v>680</v>
      </c>
      <c r="U107" s="145">
        <v>6</v>
      </c>
      <c r="V107" s="146">
        <v>4</v>
      </c>
      <c r="W107" s="147">
        <v>3.75</v>
      </c>
    </row>
    <row r="108" spans="1:23" ht="16.5" customHeight="1">
      <c r="A108" s="139">
        <v>0.25</v>
      </c>
      <c r="B108" s="140">
        <v>3</v>
      </c>
      <c r="C108" s="141">
        <v>2</v>
      </c>
      <c r="D108" s="176" t="s">
        <v>83</v>
      </c>
      <c r="E108" s="142" t="s">
        <v>68</v>
      </c>
      <c r="F108" s="143">
        <v>12</v>
      </c>
      <c r="G108" s="144"/>
      <c r="H108" s="144">
        <v>690</v>
      </c>
      <c r="I108" s="145">
        <v>3</v>
      </c>
      <c r="J108" s="146">
        <v>1</v>
      </c>
      <c r="K108" s="147">
        <v>-0.25</v>
      </c>
      <c r="L108" s="26"/>
      <c r="M108" s="139">
        <v>-3</v>
      </c>
      <c r="N108" s="140">
        <v>2</v>
      </c>
      <c r="O108" s="141">
        <v>5</v>
      </c>
      <c r="P108" s="176" t="s">
        <v>85</v>
      </c>
      <c r="Q108" s="142" t="s">
        <v>68</v>
      </c>
      <c r="R108" s="143">
        <v>11</v>
      </c>
      <c r="S108" s="144"/>
      <c r="T108" s="144">
        <v>650</v>
      </c>
      <c r="U108" s="145">
        <v>2</v>
      </c>
      <c r="V108" s="146">
        <v>2</v>
      </c>
      <c r="W108" s="147">
        <v>3</v>
      </c>
    </row>
    <row r="109" spans="1:23" ht="16.5" customHeight="1">
      <c r="A109" s="139">
        <v>-0.75</v>
      </c>
      <c r="B109" s="140">
        <v>0</v>
      </c>
      <c r="C109" s="141">
        <v>7</v>
      </c>
      <c r="D109" s="180" t="s">
        <v>83</v>
      </c>
      <c r="E109" s="142" t="s">
        <v>71</v>
      </c>
      <c r="F109" s="143">
        <v>13</v>
      </c>
      <c r="G109" s="144"/>
      <c r="H109" s="144">
        <v>720</v>
      </c>
      <c r="I109" s="145">
        <v>1</v>
      </c>
      <c r="J109" s="146">
        <v>4</v>
      </c>
      <c r="K109" s="147">
        <v>0.75</v>
      </c>
      <c r="L109" s="26"/>
      <c r="M109" s="139">
        <v>9.75</v>
      </c>
      <c r="N109" s="140">
        <v>4</v>
      </c>
      <c r="O109" s="141">
        <v>1</v>
      </c>
      <c r="P109" s="180" t="s">
        <v>85</v>
      </c>
      <c r="Q109" s="142" t="s">
        <v>68</v>
      </c>
      <c r="R109" s="143">
        <v>9</v>
      </c>
      <c r="S109" s="144">
        <v>100</v>
      </c>
      <c r="T109" s="144"/>
      <c r="U109" s="145">
        <v>4</v>
      </c>
      <c r="V109" s="146">
        <v>0</v>
      </c>
      <c r="W109" s="147">
        <v>-9.75</v>
      </c>
    </row>
    <row r="110" spans="1:23" s="39" customFormat="1" ht="30" customHeight="1">
      <c r="A110" s="27"/>
      <c r="B110" s="27"/>
      <c r="C110" s="53"/>
      <c r="D110" s="27"/>
      <c r="E110" s="27"/>
      <c r="F110" s="27"/>
      <c r="G110" s="27"/>
      <c r="H110" s="27"/>
      <c r="I110" s="53"/>
      <c r="J110" s="27"/>
      <c r="K110" s="27"/>
      <c r="L110" s="52"/>
      <c r="M110" s="27"/>
      <c r="N110" s="27"/>
      <c r="O110" s="53"/>
      <c r="P110" s="27"/>
      <c r="Q110" s="27"/>
      <c r="R110" s="27"/>
      <c r="S110" s="27"/>
      <c r="T110" s="27"/>
      <c r="U110" s="53"/>
      <c r="V110" s="27"/>
      <c r="W110" s="27"/>
    </row>
    <row r="111" spans="1:23" s="39" customFormat="1" ht="15">
      <c r="A111" s="18"/>
      <c r="B111" s="19" t="s">
        <v>44</v>
      </c>
      <c r="C111" s="20"/>
      <c r="D111" s="19"/>
      <c r="E111" s="21" t="s">
        <v>135</v>
      </c>
      <c r="F111" s="22"/>
      <c r="G111" s="23" t="s">
        <v>46</v>
      </c>
      <c r="H111" s="23"/>
      <c r="I111" s="24" t="s">
        <v>88</v>
      </c>
      <c r="J111" s="24"/>
      <c r="K111" s="25"/>
      <c r="L111" s="26">
        <v>150</v>
      </c>
      <c r="M111" s="18"/>
      <c r="N111" s="19" t="s">
        <v>44</v>
      </c>
      <c r="O111" s="20"/>
      <c r="P111" s="19"/>
      <c r="Q111" s="21" t="s">
        <v>136</v>
      </c>
      <c r="R111" s="22"/>
      <c r="S111" s="23" t="s">
        <v>46</v>
      </c>
      <c r="T111" s="23"/>
      <c r="U111" s="24" t="s">
        <v>90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50</v>
      </c>
      <c r="H112" s="31"/>
      <c r="I112" s="24" t="s">
        <v>51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50</v>
      </c>
      <c r="T112" s="31"/>
      <c r="U112" s="24" t="s">
        <v>52</v>
      </c>
      <c r="V112" s="24"/>
      <c r="W112" s="25"/>
    </row>
    <row r="113" spans="1:23" s="39" customFormat="1" ht="4.5" customHeight="1">
      <c r="A113" s="187"/>
      <c r="B113" s="188"/>
      <c r="C113" s="189"/>
      <c r="D113" s="190"/>
      <c r="E113" s="191"/>
      <c r="F113" s="192"/>
      <c r="G113" s="193"/>
      <c r="H113" s="193"/>
      <c r="I113" s="189"/>
      <c r="J113" s="188"/>
      <c r="K113" s="194"/>
      <c r="L113" s="26"/>
      <c r="M113" s="187"/>
      <c r="N113" s="188"/>
      <c r="O113" s="189"/>
      <c r="P113" s="190"/>
      <c r="Q113" s="191"/>
      <c r="R113" s="192"/>
      <c r="S113" s="193"/>
      <c r="T113" s="193"/>
      <c r="U113" s="189"/>
      <c r="V113" s="188"/>
      <c r="W113" s="194"/>
    </row>
    <row r="114" spans="1:23" s="39" customFormat="1" ht="12.75" customHeight="1">
      <c r="A114" s="195"/>
      <c r="B114" s="32"/>
      <c r="C114" s="33"/>
      <c r="D114" s="196"/>
      <c r="E114" s="197" t="s">
        <v>53</v>
      </c>
      <c r="F114" s="201" t="s">
        <v>614</v>
      </c>
      <c r="G114" s="36"/>
      <c r="H114" s="42"/>
      <c r="I114" s="42"/>
      <c r="J114" s="260"/>
      <c r="K114" s="198"/>
      <c r="L114" s="38"/>
      <c r="M114" s="195"/>
      <c r="N114" s="32"/>
      <c r="O114" s="33"/>
      <c r="P114" s="196"/>
      <c r="Q114" s="197" t="s">
        <v>53</v>
      </c>
      <c r="R114" s="35" t="s">
        <v>615</v>
      </c>
      <c r="S114" s="36"/>
      <c r="T114" s="42"/>
      <c r="U114" s="42"/>
      <c r="V114" s="260"/>
      <c r="W114" s="198"/>
    </row>
    <row r="115" spans="1:23" s="39" customFormat="1" ht="12.75" customHeight="1">
      <c r="A115" s="195"/>
      <c r="B115" s="32"/>
      <c r="C115" s="33"/>
      <c r="D115" s="196"/>
      <c r="E115" s="199" t="s">
        <v>54</v>
      </c>
      <c r="F115" s="201" t="s">
        <v>147</v>
      </c>
      <c r="G115" s="200"/>
      <c r="H115" s="42"/>
      <c r="I115" s="44"/>
      <c r="J115" s="261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11.1</v>
      </c>
      <c r="K115" s="262"/>
      <c r="L115" s="38"/>
      <c r="M115" s="195"/>
      <c r="N115" s="32"/>
      <c r="O115" s="33"/>
      <c r="P115" s="196"/>
      <c r="Q115" s="199" t="s">
        <v>54</v>
      </c>
      <c r="R115" s="35" t="s">
        <v>195</v>
      </c>
      <c r="S115" s="200"/>
      <c r="T115" s="42"/>
      <c r="U115" s="44"/>
      <c r="V115" s="261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9.1</v>
      </c>
      <c r="W115" s="262"/>
    </row>
    <row r="116" spans="1:23" s="39" customFormat="1" ht="12.75" customHeight="1">
      <c r="A116" s="195"/>
      <c r="B116" s="32"/>
      <c r="C116" s="33"/>
      <c r="D116" s="196"/>
      <c r="E116" s="199" t="s">
        <v>55</v>
      </c>
      <c r="F116" s="35" t="s">
        <v>59</v>
      </c>
      <c r="G116" s="36"/>
      <c r="H116" s="42"/>
      <c r="I116" s="263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12.1</v>
      </c>
      <c r="J116" s="261" t="str">
        <f>IF(J115="","","+")</f>
        <v>+</v>
      </c>
      <c r="K116" s="264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L116" s="38"/>
      <c r="M116" s="195"/>
      <c r="N116" s="32"/>
      <c r="O116" s="33"/>
      <c r="P116" s="196"/>
      <c r="Q116" s="199" t="s">
        <v>55</v>
      </c>
      <c r="R116" s="35" t="s">
        <v>616</v>
      </c>
      <c r="S116" s="36"/>
      <c r="T116" s="42"/>
      <c r="U116" s="263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13.1</v>
      </c>
      <c r="V116" s="261" t="str">
        <f>IF(V115="","","+")</f>
        <v>+</v>
      </c>
      <c r="W116" s="264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15.1</v>
      </c>
    </row>
    <row r="117" spans="1:23" s="39" customFormat="1" ht="12.75" customHeight="1">
      <c r="A117" s="195"/>
      <c r="B117" s="32"/>
      <c r="C117" s="33"/>
      <c r="D117" s="196"/>
      <c r="E117" s="197" t="s">
        <v>57</v>
      </c>
      <c r="F117" s="35" t="s">
        <v>617</v>
      </c>
      <c r="G117" s="36"/>
      <c r="H117" s="42"/>
      <c r="I117" s="44"/>
      <c r="J117" s="261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6.1</v>
      </c>
      <c r="K117" s="262"/>
      <c r="L117" s="38"/>
      <c r="M117" s="195"/>
      <c r="N117" s="32"/>
      <c r="O117" s="33"/>
      <c r="P117" s="196"/>
      <c r="Q117" s="197" t="s">
        <v>57</v>
      </c>
      <c r="R117" s="35" t="s">
        <v>618</v>
      </c>
      <c r="S117" s="36"/>
      <c r="T117" s="42"/>
      <c r="U117" s="44"/>
      <c r="V117" s="261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3.1</v>
      </c>
      <c r="W117" s="262"/>
    </row>
    <row r="118" spans="1:23" s="39" customFormat="1" ht="12.75" customHeight="1">
      <c r="A118" s="202" t="s">
        <v>53</v>
      </c>
      <c r="B118" s="203" t="s">
        <v>619</v>
      </c>
      <c r="C118" s="33"/>
      <c r="D118" s="196"/>
      <c r="F118" s="36"/>
      <c r="G118" s="197" t="s">
        <v>53</v>
      </c>
      <c r="H118" s="205" t="s">
        <v>266</v>
      </c>
      <c r="I118" s="36"/>
      <c r="J118" s="200"/>
      <c r="K118" s="198"/>
      <c r="L118" s="38"/>
      <c r="M118" s="202" t="s">
        <v>53</v>
      </c>
      <c r="N118" s="203" t="s">
        <v>620</v>
      </c>
      <c r="O118" s="33"/>
      <c r="P118" s="196"/>
      <c r="R118" s="36"/>
      <c r="S118" s="197" t="s">
        <v>53</v>
      </c>
      <c r="T118" s="205" t="s">
        <v>569</v>
      </c>
      <c r="U118" s="36"/>
      <c r="V118" s="200"/>
      <c r="W118" s="198"/>
    </row>
    <row r="119" spans="1:23" s="39" customFormat="1" ht="12.75" customHeight="1">
      <c r="A119" s="206" t="s">
        <v>54</v>
      </c>
      <c r="B119" s="203" t="s">
        <v>125</v>
      </c>
      <c r="C119" s="45"/>
      <c r="D119" s="196"/>
      <c r="F119" s="207"/>
      <c r="G119" s="199" t="s">
        <v>54</v>
      </c>
      <c r="H119" s="205" t="s">
        <v>621</v>
      </c>
      <c r="I119" s="36"/>
      <c r="J119" s="200"/>
      <c r="K119" s="198"/>
      <c r="L119" s="38"/>
      <c r="M119" s="206" t="s">
        <v>54</v>
      </c>
      <c r="N119" s="203" t="s">
        <v>622</v>
      </c>
      <c r="O119" s="45"/>
      <c r="P119" s="196"/>
      <c r="R119" s="207"/>
      <c r="S119" s="199" t="s">
        <v>54</v>
      </c>
      <c r="T119" s="205" t="s">
        <v>623</v>
      </c>
      <c r="U119" s="36"/>
      <c r="V119" s="200"/>
      <c r="W119" s="198"/>
    </row>
    <row r="120" spans="1:23" s="39" customFormat="1" ht="12.75" customHeight="1">
      <c r="A120" s="206" t="s">
        <v>55</v>
      </c>
      <c r="B120" s="203" t="s">
        <v>624</v>
      </c>
      <c r="C120" s="33"/>
      <c r="D120" s="196"/>
      <c r="F120" s="207"/>
      <c r="G120" s="199" t="s">
        <v>55</v>
      </c>
      <c r="H120" s="205" t="s">
        <v>298</v>
      </c>
      <c r="I120" s="36"/>
      <c r="J120" s="36"/>
      <c r="K120" s="198"/>
      <c r="L120" s="38"/>
      <c r="M120" s="206" t="s">
        <v>55</v>
      </c>
      <c r="N120" s="203" t="s">
        <v>625</v>
      </c>
      <c r="O120" s="33"/>
      <c r="P120" s="196"/>
      <c r="R120" s="207"/>
      <c r="S120" s="199" t="s">
        <v>55</v>
      </c>
      <c r="T120" s="205" t="s">
        <v>245</v>
      </c>
      <c r="U120" s="36"/>
      <c r="V120" s="36"/>
      <c r="W120" s="198"/>
    </row>
    <row r="121" spans="1:23" s="39" customFormat="1" ht="12.75" customHeight="1">
      <c r="A121" s="202" t="s">
        <v>57</v>
      </c>
      <c r="B121" s="203" t="s">
        <v>269</v>
      </c>
      <c r="C121" s="45"/>
      <c r="D121" s="196"/>
      <c r="F121" s="36"/>
      <c r="G121" s="197" t="s">
        <v>57</v>
      </c>
      <c r="H121" s="205" t="s">
        <v>159</v>
      </c>
      <c r="I121" s="93"/>
      <c r="J121" s="106" t="s">
        <v>64</v>
      </c>
      <c r="K121" s="95"/>
      <c r="L121" s="38"/>
      <c r="M121" s="202" t="s">
        <v>57</v>
      </c>
      <c r="N121" s="203" t="s">
        <v>162</v>
      </c>
      <c r="O121" s="45"/>
      <c r="P121" s="196"/>
      <c r="R121" s="36"/>
      <c r="S121" s="197" t="s">
        <v>57</v>
      </c>
      <c r="T121" s="204" t="s">
        <v>617</v>
      </c>
      <c r="U121" s="93"/>
      <c r="V121" s="106" t="s">
        <v>64</v>
      </c>
      <c r="W121" s="95"/>
    </row>
    <row r="122" spans="1:23" s="39" customFormat="1" ht="12.75" customHeight="1">
      <c r="A122" s="209"/>
      <c r="B122" s="45"/>
      <c r="C122" s="197"/>
      <c r="D122" s="196"/>
      <c r="E122" s="197" t="s">
        <v>53</v>
      </c>
      <c r="F122" s="35" t="s">
        <v>626</v>
      </c>
      <c r="G122" s="36"/>
      <c r="H122" s="210"/>
      <c r="I122" s="110" t="s">
        <v>65</v>
      </c>
      <c r="J122" s="111" t="s">
        <v>627</v>
      </c>
      <c r="K122" s="95"/>
      <c r="L122" s="38"/>
      <c r="M122" s="209"/>
      <c r="N122" s="45"/>
      <c r="O122" s="197"/>
      <c r="P122" s="196"/>
      <c r="Q122" s="197" t="s">
        <v>53</v>
      </c>
      <c r="R122" s="35" t="s">
        <v>246</v>
      </c>
      <c r="S122" s="36"/>
      <c r="T122" s="210"/>
      <c r="U122" s="110" t="s">
        <v>65</v>
      </c>
      <c r="V122" s="111" t="s">
        <v>628</v>
      </c>
      <c r="W122" s="95"/>
    </row>
    <row r="123" spans="1:23" s="39" customFormat="1" ht="12.75" customHeight="1">
      <c r="A123" s="195"/>
      <c r="B123" s="112" t="s">
        <v>66</v>
      </c>
      <c r="C123" s="33"/>
      <c r="D123" s="196"/>
      <c r="E123" s="199" t="s">
        <v>54</v>
      </c>
      <c r="F123" s="35" t="s">
        <v>629</v>
      </c>
      <c r="G123" s="36"/>
      <c r="H123" s="42"/>
      <c r="I123" s="110" t="s">
        <v>5</v>
      </c>
      <c r="J123" s="113" t="s">
        <v>627</v>
      </c>
      <c r="K123" s="95"/>
      <c r="L123" s="38"/>
      <c r="M123" s="195"/>
      <c r="N123" s="112" t="s">
        <v>66</v>
      </c>
      <c r="O123" s="33"/>
      <c r="P123" s="196"/>
      <c r="Q123" s="199" t="s">
        <v>54</v>
      </c>
      <c r="R123" s="35" t="s">
        <v>70</v>
      </c>
      <c r="S123" s="36"/>
      <c r="T123" s="42"/>
      <c r="U123" s="110" t="s">
        <v>5</v>
      </c>
      <c r="V123" s="113" t="s">
        <v>628</v>
      </c>
      <c r="W123" s="95"/>
    </row>
    <row r="124" spans="1:23" s="39" customFormat="1" ht="12.75" customHeight="1">
      <c r="A124" s="195"/>
      <c r="B124" s="112" t="s">
        <v>630</v>
      </c>
      <c r="C124" s="33"/>
      <c r="D124" s="196"/>
      <c r="E124" s="199" t="s">
        <v>55</v>
      </c>
      <c r="F124" s="201" t="s">
        <v>315</v>
      </c>
      <c r="G124" s="200"/>
      <c r="H124" s="42"/>
      <c r="I124" s="110" t="s">
        <v>68</v>
      </c>
      <c r="J124" s="113" t="s">
        <v>631</v>
      </c>
      <c r="K124" s="95"/>
      <c r="L124" s="38"/>
      <c r="M124" s="195"/>
      <c r="N124" s="112" t="s">
        <v>632</v>
      </c>
      <c r="O124" s="33"/>
      <c r="P124" s="196"/>
      <c r="Q124" s="199" t="s">
        <v>55</v>
      </c>
      <c r="R124" s="35" t="s">
        <v>633</v>
      </c>
      <c r="S124" s="200"/>
      <c r="T124" s="42"/>
      <c r="U124" s="110" t="s">
        <v>68</v>
      </c>
      <c r="V124" s="113" t="s">
        <v>634</v>
      </c>
      <c r="W124" s="95"/>
    </row>
    <row r="125" spans="1:23" s="39" customFormat="1" ht="12.75" customHeight="1">
      <c r="A125" s="211"/>
      <c r="B125" s="43"/>
      <c r="C125" s="43"/>
      <c r="D125" s="196"/>
      <c r="E125" s="197" t="s">
        <v>57</v>
      </c>
      <c r="F125" s="203" t="s">
        <v>635</v>
      </c>
      <c r="G125" s="43"/>
      <c r="H125" s="43"/>
      <c r="I125" s="116" t="s">
        <v>71</v>
      </c>
      <c r="J125" s="113" t="s">
        <v>631</v>
      </c>
      <c r="K125" s="117"/>
      <c r="L125" s="46"/>
      <c r="M125" s="211"/>
      <c r="N125" s="43"/>
      <c r="O125" s="43"/>
      <c r="P125" s="196"/>
      <c r="Q125" s="197" t="s">
        <v>57</v>
      </c>
      <c r="R125" s="203" t="s">
        <v>636</v>
      </c>
      <c r="S125" s="43"/>
      <c r="T125" s="43"/>
      <c r="U125" s="116" t="s">
        <v>71</v>
      </c>
      <c r="V125" s="113" t="s">
        <v>634</v>
      </c>
      <c r="W125" s="117"/>
    </row>
    <row r="126" spans="1:23" ht="4.5" customHeight="1">
      <c r="A126" s="212"/>
      <c r="B126" s="213"/>
      <c r="C126" s="214"/>
      <c r="D126" s="215"/>
      <c r="E126" s="216"/>
      <c r="F126" s="217"/>
      <c r="G126" s="218"/>
      <c r="H126" s="218"/>
      <c r="I126" s="214"/>
      <c r="J126" s="213"/>
      <c r="K126" s="219"/>
      <c r="M126" s="212"/>
      <c r="N126" s="213"/>
      <c r="O126" s="214"/>
      <c r="P126" s="215"/>
      <c r="Q126" s="216"/>
      <c r="R126" s="217"/>
      <c r="S126" s="218"/>
      <c r="T126" s="218"/>
      <c r="U126" s="214"/>
      <c r="V126" s="213"/>
      <c r="W126" s="219"/>
    </row>
    <row r="127" spans="1:23" ht="12.75" customHeight="1">
      <c r="A127" s="128"/>
      <c r="B127" s="128" t="s">
        <v>72</v>
      </c>
      <c r="C127" s="129"/>
      <c r="D127" s="130" t="s">
        <v>73</v>
      </c>
      <c r="E127" s="130" t="s">
        <v>74</v>
      </c>
      <c r="F127" s="130" t="s">
        <v>75</v>
      </c>
      <c r="G127" s="131" t="s">
        <v>76</v>
      </c>
      <c r="H127" s="132"/>
      <c r="I127" s="129" t="s">
        <v>77</v>
      </c>
      <c r="J127" s="130" t="s">
        <v>72</v>
      </c>
      <c r="K127" s="128" t="s">
        <v>78</v>
      </c>
      <c r="L127" s="26">
        <v>150</v>
      </c>
      <c r="M127" s="128"/>
      <c r="N127" s="128" t="s">
        <v>72</v>
      </c>
      <c r="O127" s="129"/>
      <c r="P127" s="130" t="s">
        <v>73</v>
      </c>
      <c r="Q127" s="130" t="s">
        <v>74</v>
      </c>
      <c r="R127" s="130" t="s">
        <v>75</v>
      </c>
      <c r="S127" s="131" t="s">
        <v>76</v>
      </c>
      <c r="T127" s="132"/>
      <c r="U127" s="129" t="s">
        <v>77</v>
      </c>
      <c r="V127" s="130" t="s">
        <v>72</v>
      </c>
      <c r="W127" s="128" t="s">
        <v>78</v>
      </c>
    </row>
    <row r="128" spans="1:23" ht="12.75">
      <c r="A128" s="134" t="s">
        <v>78</v>
      </c>
      <c r="B128" s="173" t="s">
        <v>79</v>
      </c>
      <c r="C128" s="174" t="s">
        <v>80</v>
      </c>
      <c r="D128" s="175" t="s">
        <v>81</v>
      </c>
      <c r="E128" s="175" t="s">
        <v>82</v>
      </c>
      <c r="F128" s="175"/>
      <c r="G128" s="137" t="s">
        <v>80</v>
      </c>
      <c r="H128" s="137" t="s">
        <v>77</v>
      </c>
      <c r="I128" s="135"/>
      <c r="J128" s="134" t="s">
        <v>79</v>
      </c>
      <c r="K128" s="134"/>
      <c r="L128" s="26">
        <v>150</v>
      </c>
      <c r="M128" s="134" t="s">
        <v>78</v>
      </c>
      <c r="N128" s="173" t="s">
        <v>79</v>
      </c>
      <c r="O128" s="174" t="s">
        <v>80</v>
      </c>
      <c r="P128" s="175" t="s">
        <v>81</v>
      </c>
      <c r="Q128" s="175" t="s">
        <v>82</v>
      </c>
      <c r="R128" s="175"/>
      <c r="S128" s="137" t="s">
        <v>80</v>
      </c>
      <c r="T128" s="137" t="s">
        <v>77</v>
      </c>
      <c r="U128" s="135"/>
      <c r="V128" s="134" t="s">
        <v>79</v>
      </c>
      <c r="W128" s="134"/>
    </row>
    <row r="129" spans="1:23" ht="16.5" customHeight="1">
      <c r="A129" s="139">
        <v>-2.75</v>
      </c>
      <c r="B129" s="140">
        <v>0</v>
      </c>
      <c r="C129" s="141">
        <v>3</v>
      </c>
      <c r="D129" s="176" t="s">
        <v>116</v>
      </c>
      <c r="E129" s="142" t="s">
        <v>68</v>
      </c>
      <c r="F129" s="143">
        <v>9</v>
      </c>
      <c r="G129" s="144"/>
      <c r="H129" s="144">
        <v>140</v>
      </c>
      <c r="I129" s="145">
        <v>6</v>
      </c>
      <c r="J129" s="146">
        <v>4</v>
      </c>
      <c r="K129" s="147">
        <v>2.75</v>
      </c>
      <c r="L129" s="26"/>
      <c r="M129" s="139">
        <v>0</v>
      </c>
      <c r="N129" s="140">
        <v>2</v>
      </c>
      <c r="O129" s="141">
        <v>3</v>
      </c>
      <c r="P129" s="176" t="s">
        <v>637</v>
      </c>
      <c r="Q129" s="142" t="s">
        <v>71</v>
      </c>
      <c r="R129" s="143">
        <v>12</v>
      </c>
      <c r="S129" s="144"/>
      <c r="T129" s="144">
        <v>980</v>
      </c>
      <c r="U129" s="145">
        <v>6</v>
      </c>
      <c r="V129" s="146">
        <v>2</v>
      </c>
      <c r="W129" s="147">
        <v>0</v>
      </c>
    </row>
    <row r="130" spans="1:23" ht="16.5" customHeight="1">
      <c r="A130" s="139">
        <v>2.75</v>
      </c>
      <c r="B130" s="140">
        <v>4</v>
      </c>
      <c r="C130" s="141">
        <v>5</v>
      </c>
      <c r="D130" s="176" t="s">
        <v>85</v>
      </c>
      <c r="E130" s="142" t="s">
        <v>68</v>
      </c>
      <c r="F130" s="143">
        <v>9</v>
      </c>
      <c r="G130" s="144">
        <v>50</v>
      </c>
      <c r="H130" s="144"/>
      <c r="I130" s="145">
        <v>2</v>
      </c>
      <c r="J130" s="146">
        <v>0</v>
      </c>
      <c r="K130" s="147">
        <v>-2.75</v>
      </c>
      <c r="L130" s="26"/>
      <c r="M130" s="139">
        <v>0</v>
      </c>
      <c r="N130" s="140">
        <v>2</v>
      </c>
      <c r="O130" s="141">
        <v>5</v>
      </c>
      <c r="P130" s="176" t="s">
        <v>637</v>
      </c>
      <c r="Q130" s="142" t="s">
        <v>71</v>
      </c>
      <c r="R130" s="143">
        <v>12</v>
      </c>
      <c r="S130" s="144"/>
      <c r="T130" s="144">
        <v>980</v>
      </c>
      <c r="U130" s="145">
        <v>2</v>
      </c>
      <c r="V130" s="146">
        <v>2</v>
      </c>
      <c r="W130" s="147">
        <v>0</v>
      </c>
    </row>
    <row r="131" spans="1:23" ht="16.5" customHeight="1">
      <c r="A131" s="139">
        <v>0</v>
      </c>
      <c r="B131" s="140">
        <v>2</v>
      </c>
      <c r="C131" s="141">
        <v>1</v>
      </c>
      <c r="D131" s="176" t="s">
        <v>86</v>
      </c>
      <c r="E131" s="142" t="s">
        <v>5</v>
      </c>
      <c r="F131" s="143">
        <v>8</v>
      </c>
      <c r="G131" s="144"/>
      <c r="H131" s="144">
        <v>50</v>
      </c>
      <c r="I131" s="145">
        <v>4</v>
      </c>
      <c r="J131" s="146">
        <v>2</v>
      </c>
      <c r="K131" s="147">
        <v>0</v>
      </c>
      <c r="L131" s="26"/>
      <c r="M131" s="139">
        <v>0</v>
      </c>
      <c r="N131" s="140">
        <v>2</v>
      </c>
      <c r="O131" s="141">
        <v>1</v>
      </c>
      <c r="P131" s="176" t="s">
        <v>637</v>
      </c>
      <c r="Q131" s="142" t="s">
        <v>71</v>
      </c>
      <c r="R131" s="143">
        <v>12</v>
      </c>
      <c r="S131" s="144"/>
      <c r="T131" s="144">
        <v>980</v>
      </c>
      <c r="U131" s="145">
        <v>4</v>
      </c>
      <c r="V131" s="146">
        <v>2</v>
      </c>
      <c r="W131" s="147">
        <v>0</v>
      </c>
    </row>
    <row r="132" spans="1:23" s="39" customFormat="1" ht="9.75" customHeight="1">
      <c r="A132" s="27"/>
      <c r="B132" s="27"/>
      <c r="C132" s="53"/>
      <c r="D132" s="27"/>
      <c r="E132" s="27"/>
      <c r="F132" s="27"/>
      <c r="G132" s="27"/>
      <c r="H132" s="27"/>
      <c r="I132" s="53"/>
      <c r="J132" s="27"/>
      <c r="K132" s="27"/>
      <c r="L132" s="52"/>
      <c r="M132" s="27"/>
      <c r="N132" s="27"/>
      <c r="O132" s="53"/>
      <c r="P132" s="27"/>
      <c r="Q132" s="27"/>
      <c r="R132" s="27"/>
      <c r="S132" s="27"/>
      <c r="T132" s="27"/>
      <c r="U132" s="53"/>
      <c r="V132" s="27"/>
      <c r="W132" s="27"/>
    </row>
    <row r="133" spans="1:23" s="39" customFormat="1" ht="15">
      <c r="A133" s="18"/>
      <c r="B133" s="19" t="s">
        <v>44</v>
      </c>
      <c r="C133" s="20"/>
      <c r="D133" s="19"/>
      <c r="E133" s="21" t="s">
        <v>143</v>
      </c>
      <c r="F133" s="22"/>
      <c r="G133" s="23" t="s">
        <v>46</v>
      </c>
      <c r="H133" s="23"/>
      <c r="I133" s="24" t="s">
        <v>47</v>
      </c>
      <c r="J133" s="24"/>
      <c r="K133" s="25"/>
      <c r="L133" s="26">
        <v>150</v>
      </c>
      <c r="M133" s="18"/>
      <c r="N133" s="19" t="s">
        <v>44</v>
      </c>
      <c r="O133" s="20"/>
      <c r="P133" s="19"/>
      <c r="Q133" s="21" t="s">
        <v>144</v>
      </c>
      <c r="R133" s="22"/>
      <c r="S133" s="23" t="s">
        <v>46</v>
      </c>
      <c r="T133" s="23"/>
      <c r="U133" s="24" t="s">
        <v>49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50</v>
      </c>
      <c r="H134" s="31"/>
      <c r="I134" s="24" t="s">
        <v>92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50</v>
      </c>
      <c r="T134" s="31"/>
      <c r="U134" s="24" t="s">
        <v>51</v>
      </c>
      <c r="V134" s="24"/>
      <c r="W134" s="25"/>
    </row>
    <row r="135" spans="1:23" s="39" customFormat="1" ht="4.5" customHeight="1">
      <c r="A135" s="187"/>
      <c r="B135" s="188"/>
      <c r="C135" s="189"/>
      <c r="D135" s="190"/>
      <c r="E135" s="191"/>
      <c r="F135" s="192"/>
      <c r="G135" s="193"/>
      <c r="H135" s="193"/>
      <c r="I135" s="189"/>
      <c r="J135" s="188"/>
      <c r="K135" s="194"/>
      <c r="L135" s="26"/>
      <c r="M135" s="187"/>
      <c r="N135" s="188"/>
      <c r="O135" s="189"/>
      <c r="P135" s="190"/>
      <c r="Q135" s="191"/>
      <c r="R135" s="192"/>
      <c r="S135" s="193"/>
      <c r="T135" s="193"/>
      <c r="U135" s="189"/>
      <c r="V135" s="188"/>
      <c r="W135" s="194"/>
    </row>
    <row r="136" spans="1:23" s="39" customFormat="1" ht="12.75" customHeight="1">
      <c r="A136" s="195"/>
      <c r="B136" s="32"/>
      <c r="C136" s="33"/>
      <c r="D136" s="196"/>
      <c r="E136" s="197" t="s">
        <v>53</v>
      </c>
      <c r="F136" s="35" t="s">
        <v>638</v>
      </c>
      <c r="G136" s="36"/>
      <c r="H136" s="42"/>
      <c r="I136" s="42"/>
      <c r="J136" s="260"/>
      <c r="K136" s="198"/>
      <c r="L136" s="38"/>
      <c r="M136" s="195"/>
      <c r="N136" s="32"/>
      <c r="O136" s="33"/>
      <c r="P136" s="196"/>
      <c r="Q136" s="197" t="s">
        <v>53</v>
      </c>
      <c r="R136" s="35" t="s">
        <v>443</v>
      </c>
      <c r="S136" s="36"/>
      <c r="T136" s="42"/>
      <c r="U136" s="42"/>
      <c r="V136" s="260"/>
      <c r="W136" s="198"/>
    </row>
    <row r="137" spans="1:23" s="39" customFormat="1" ht="12.75" customHeight="1">
      <c r="A137" s="195"/>
      <c r="B137" s="32"/>
      <c r="C137" s="33"/>
      <c r="D137" s="196"/>
      <c r="E137" s="199" t="s">
        <v>54</v>
      </c>
      <c r="F137" s="35" t="s">
        <v>639</v>
      </c>
      <c r="G137" s="200"/>
      <c r="H137" s="42"/>
      <c r="I137" s="44"/>
      <c r="J137" s="261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5.1</v>
      </c>
      <c r="K137" s="262"/>
      <c r="L137" s="38"/>
      <c r="M137" s="195"/>
      <c r="N137" s="32"/>
      <c r="O137" s="33"/>
      <c r="P137" s="196"/>
      <c r="Q137" s="199" t="s">
        <v>54</v>
      </c>
      <c r="R137" s="35" t="s">
        <v>640</v>
      </c>
      <c r="S137" s="200"/>
      <c r="T137" s="42"/>
      <c r="U137" s="44"/>
      <c r="V137" s="261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11.1</v>
      </c>
      <c r="W137" s="262"/>
    </row>
    <row r="138" spans="1:23" s="39" customFormat="1" ht="12.75" customHeight="1">
      <c r="A138" s="195"/>
      <c r="B138" s="32"/>
      <c r="C138" s="33"/>
      <c r="D138" s="196"/>
      <c r="E138" s="199" t="s">
        <v>55</v>
      </c>
      <c r="F138" s="35" t="s">
        <v>189</v>
      </c>
      <c r="G138" s="36"/>
      <c r="H138" s="42"/>
      <c r="I138" s="263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13.1</v>
      </c>
      <c r="J138" s="261" t="str">
        <f>IF(J137="","","+")</f>
        <v>+</v>
      </c>
      <c r="K138" s="264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18.1</v>
      </c>
      <c r="L138" s="38"/>
      <c r="M138" s="195"/>
      <c r="N138" s="32"/>
      <c r="O138" s="33"/>
      <c r="P138" s="196"/>
      <c r="Q138" s="199" t="s">
        <v>55</v>
      </c>
      <c r="R138" s="35" t="s">
        <v>205</v>
      </c>
      <c r="S138" s="36"/>
      <c r="T138" s="42"/>
      <c r="U138" s="263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13.1</v>
      </c>
      <c r="V138" s="261" t="str">
        <f>IF(V137="","","+")</f>
        <v>+</v>
      </c>
      <c r="W138" s="264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2.1</v>
      </c>
    </row>
    <row r="139" spans="1:23" s="39" customFormat="1" ht="12.75" customHeight="1">
      <c r="A139" s="195"/>
      <c r="B139" s="32"/>
      <c r="C139" s="33"/>
      <c r="D139" s="196"/>
      <c r="E139" s="197" t="s">
        <v>57</v>
      </c>
      <c r="F139" s="35" t="s">
        <v>641</v>
      </c>
      <c r="G139" s="36"/>
      <c r="H139" s="42"/>
      <c r="I139" s="44"/>
      <c r="J139" s="261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4.1</v>
      </c>
      <c r="K139" s="262"/>
      <c r="L139" s="38"/>
      <c r="M139" s="195"/>
      <c r="N139" s="32"/>
      <c r="O139" s="33"/>
      <c r="P139" s="196"/>
      <c r="Q139" s="197" t="s">
        <v>57</v>
      </c>
      <c r="R139" s="35" t="s">
        <v>604</v>
      </c>
      <c r="S139" s="36"/>
      <c r="T139" s="42"/>
      <c r="U139" s="44"/>
      <c r="V139" s="261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14.1</v>
      </c>
      <c r="W139" s="262"/>
    </row>
    <row r="140" spans="1:23" s="39" customFormat="1" ht="12.75" customHeight="1">
      <c r="A140" s="202" t="s">
        <v>53</v>
      </c>
      <c r="B140" s="203" t="s">
        <v>642</v>
      </c>
      <c r="C140" s="33"/>
      <c r="D140" s="196"/>
      <c r="F140" s="36"/>
      <c r="G140" s="197" t="s">
        <v>53</v>
      </c>
      <c r="H140" s="205" t="s">
        <v>643</v>
      </c>
      <c r="I140" s="36"/>
      <c r="J140" s="200"/>
      <c r="K140" s="198"/>
      <c r="L140" s="38"/>
      <c r="M140" s="202" t="s">
        <v>53</v>
      </c>
      <c r="N140" s="203" t="s">
        <v>606</v>
      </c>
      <c r="O140" s="33"/>
      <c r="P140" s="196"/>
      <c r="R140" s="36"/>
      <c r="S140" s="197" t="s">
        <v>53</v>
      </c>
      <c r="T140" s="205" t="s">
        <v>644</v>
      </c>
      <c r="U140" s="36"/>
      <c r="V140" s="200"/>
      <c r="W140" s="198"/>
    </row>
    <row r="141" spans="1:23" s="39" customFormat="1" ht="12.75" customHeight="1">
      <c r="A141" s="206" t="s">
        <v>54</v>
      </c>
      <c r="B141" s="203" t="s">
        <v>146</v>
      </c>
      <c r="C141" s="45"/>
      <c r="D141" s="196"/>
      <c r="F141" s="207"/>
      <c r="G141" s="199" t="s">
        <v>54</v>
      </c>
      <c r="H141" s="204" t="s">
        <v>645</v>
      </c>
      <c r="I141" s="36"/>
      <c r="J141" s="200"/>
      <c r="K141" s="198"/>
      <c r="L141" s="38"/>
      <c r="M141" s="206" t="s">
        <v>54</v>
      </c>
      <c r="N141" s="203" t="s">
        <v>646</v>
      </c>
      <c r="O141" s="45"/>
      <c r="P141" s="196"/>
      <c r="R141" s="207"/>
      <c r="S141" s="199" t="s">
        <v>54</v>
      </c>
      <c r="T141" s="205" t="s">
        <v>647</v>
      </c>
      <c r="U141" s="36"/>
      <c r="V141" s="200"/>
      <c r="W141" s="198"/>
    </row>
    <row r="142" spans="1:23" s="39" customFormat="1" ht="12.75" customHeight="1">
      <c r="A142" s="206" t="s">
        <v>55</v>
      </c>
      <c r="B142" s="203" t="s">
        <v>648</v>
      </c>
      <c r="C142" s="33"/>
      <c r="D142" s="196"/>
      <c r="F142" s="207"/>
      <c r="G142" s="199" t="s">
        <v>55</v>
      </c>
      <c r="H142" s="205" t="s">
        <v>649</v>
      </c>
      <c r="I142" s="36"/>
      <c r="J142" s="36"/>
      <c r="K142" s="198"/>
      <c r="L142" s="38"/>
      <c r="M142" s="206" t="s">
        <v>55</v>
      </c>
      <c r="N142" s="203" t="s">
        <v>650</v>
      </c>
      <c r="O142" s="33"/>
      <c r="P142" s="196"/>
      <c r="R142" s="207"/>
      <c r="S142" s="199" t="s">
        <v>55</v>
      </c>
      <c r="T142" s="205" t="s">
        <v>485</v>
      </c>
      <c r="U142" s="36"/>
      <c r="V142" s="36"/>
      <c r="W142" s="198"/>
    </row>
    <row r="143" spans="1:23" s="39" customFormat="1" ht="12.75" customHeight="1">
      <c r="A143" s="202" t="s">
        <v>57</v>
      </c>
      <c r="B143" s="203" t="s">
        <v>101</v>
      </c>
      <c r="C143" s="45"/>
      <c r="D143" s="196"/>
      <c r="F143" s="36"/>
      <c r="G143" s="197" t="s">
        <v>57</v>
      </c>
      <c r="H143" s="205" t="s">
        <v>112</v>
      </c>
      <c r="I143" s="93"/>
      <c r="J143" s="106" t="s">
        <v>64</v>
      </c>
      <c r="K143" s="95"/>
      <c r="L143" s="38"/>
      <c r="M143" s="202" t="s">
        <v>57</v>
      </c>
      <c r="N143" s="203" t="s">
        <v>318</v>
      </c>
      <c r="O143" s="45"/>
      <c r="P143" s="196"/>
      <c r="R143" s="36"/>
      <c r="S143" s="197" t="s">
        <v>57</v>
      </c>
      <c r="T143" s="205" t="s">
        <v>231</v>
      </c>
      <c r="U143" s="93"/>
      <c r="V143" s="106" t="s">
        <v>64</v>
      </c>
      <c r="W143" s="95"/>
    </row>
    <row r="144" spans="1:23" s="39" customFormat="1" ht="12.75" customHeight="1">
      <c r="A144" s="209"/>
      <c r="B144" s="45"/>
      <c r="C144" s="197"/>
      <c r="D144" s="196"/>
      <c r="E144" s="197" t="s">
        <v>53</v>
      </c>
      <c r="F144" s="35" t="s">
        <v>189</v>
      </c>
      <c r="G144" s="36"/>
      <c r="H144" s="210"/>
      <c r="I144" s="110" t="s">
        <v>65</v>
      </c>
      <c r="J144" s="111" t="s">
        <v>651</v>
      </c>
      <c r="K144" s="95"/>
      <c r="L144" s="38"/>
      <c r="M144" s="209"/>
      <c r="N144" s="45"/>
      <c r="O144" s="197"/>
      <c r="P144" s="196"/>
      <c r="Q144" s="197" t="s">
        <v>53</v>
      </c>
      <c r="R144" s="35" t="s">
        <v>652</v>
      </c>
      <c r="S144" s="36"/>
      <c r="T144" s="210"/>
      <c r="U144" s="110" t="s">
        <v>65</v>
      </c>
      <c r="V144" s="111" t="s">
        <v>653</v>
      </c>
      <c r="W144" s="95"/>
    </row>
    <row r="145" spans="1:23" s="39" customFormat="1" ht="12.75" customHeight="1">
      <c r="A145" s="195"/>
      <c r="B145" s="112" t="s">
        <v>66</v>
      </c>
      <c r="C145" s="33"/>
      <c r="D145" s="196"/>
      <c r="E145" s="199" t="s">
        <v>54</v>
      </c>
      <c r="F145" s="35" t="s">
        <v>609</v>
      </c>
      <c r="G145" s="36"/>
      <c r="H145" s="42"/>
      <c r="I145" s="110" t="s">
        <v>5</v>
      </c>
      <c r="J145" s="113" t="s">
        <v>651</v>
      </c>
      <c r="K145" s="95"/>
      <c r="L145" s="38"/>
      <c r="M145" s="195"/>
      <c r="N145" s="112" t="s">
        <v>66</v>
      </c>
      <c r="O145" s="33"/>
      <c r="P145" s="196"/>
      <c r="Q145" s="199" t="s">
        <v>54</v>
      </c>
      <c r="R145" s="35" t="s">
        <v>112</v>
      </c>
      <c r="S145" s="36"/>
      <c r="T145" s="42"/>
      <c r="U145" s="110" t="s">
        <v>5</v>
      </c>
      <c r="V145" s="113" t="s">
        <v>653</v>
      </c>
      <c r="W145" s="95"/>
    </row>
    <row r="146" spans="1:23" s="39" customFormat="1" ht="12.75" customHeight="1">
      <c r="A146" s="195"/>
      <c r="B146" s="112" t="s">
        <v>654</v>
      </c>
      <c r="C146" s="33"/>
      <c r="D146" s="196"/>
      <c r="E146" s="199" t="s">
        <v>55</v>
      </c>
      <c r="F146" s="201" t="s">
        <v>227</v>
      </c>
      <c r="G146" s="200"/>
      <c r="H146" s="42"/>
      <c r="I146" s="110" t="s">
        <v>68</v>
      </c>
      <c r="J146" s="113" t="s">
        <v>655</v>
      </c>
      <c r="K146" s="95"/>
      <c r="L146" s="38"/>
      <c r="M146" s="195"/>
      <c r="N146" s="112" t="s">
        <v>656</v>
      </c>
      <c r="O146" s="33"/>
      <c r="P146" s="196"/>
      <c r="Q146" s="199" t="s">
        <v>55</v>
      </c>
      <c r="R146" s="35" t="s">
        <v>657</v>
      </c>
      <c r="S146" s="200"/>
      <c r="T146" s="42"/>
      <c r="U146" s="110" t="s">
        <v>68</v>
      </c>
      <c r="V146" s="113" t="s">
        <v>658</v>
      </c>
      <c r="W146" s="95"/>
    </row>
    <row r="147" spans="1:23" s="39" customFormat="1" ht="12.75" customHeight="1">
      <c r="A147" s="211"/>
      <c r="B147" s="43"/>
      <c r="C147" s="43"/>
      <c r="D147" s="196"/>
      <c r="E147" s="197" t="s">
        <v>57</v>
      </c>
      <c r="F147" s="203" t="s">
        <v>659</v>
      </c>
      <c r="G147" s="43"/>
      <c r="H147" s="43"/>
      <c r="I147" s="116" t="s">
        <v>71</v>
      </c>
      <c r="J147" s="113" t="s">
        <v>655</v>
      </c>
      <c r="K147" s="117"/>
      <c r="L147" s="46"/>
      <c r="M147" s="211"/>
      <c r="N147" s="43"/>
      <c r="O147" s="43"/>
      <c r="P147" s="196"/>
      <c r="Q147" s="197" t="s">
        <v>57</v>
      </c>
      <c r="R147" s="203" t="s">
        <v>660</v>
      </c>
      <c r="S147" s="43"/>
      <c r="T147" s="43"/>
      <c r="U147" s="116" t="s">
        <v>71</v>
      </c>
      <c r="V147" s="113" t="s">
        <v>658</v>
      </c>
      <c r="W147" s="117"/>
    </row>
    <row r="148" spans="1:23" ht="4.5" customHeight="1">
      <c r="A148" s="212"/>
      <c r="B148" s="213"/>
      <c r="C148" s="214"/>
      <c r="D148" s="215"/>
      <c r="E148" s="216"/>
      <c r="F148" s="217"/>
      <c r="G148" s="218"/>
      <c r="H148" s="218"/>
      <c r="I148" s="214"/>
      <c r="J148" s="213"/>
      <c r="K148" s="219"/>
      <c r="M148" s="212"/>
      <c r="N148" s="213"/>
      <c r="O148" s="214"/>
      <c r="P148" s="215"/>
      <c r="Q148" s="216"/>
      <c r="R148" s="217"/>
      <c r="S148" s="218"/>
      <c r="T148" s="218"/>
      <c r="U148" s="214"/>
      <c r="V148" s="213"/>
      <c r="W148" s="219"/>
    </row>
    <row r="149" spans="1:23" ht="12.75" customHeight="1">
      <c r="A149" s="128"/>
      <c r="B149" s="128" t="s">
        <v>72</v>
      </c>
      <c r="C149" s="129"/>
      <c r="D149" s="130" t="s">
        <v>73</v>
      </c>
      <c r="E149" s="130" t="s">
        <v>74</v>
      </c>
      <c r="F149" s="130" t="s">
        <v>75</v>
      </c>
      <c r="G149" s="131" t="s">
        <v>76</v>
      </c>
      <c r="H149" s="132"/>
      <c r="I149" s="129" t="s">
        <v>77</v>
      </c>
      <c r="J149" s="130" t="s">
        <v>72</v>
      </c>
      <c r="K149" s="128" t="s">
        <v>78</v>
      </c>
      <c r="L149" s="26">
        <v>150</v>
      </c>
      <c r="M149" s="128"/>
      <c r="N149" s="128" t="s">
        <v>72</v>
      </c>
      <c r="O149" s="129"/>
      <c r="P149" s="130" t="s">
        <v>73</v>
      </c>
      <c r="Q149" s="130" t="s">
        <v>74</v>
      </c>
      <c r="R149" s="130" t="s">
        <v>75</v>
      </c>
      <c r="S149" s="131" t="s">
        <v>76</v>
      </c>
      <c r="T149" s="132"/>
      <c r="U149" s="129" t="s">
        <v>77</v>
      </c>
      <c r="V149" s="130" t="s">
        <v>72</v>
      </c>
      <c r="W149" s="128" t="s">
        <v>78</v>
      </c>
    </row>
    <row r="150" spans="1:23" ht="12.75">
      <c r="A150" s="134" t="s">
        <v>78</v>
      </c>
      <c r="B150" s="173" t="s">
        <v>79</v>
      </c>
      <c r="C150" s="174" t="s">
        <v>80</v>
      </c>
      <c r="D150" s="175" t="s">
        <v>81</v>
      </c>
      <c r="E150" s="175" t="s">
        <v>82</v>
      </c>
      <c r="F150" s="175"/>
      <c r="G150" s="137" t="s">
        <v>80</v>
      </c>
      <c r="H150" s="137" t="s">
        <v>77</v>
      </c>
      <c r="I150" s="135"/>
      <c r="J150" s="134" t="s">
        <v>79</v>
      </c>
      <c r="K150" s="134"/>
      <c r="L150" s="26">
        <v>150</v>
      </c>
      <c r="M150" s="134" t="s">
        <v>78</v>
      </c>
      <c r="N150" s="173" t="s">
        <v>79</v>
      </c>
      <c r="O150" s="174" t="s">
        <v>80</v>
      </c>
      <c r="P150" s="175" t="s">
        <v>81</v>
      </c>
      <c r="Q150" s="175" t="s">
        <v>82</v>
      </c>
      <c r="R150" s="175"/>
      <c r="S150" s="137" t="s">
        <v>80</v>
      </c>
      <c r="T150" s="137" t="s">
        <v>77</v>
      </c>
      <c r="U150" s="135"/>
      <c r="V150" s="134" t="s">
        <v>79</v>
      </c>
      <c r="W150" s="134"/>
    </row>
    <row r="151" spans="1:23" ht="16.5" customHeight="1">
      <c r="A151" s="139">
        <v>12</v>
      </c>
      <c r="B151" s="140">
        <v>4</v>
      </c>
      <c r="C151" s="141">
        <v>4</v>
      </c>
      <c r="D151" s="180" t="s">
        <v>637</v>
      </c>
      <c r="E151" s="142" t="s">
        <v>68</v>
      </c>
      <c r="F151" s="143">
        <v>11</v>
      </c>
      <c r="G151" s="144">
        <v>100</v>
      </c>
      <c r="H151" s="144"/>
      <c r="I151" s="145">
        <v>7</v>
      </c>
      <c r="J151" s="146">
        <v>0</v>
      </c>
      <c r="K151" s="147">
        <v>-12</v>
      </c>
      <c r="L151" s="26"/>
      <c r="M151" s="139">
        <v>-8.25</v>
      </c>
      <c r="N151" s="140">
        <v>0</v>
      </c>
      <c r="O151" s="141">
        <v>4</v>
      </c>
      <c r="P151" s="176" t="s">
        <v>83</v>
      </c>
      <c r="Q151" s="142" t="s">
        <v>65</v>
      </c>
      <c r="R151" s="143">
        <v>6</v>
      </c>
      <c r="S151" s="144"/>
      <c r="T151" s="144">
        <v>150</v>
      </c>
      <c r="U151" s="145">
        <v>7</v>
      </c>
      <c r="V151" s="146">
        <v>4</v>
      </c>
      <c r="W151" s="147">
        <v>8.25</v>
      </c>
    </row>
    <row r="152" spans="1:23" ht="16.5" customHeight="1">
      <c r="A152" s="139">
        <v>-4</v>
      </c>
      <c r="B152" s="140">
        <v>1</v>
      </c>
      <c r="C152" s="141">
        <v>2</v>
      </c>
      <c r="D152" s="176" t="s">
        <v>661</v>
      </c>
      <c r="E152" s="142" t="s">
        <v>68</v>
      </c>
      <c r="F152" s="143">
        <v>12</v>
      </c>
      <c r="G152" s="144"/>
      <c r="H152" s="144">
        <v>1370</v>
      </c>
      <c r="I152" s="145">
        <v>6</v>
      </c>
      <c r="J152" s="146">
        <v>3</v>
      </c>
      <c r="K152" s="147">
        <v>4</v>
      </c>
      <c r="L152" s="26"/>
      <c r="M152" s="139">
        <v>3.25</v>
      </c>
      <c r="N152" s="140">
        <v>4</v>
      </c>
      <c r="O152" s="141">
        <v>2</v>
      </c>
      <c r="P152" s="176" t="s">
        <v>83</v>
      </c>
      <c r="Q152" s="142" t="s">
        <v>5</v>
      </c>
      <c r="R152" s="143">
        <v>10</v>
      </c>
      <c r="S152" s="144">
        <v>430</v>
      </c>
      <c r="T152" s="144"/>
      <c r="U152" s="145">
        <v>6</v>
      </c>
      <c r="V152" s="146">
        <v>0</v>
      </c>
      <c r="W152" s="147">
        <v>-3.25</v>
      </c>
    </row>
    <row r="153" spans="1:23" ht="16.5" customHeight="1">
      <c r="A153" s="139">
        <v>-4</v>
      </c>
      <c r="B153" s="140">
        <v>1</v>
      </c>
      <c r="C153" s="141">
        <v>3</v>
      </c>
      <c r="D153" s="180" t="s">
        <v>661</v>
      </c>
      <c r="E153" s="142" t="s">
        <v>68</v>
      </c>
      <c r="F153" s="143">
        <v>12</v>
      </c>
      <c r="G153" s="144"/>
      <c r="H153" s="144">
        <v>1370</v>
      </c>
      <c r="I153" s="145">
        <v>5</v>
      </c>
      <c r="J153" s="146">
        <v>3</v>
      </c>
      <c r="K153" s="147">
        <v>4</v>
      </c>
      <c r="L153" s="26"/>
      <c r="M153" s="139">
        <v>2.5</v>
      </c>
      <c r="N153" s="140">
        <v>2</v>
      </c>
      <c r="O153" s="141">
        <v>3</v>
      </c>
      <c r="P153" s="176" t="s">
        <v>83</v>
      </c>
      <c r="Q153" s="142" t="s">
        <v>65</v>
      </c>
      <c r="R153" s="143">
        <v>9</v>
      </c>
      <c r="S153" s="144">
        <v>400</v>
      </c>
      <c r="T153" s="144"/>
      <c r="U153" s="145">
        <v>5</v>
      </c>
      <c r="V153" s="146">
        <v>2</v>
      </c>
      <c r="W153" s="147">
        <v>-2.5</v>
      </c>
    </row>
    <row r="154" spans="1:23" s="39" customFormat="1" ht="30" customHeight="1">
      <c r="A154" s="27"/>
      <c r="B154" s="27"/>
      <c r="C154" s="53"/>
      <c r="D154" s="27"/>
      <c r="E154" s="27"/>
      <c r="F154" s="27"/>
      <c r="G154" s="27"/>
      <c r="H154" s="27"/>
      <c r="I154" s="53"/>
      <c r="J154" s="27"/>
      <c r="K154" s="27"/>
      <c r="L154" s="52"/>
      <c r="M154" s="27"/>
      <c r="N154" s="27"/>
      <c r="O154" s="53"/>
      <c r="P154" s="27"/>
      <c r="Q154" s="27"/>
      <c r="R154" s="181"/>
      <c r="S154" s="27"/>
      <c r="T154" s="27"/>
      <c r="U154" s="53"/>
      <c r="V154" s="27"/>
      <c r="W154" s="27"/>
    </row>
    <row r="155" spans="1:23" s="39" customFormat="1" ht="15">
      <c r="A155" s="18"/>
      <c r="B155" s="19" t="s">
        <v>44</v>
      </c>
      <c r="C155" s="20"/>
      <c r="D155" s="19"/>
      <c r="E155" s="21" t="s">
        <v>157</v>
      </c>
      <c r="F155" s="22"/>
      <c r="G155" s="23" t="s">
        <v>46</v>
      </c>
      <c r="H155" s="23"/>
      <c r="I155" s="24" t="s">
        <v>88</v>
      </c>
      <c r="J155" s="24"/>
      <c r="K155" s="25"/>
      <c r="L155" s="26">
        <v>150</v>
      </c>
      <c r="M155" s="18"/>
      <c r="N155" s="19" t="s">
        <v>44</v>
      </c>
      <c r="O155" s="20"/>
      <c r="P155" s="19"/>
      <c r="Q155" s="21" t="s">
        <v>158</v>
      </c>
      <c r="R155" s="22"/>
      <c r="S155" s="23" t="s">
        <v>46</v>
      </c>
      <c r="T155" s="23"/>
      <c r="U155" s="24" t="s">
        <v>90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50</v>
      </c>
      <c r="H156" s="31"/>
      <c r="I156" s="24" t="s">
        <v>52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50</v>
      </c>
      <c r="T156" s="31"/>
      <c r="U156" s="24" t="s">
        <v>91</v>
      </c>
      <c r="V156" s="24"/>
      <c r="W156" s="25"/>
    </row>
    <row r="157" spans="1:23" s="39" customFormat="1" ht="4.5" customHeight="1">
      <c r="A157" s="187"/>
      <c r="B157" s="188"/>
      <c r="C157" s="189"/>
      <c r="D157" s="190"/>
      <c r="E157" s="191"/>
      <c r="F157" s="192"/>
      <c r="G157" s="193"/>
      <c r="H157" s="193"/>
      <c r="I157" s="189"/>
      <c r="J157" s="188"/>
      <c r="K157" s="194"/>
      <c r="L157" s="26"/>
      <c r="M157" s="187"/>
      <c r="N157" s="188"/>
      <c r="O157" s="189"/>
      <c r="P157" s="190"/>
      <c r="Q157" s="191"/>
      <c r="R157" s="192"/>
      <c r="S157" s="193"/>
      <c r="T157" s="193"/>
      <c r="U157" s="189"/>
      <c r="V157" s="188"/>
      <c r="W157" s="194"/>
    </row>
    <row r="158" spans="1:23" s="39" customFormat="1" ht="12.75" customHeight="1">
      <c r="A158" s="195"/>
      <c r="B158" s="32"/>
      <c r="C158" s="33"/>
      <c r="D158" s="196"/>
      <c r="E158" s="197" t="s">
        <v>53</v>
      </c>
      <c r="F158" s="35" t="s">
        <v>314</v>
      </c>
      <c r="G158" s="36"/>
      <c r="H158" s="42"/>
      <c r="I158" s="42"/>
      <c r="J158" s="260"/>
      <c r="K158" s="198"/>
      <c r="L158" s="38"/>
      <c r="M158" s="195"/>
      <c r="N158" s="32"/>
      <c r="O158" s="33"/>
      <c r="P158" s="196"/>
      <c r="Q158" s="197" t="s">
        <v>53</v>
      </c>
      <c r="R158" s="35" t="s">
        <v>662</v>
      </c>
      <c r="S158" s="36"/>
      <c r="T158" s="42"/>
      <c r="U158" s="42"/>
      <c r="V158" s="260"/>
      <c r="W158" s="198"/>
    </row>
    <row r="159" spans="1:23" s="39" customFormat="1" ht="12.75" customHeight="1">
      <c r="A159" s="195"/>
      <c r="B159" s="32"/>
      <c r="C159" s="33"/>
      <c r="D159" s="196"/>
      <c r="E159" s="199" t="s">
        <v>54</v>
      </c>
      <c r="F159" s="35" t="s">
        <v>663</v>
      </c>
      <c r="G159" s="200"/>
      <c r="H159" s="42"/>
      <c r="I159" s="44"/>
      <c r="J159" s="261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K159" s="262"/>
      <c r="L159" s="38"/>
      <c r="M159" s="195"/>
      <c r="N159" s="32"/>
      <c r="O159" s="33"/>
      <c r="P159" s="196"/>
      <c r="Q159" s="199" t="s">
        <v>54</v>
      </c>
      <c r="R159" s="35" t="s">
        <v>552</v>
      </c>
      <c r="S159" s="200"/>
      <c r="T159" s="42"/>
      <c r="U159" s="44"/>
      <c r="V159" s="261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11.1</v>
      </c>
      <c r="W159" s="262"/>
    </row>
    <row r="160" spans="1:23" s="39" customFormat="1" ht="12.75" customHeight="1">
      <c r="A160" s="195"/>
      <c r="B160" s="32"/>
      <c r="C160" s="33"/>
      <c r="D160" s="196"/>
      <c r="E160" s="199" t="s">
        <v>55</v>
      </c>
      <c r="F160" s="35" t="s">
        <v>664</v>
      </c>
      <c r="G160" s="36"/>
      <c r="H160" s="42"/>
      <c r="I160" s="263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J160" s="261" t="str">
        <f>IF(J159="","","+")</f>
        <v>+</v>
      </c>
      <c r="K160" s="264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12.1</v>
      </c>
      <c r="L160" s="38"/>
      <c r="M160" s="195"/>
      <c r="N160" s="32"/>
      <c r="O160" s="33"/>
      <c r="P160" s="196"/>
      <c r="Q160" s="199" t="s">
        <v>55</v>
      </c>
      <c r="R160" s="35" t="s">
        <v>665</v>
      </c>
      <c r="S160" s="36"/>
      <c r="T160" s="42"/>
      <c r="U160" s="263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13.1</v>
      </c>
      <c r="V160" s="261" t="str">
        <f>IF(V159="","","+")</f>
        <v>+</v>
      </c>
      <c r="W160" s="264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11.1</v>
      </c>
    </row>
    <row r="161" spans="1:23" s="39" customFormat="1" ht="12.75" customHeight="1">
      <c r="A161" s="195"/>
      <c r="B161" s="32"/>
      <c r="C161" s="33"/>
      <c r="D161" s="196"/>
      <c r="E161" s="197" t="s">
        <v>57</v>
      </c>
      <c r="F161" s="35" t="s">
        <v>159</v>
      </c>
      <c r="G161" s="36"/>
      <c r="H161" s="42"/>
      <c r="I161" s="44"/>
      <c r="J161" s="261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9.1</v>
      </c>
      <c r="K161" s="262"/>
      <c r="L161" s="38"/>
      <c r="M161" s="195"/>
      <c r="N161" s="32"/>
      <c r="O161" s="33"/>
      <c r="P161" s="196"/>
      <c r="Q161" s="197" t="s">
        <v>57</v>
      </c>
      <c r="R161" s="35" t="s">
        <v>666</v>
      </c>
      <c r="S161" s="36"/>
      <c r="T161" s="42"/>
      <c r="U161" s="44"/>
      <c r="V161" s="261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5.1</v>
      </c>
      <c r="W161" s="262"/>
    </row>
    <row r="162" spans="1:23" s="39" customFormat="1" ht="12.75" customHeight="1">
      <c r="A162" s="202" t="s">
        <v>53</v>
      </c>
      <c r="B162" s="203" t="s">
        <v>667</v>
      </c>
      <c r="C162" s="33"/>
      <c r="D162" s="196"/>
      <c r="F162" s="36"/>
      <c r="G162" s="197" t="s">
        <v>53</v>
      </c>
      <c r="H162" s="205" t="s">
        <v>668</v>
      </c>
      <c r="I162" s="36"/>
      <c r="J162" s="200"/>
      <c r="K162" s="198"/>
      <c r="L162" s="38"/>
      <c r="M162" s="202" t="s">
        <v>53</v>
      </c>
      <c r="N162" s="203" t="s">
        <v>100</v>
      </c>
      <c r="O162" s="33"/>
      <c r="P162" s="196"/>
      <c r="R162" s="36"/>
      <c r="S162" s="197" t="s">
        <v>53</v>
      </c>
      <c r="T162" s="205" t="s">
        <v>669</v>
      </c>
      <c r="U162" s="36"/>
      <c r="V162" s="200"/>
      <c r="W162" s="198"/>
    </row>
    <row r="163" spans="1:23" s="39" customFormat="1" ht="12.75" customHeight="1">
      <c r="A163" s="206" t="s">
        <v>54</v>
      </c>
      <c r="B163" s="203" t="s">
        <v>146</v>
      </c>
      <c r="C163" s="45"/>
      <c r="D163" s="196"/>
      <c r="F163" s="207"/>
      <c r="G163" s="199" t="s">
        <v>54</v>
      </c>
      <c r="H163" s="205" t="s">
        <v>670</v>
      </c>
      <c r="I163" s="36"/>
      <c r="J163" s="200"/>
      <c r="K163" s="198"/>
      <c r="L163" s="38"/>
      <c r="M163" s="206" t="s">
        <v>54</v>
      </c>
      <c r="N163" s="203" t="s">
        <v>671</v>
      </c>
      <c r="O163" s="45"/>
      <c r="P163" s="196"/>
      <c r="R163" s="207"/>
      <c r="S163" s="199" t="s">
        <v>54</v>
      </c>
      <c r="T163" s="205" t="s">
        <v>672</v>
      </c>
      <c r="U163" s="36"/>
      <c r="V163" s="200"/>
      <c r="W163" s="198"/>
    </row>
    <row r="164" spans="1:23" s="39" customFormat="1" ht="12.75" customHeight="1">
      <c r="A164" s="206" t="s">
        <v>55</v>
      </c>
      <c r="B164" s="203" t="s">
        <v>523</v>
      </c>
      <c r="C164" s="33"/>
      <c r="D164" s="196"/>
      <c r="F164" s="207"/>
      <c r="G164" s="199" t="s">
        <v>55</v>
      </c>
      <c r="H164" s="205" t="s">
        <v>538</v>
      </c>
      <c r="I164" s="36"/>
      <c r="J164" s="36"/>
      <c r="K164" s="198"/>
      <c r="L164" s="38"/>
      <c r="M164" s="206" t="s">
        <v>55</v>
      </c>
      <c r="N164" s="203" t="s">
        <v>673</v>
      </c>
      <c r="O164" s="33"/>
      <c r="P164" s="196"/>
      <c r="R164" s="207"/>
      <c r="S164" s="199" t="s">
        <v>55</v>
      </c>
      <c r="T164" s="205" t="s">
        <v>256</v>
      </c>
      <c r="U164" s="36"/>
      <c r="V164" s="36"/>
      <c r="W164" s="198"/>
    </row>
    <row r="165" spans="1:23" s="39" customFormat="1" ht="12.75" customHeight="1">
      <c r="A165" s="202" t="s">
        <v>57</v>
      </c>
      <c r="B165" s="203" t="s">
        <v>674</v>
      </c>
      <c r="C165" s="45"/>
      <c r="D165" s="196"/>
      <c r="F165" s="36"/>
      <c r="G165" s="197" t="s">
        <v>57</v>
      </c>
      <c r="H165" s="205" t="s">
        <v>624</v>
      </c>
      <c r="I165" s="93"/>
      <c r="J165" s="106" t="s">
        <v>64</v>
      </c>
      <c r="K165" s="95"/>
      <c r="L165" s="38"/>
      <c r="M165" s="202" t="s">
        <v>57</v>
      </c>
      <c r="N165" s="203" t="s">
        <v>560</v>
      </c>
      <c r="O165" s="45"/>
      <c r="P165" s="196"/>
      <c r="R165" s="36"/>
      <c r="S165" s="197" t="s">
        <v>57</v>
      </c>
      <c r="T165" s="205" t="s">
        <v>595</v>
      </c>
      <c r="U165" s="93"/>
      <c r="V165" s="106" t="s">
        <v>64</v>
      </c>
      <c r="W165" s="95"/>
    </row>
    <row r="166" spans="1:23" s="39" customFormat="1" ht="12.75" customHeight="1">
      <c r="A166" s="209"/>
      <c r="B166" s="45"/>
      <c r="C166" s="197"/>
      <c r="D166" s="196"/>
      <c r="E166" s="197" t="s">
        <v>53</v>
      </c>
      <c r="F166" s="201" t="s">
        <v>675</v>
      </c>
      <c r="G166" s="36"/>
      <c r="H166" s="210"/>
      <c r="I166" s="110" t="s">
        <v>65</v>
      </c>
      <c r="J166" s="111" t="s">
        <v>676</v>
      </c>
      <c r="K166" s="95"/>
      <c r="L166" s="38"/>
      <c r="M166" s="209"/>
      <c r="N166" s="45"/>
      <c r="O166" s="197"/>
      <c r="P166" s="196"/>
      <c r="Q166" s="197" t="s">
        <v>53</v>
      </c>
      <c r="R166" s="35" t="s">
        <v>677</v>
      </c>
      <c r="S166" s="36"/>
      <c r="T166" s="210"/>
      <c r="U166" s="110" t="s">
        <v>65</v>
      </c>
      <c r="V166" s="111" t="s">
        <v>678</v>
      </c>
      <c r="W166" s="95"/>
    </row>
    <row r="167" spans="1:23" s="39" customFormat="1" ht="12.75" customHeight="1">
      <c r="A167" s="195"/>
      <c r="B167" s="112" t="s">
        <v>66</v>
      </c>
      <c r="C167" s="33"/>
      <c r="D167" s="196"/>
      <c r="E167" s="199" t="s">
        <v>54</v>
      </c>
      <c r="F167" s="35" t="s">
        <v>142</v>
      </c>
      <c r="G167" s="36"/>
      <c r="H167" s="42"/>
      <c r="I167" s="110" t="s">
        <v>5</v>
      </c>
      <c r="J167" s="113" t="s">
        <v>676</v>
      </c>
      <c r="K167" s="95"/>
      <c r="L167" s="38"/>
      <c r="M167" s="195"/>
      <c r="N167" s="112" t="s">
        <v>66</v>
      </c>
      <c r="O167" s="33"/>
      <c r="P167" s="196"/>
      <c r="Q167" s="199" t="s">
        <v>54</v>
      </c>
      <c r="R167" s="35" t="s">
        <v>679</v>
      </c>
      <c r="S167" s="36"/>
      <c r="T167" s="42"/>
      <c r="U167" s="110" t="s">
        <v>5</v>
      </c>
      <c r="V167" s="113" t="s">
        <v>678</v>
      </c>
      <c r="W167" s="95"/>
    </row>
    <row r="168" spans="1:23" s="39" customFormat="1" ht="12.75" customHeight="1">
      <c r="A168" s="195"/>
      <c r="B168" s="112" t="s">
        <v>680</v>
      </c>
      <c r="C168" s="33"/>
      <c r="D168" s="196"/>
      <c r="E168" s="199" t="s">
        <v>55</v>
      </c>
      <c r="F168" s="35" t="s">
        <v>681</v>
      </c>
      <c r="G168" s="200"/>
      <c r="H168" s="42"/>
      <c r="I168" s="110" t="s">
        <v>68</v>
      </c>
      <c r="J168" s="113" t="s">
        <v>682</v>
      </c>
      <c r="K168" s="95"/>
      <c r="L168" s="38"/>
      <c r="M168" s="195"/>
      <c r="N168" s="112" t="s">
        <v>683</v>
      </c>
      <c r="O168" s="33"/>
      <c r="P168" s="196"/>
      <c r="Q168" s="199" t="s">
        <v>55</v>
      </c>
      <c r="R168" s="35" t="s">
        <v>534</v>
      </c>
      <c r="S168" s="200"/>
      <c r="T168" s="42"/>
      <c r="U168" s="110" t="s">
        <v>68</v>
      </c>
      <c r="V168" s="113" t="s">
        <v>684</v>
      </c>
      <c r="W168" s="95"/>
    </row>
    <row r="169" spans="1:23" s="39" customFormat="1" ht="12.75" customHeight="1">
      <c r="A169" s="211"/>
      <c r="B169" s="43"/>
      <c r="C169" s="43"/>
      <c r="D169" s="196"/>
      <c r="E169" s="197" t="s">
        <v>57</v>
      </c>
      <c r="F169" s="208" t="s">
        <v>225</v>
      </c>
      <c r="G169" s="43"/>
      <c r="H169" s="43"/>
      <c r="I169" s="116" t="s">
        <v>71</v>
      </c>
      <c r="J169" s="113" t="s">
        <v>682</v>
      </c>
      <c r="K169" s="117"/>
      <c r="L169" s="46"/>
      <c r="M169" s="211"/>
      <c r="N169" s="43"/>
      <c r="O169" s="43"/>
      <c r="P169" s="196"/>
      <c r="Q169" s="197" t="s">
        <v>57</v>
      </c>
      <c r="R169" s="203" t="s">
        <v>565</v>
      </c>
      <c r="S169" s="43"/>
      <c r="T169" s="43"/>
      <c r="U169" s="116" t="s">
        <v>71</v>
      </c>
      <c r="V169" s="113" t="s">
        <v>685</v>
      </c>
      <c r="W169" s="117"/>
    </row>
    <row r="170" spans="1:23" ht="4.5" customHeight="1">
      <c r="A170" s="212"/>
      <c r="B170" s="213"/>
      <c r="C170" s="214"/>
      <c r="D170" s="215"/>
      <c r="E170" s="216"/>
      <c r="F170" s="217"/>
      <c r="G170" s="218"/>
      <c r="H170" s="218"/>
      <c r="I170" s="214"/>
      <c r="J170" s="213"/>
      <c r="K170" s="219"/>
      <c r="M170" s="212"/>
      <c r="N170" s="213"/>
      <c r="O170" s="214"/>
      <c r="P170" s="215"/>
      <c r="Q170" s="216"/>
      <c r="R170" s="217"/>
      <c r="S170" s="218"/>
      <c r="T170" s="218"/>
      <c r="U170" s="214"/>
      <c r="V170" s="213"/>
      <c r="W170" s="219"/>
    </row>
    <row r="171" spans="1:23" ht="12.75" customHeight="1">
      <c r="A171" s="128"/>
      <c r="B171" s="128" t="s">
        <v>72</v>
      </c>
      <c r="C171" s="129"/>
      <c r="D171" s="130" t="s">
        <v>73</v>
      </c>
      <c r="E171" s="130" t="s">
        <v>74</v>
      </c>
      <c r="F171" s="130" t="s">
        <v>75</v>
      </c>
      <c r="G171" s="131" t="s">
        <v>76</v>
      </c>
      <c r="H171" s="132"/>
      <c r="I171" s="129" t="s">
        <v>77</v>
      </c>
      <c r="J171" s="130" t="s">
        <v>72</v>
      </c>
      <c r="K171" s="128" t="s">
        <v>78</v>
      </c>
      <c r="L171" s="26">
        <v>150</v>
      </c>
      <c r="M171" s="128"/>
      <c r="N171" s="128" t="s">
        <v>72</v>
      </c>
      <c r="O171" s="129"/>
      <c r="P171" s="130" t="s">
        <v>73</v>
      </c>
      <c r="Q171" s="130" t="s">
        <v>74</v>
      </c>
      <c r="R171" s="130" t="s">
        <v>75</v>
      </c>
      <c r="S171" s="131" t="s">
        <v>76</v>
      </c>
      <c r="T171" s="132"/>
      <c r="U171" s="129" t="s">
        <v>77</v>
      </c>
      <c r="V171" s="130" t="s">
        <v>72</v>
      </c>
      <c r="W171" s="128" t="s">
        <v>78</v>
      </c>
    </row>
    <row r="172" spans="1:23" ht="12.75">
      <c r="A172" s="134" t="s">
        <v>78</v>
      </c>
      <c r="B172" s="173" t="s">
        <v>79</v>
      </c>
      <c r="C172" s="174" t="s">
        <v>80</v>
      </c>
      <c r="D172" s="175" t="s">
        <v>81</v>
      </c>
      <c r="E172" s="175" t="s">
        <v>82</v>
      </c>
      <c r="F172" s="175"/>
      <c r="G172" s="137" t="s">
        <v>80</v>
      </c>
      <c r="H172" s="137" t="s">
        <v>77</v>
      </c>
      <c r="I172" s="135"/>
      <c r="J172" s="134" t="s">
        <v>79</v>
      </c>
      <c r="K172" s="134"/>
      <c r="L172" s="26">
        <v>150</v>
      </c>
      <c r="M172" s="134" t="s">
        <v>78</v>
      </c>
      <c r="N172" s="173" t="s">
        <v>79</v>
      </c>
      <c r="O172" s="174" t="s">
        <v>80</v>
      </c>
      <c r="P172" s="175" t="s">
        <v>81</v>
      </c>
      <c r="Q172" s="175" t="s">
        <v>82</v>
      </c>
      <c r="R172" s="175"/>
      <c r="S172" s="137" t="s">
        <v>80</v>
      </c>
      <c r="T172" s="137" t="s">
        <v>77</v>
      </c>
      <c r="U172" s="135"/>
      <c r="V172" s="134" t="s">
        <v>79</v>
      </c>
      <c r="W172" s="134"/>
    </row>
    <row r="173" spans="1:23" ht="16.5" customHeight="1">
      <c r="A173" s="139">
        <v>-1.5</v>
      </c>
      <c r="B173" s="140">
        <v>1</v>
      </c>
      <c r="C173" s="141">
        <v>4</v>
      </c>
      <c r="D173" s="176" t="s">
        <v>116</v>
      </c>
      <c r="E173" s="142" t="s">
        <v>68</v>
      </c>
      <c r="F173" s="143">
        <v>9</v>
      </c>
      <c r="G173" s="144"/>
      <c r="H173" s="144">
        <v>140</v>
      </c>
      <c r="I173" s="145">
        <v>7</v>
      </c>
      <c r="J173" s="146">
        <v>3</v>
      </c>
      <c r="K173" s="147">
        <v>1.5</v>
      </c>
      <c r="L173" s="26"/>
      <c r="M173" s="139">
        <v>-1.5</v>
      </c>
      <c r="N173" s="140">
        <v>1</v>
      </c>
      <c r="O173" s="141">
        <v>5</v>
      </c>
      <c r="P173" s="180" t="s">
        <v>84</v>
      </c>
      <c r="Q173" s="142" t="s">
        <v>71</v>
      </c>
      <c r="R173" s="143">
        <v>9</v>
      </c>
      <c r="S173" s="144"/>
      <c r="T173" s="144">
        <v>140</v>
      </c>
      <c r="U173" s="145">
        <v>1</v>
      </c>
      <c r="V173" s="146">
        <v>3</v>
      </c>
      <c r="W173" s="147">
        <v>1.5</v>
      </c>
    </row>
    <row r="174" spans="1:23" ht="16.5" customHeight="1">
      <c r="A174" s="139">
        <v>-1.5</v>
      </c>
      <c r="B174" s="140">
        <v>1</v>
      </c>
      <c r="C174" s="141">
        <v>2</v>
      </c>
      <c r="D174" s="176" t="s">
        <v>84</v>
      </c>
      <c r="E174" s="142" t="s">
        <v>68</v>
      </c>
      <c r="F174" s="143">
        <v>9</v>
      </c>
      <c r="G174" s="144"/>
      <c r="H174" s="144">
        <v>140</v>
      </c>
      <c r="I174" s="145">
        <v>6</v>
      </c>
      <c r="J174" s="146">
        <v>3</v>
      </c>
      <c r="K174" s="147">
        <v>1.5</v>
      </c>
      <c r="L174" s="26"/>
      <c r="M174" s="139">
        <v>-1.5</v>
      </c>
      <c r="N174" s="140">
        <v>1</v>
      </c>
      <c r="O174" s="141">
        <v>6</v>
      </c>
      <c r="P174" s="176" t="s">
        <v>84</v>
      </c>
      <c r="Q174" s="142" t="s">
        <v>71</v>
      </c>
      <c r="R174" s="143">
        <v>9</v>
      </c>
      <c r="S174" s="144"/>
      <c r="T174" s="144">
        <v>140</v>
      </c>
      <c r="U174" s="145">
        <v>7</v>
      </c>
      <c r="V174" s="146">
        <v>3</v>
      </c>
      <c r="W174" s="147">
        <v>1.5</v>
      </c>
    </row>
    <row r="175" spans="1:23" ht="16.5" customHeight="1">
      <c r="A175" s="139">
        <v>4.5</v>
      </c>
      <c r="B175" s="140">
        <v>4</v>
      </c>
      <c r="C175" s="141">
        <v>3</v>
      </c>
      <c r="D175" s="176" t="s">
        <v>686</v>
      </c>
      <c r="E175" s="142" t="s">
        <v>71</v>
      </c>
      <c r="F175" s="143">
        <v>9</v>
      </c>
      <c r="G175" s="144">
        <v>100</v>
      </c>
      <c r="H175" s="144"/>
      <c r="I175" s="145">
        <v>5</v>
      </c>
      <c r="J175" s="146">
        <v>0</v>
      </c>
      <c r="K175" s="147">
        <v>-4.5</v>
      </c>
      <c r="L175" s="26"/>
      <c r="M175" s="139">
        <v>4.5</v>
      </c>
      <c r="N175" s="140">
        <v>4</v>
      </c>
      <c r="O175" s="141">
        <v>4</v>
      </c>
      <c r="P175" s="176" t="s">
        <v>85</v>
      </c>
      <c r="Q175" s="142" t="s">
        <v>71</v>
      </c>
      <c r="R175" s="143">
        <v>9</v>
      </c>
      <c r="S175" s="144">
        <v>100</v>
      </c>
      <c r="T175" s="144"/>
      <c r="U175" s="145">
        <v>2</v>
      </c>
      <c r="V175" s="146">
        <v>0</v>
      </c>
      <c r="W175" s="147">
        <v>-4.5</v>
      </c>
    </row>
    <row r="176" spans="1:23" s="39" customFormat="1" ht="9.75" customHeight="1">
      <c r="A176" s="182"/>
      <c r="B176" s="183"/>
      <c r="C176" s="47"/>
      <c r="D176" s="48"/>
      <c r="E176" s="49"/>
      <c r="F176" s="50"/>
      <c r="G176" s="51"/>
      <c r="H176" s="51"/>
      <c r="I176" s="47"/>
      <c r="J176" s="183"/>
      <c r="K176" s="182"/>
      <c r="L176" s="26"/>
      <c r="M176" s="182"/>
      <c r="N176" s="183"/>
      <c r="O176" s="47"/>
      <c r="P176" s="48"/>
      <c r="Q176" s="49"/>
      <c r="R176" s="50"/>
      <c r="S176" s="51"/>
      <c r="T176" s="51"/>
      <c r="U176" s="47"/>
      <c r="V176" s="183"/>
      <c r="W176" s="182"/>
    </row>
    <row r="177" spans="1:23" s="39" customFormat="1" ht="15">
      <c r="A177" s="18"/>
      <c r="B177" s="19" t="s">
        <v>44</v>
      </c>
      <c r="C177" s="20"/>
      <c r="D177" s="19"/>
      <c r="E177" s="21" t="s">
        <v>165</v>
      </c>
      <c r="F177" s="22"/>
      <c r="G177" s="23" t="s">
        <v>46</v>
      </c>
      <c r="H177" s="23"/>
      <c r="I177" s="24" t="s">
        <v>47</v>
      </c>
      <c r="J177" s="24"/>
      <c r="K177" s="25"/>
      <c r="L177" s="26">
        <v>150</v>
      </c>
      <c r="M177" s="18"/>
      <c r="N177" s="19" t="s">
        <v>44</v>
      </c>
      <c r="O177" s="20"/>
      <c r="P177" s="19"/>
      <c r="Q177" s="21" t="s">
        <v>166</v>
      </c>
      <c r="R177" s="22"/>
      <c r="S177" s="23" t="s">
        <v>46</v>
      </c>
      <c r="T177" s="23"/>
      <c r="U177" s="24" t="s">
        <v>49</v>
      </c>
      <c r="V177" s="24"/>
      <c r="W177" s="25"/>
    </row>
    <row r="178" spans="1:23" s="39" customFormat="1" ht="12.75">
      <c r="A178" s="28"/>
      <c r="B178" s="28"/>
      <c r="C178" s="29"/>
      <c r="D178" s="30"/>
      <c r="E178" s="30"/>
      <c r="F178" s="30"/>
      <c r="G178" s="31" t="s">
        <v>50</v>
      </c>
      <c r="H178" s="31"/>
      <c r="I178" s="24" t="s">
        <v>51</v>
      </c>
      <c r="J178" s="24"/>
      <c r="K178" s="25"/>
      <c r="L178" s="26">
        <v>150</v>
      </c>
      <c r="M178" s="28"/>
      <c r="N178" s="28"/>
      <c r="O178" s="29"/>
      <c r="P178" s="30"/>
      <c r="Q178" s="30"/>
      <c r="R178" s="30"/>
      <c r="S178" s="31" t="s">
        <v>50</v>
      </c>
      <c r="T178" s="31"/>
      <c r="U178" s="24" t="s">
        <v>52</v>
      </c>
      <c r="V178" s="24"/>
      <c r="W178" s="25"/>
    </row>
    <row r="179" spans="1:23" s="39" customFormat="1" ht="4.5" customHeight="1">
      <c r="A179" s="187"/>
      <c r="B179" s="188"/>
      <c r="C179" s="189"/>
      <c r="D179" s="190"/>
      <c r="E179" s="191"/>
      <c r="F179" s="192"/>
      <c r="G179" s="193"/>
      <c r="H179" s="193"/>
      <c r="I179" s="189"/>
      <c r="J179" s="188"/>
      <c r="K179" s="194"/>
      <c r="L179" s="26"/>
      <c r="M179" s="187"/>
      <c r="N179" s="188"/>
      <c r="O179" s="189"/>
      <c r="P179" s="190"/>
      <c r="Q179" s="191"/>
      <c r="R179" s="192"/>
      <c r="S179" s="193"/>
      <c r="T179" s="193"/>
      <c r="U179" s="189"/>
      <c r="V179" s="188"/>
      <c r="W179" s="194"/>
    </row>
    <row r="180" spans="1:23" s="39" customFormat="1" ht="12.75" customHeight="1">
      <c r="A180" s="195"/>
      <c r="B180" s="32"/>
      <c r="C180" s="33"/>
      <c r="D180" s="196"/>
      <c r="E180" s="197" t="s">
        <v>53</v>
      </c>
      <c r="F180" s="35" t="s">
        <v>687</v>
      </c>
      <c r="G180" s="36"/>
      <c r="H180" s="42"/>
      <c r="I180" s="42"/>
      <c r="J180" s="260"/>
      <c r="K180" s="198"/>
      <c r="L180" s="38"/>
      <c r="M180" s="195"/>
      <c r="N180" s="32"/>
      <c r="O180" s="33"/>
      <c r="P180" s="196"/>
      <c r="Q180" s="197" t="s">
        <v>53</v>
      </c>
      <c r="R180" s="35" t="s">
        <v>246</v>
      </c>
      <c r="S180" s="36"/>
      <c r="T180" s="42"/>
      <c r="U180" s="42"/>
      <c r="V180" s="260"/>
      <c r="W180" s="198"/>
    </row>
    <row r="181" spans="1:23" s="39" customFormat="1" ht="12.75" customHeight="1">
      <c r="A181" s="195"/>
      <c r="B181" s="32"/>
      <c r="C181" s="33"/>
      <c r="D181" s="196"/>
      <c r="E181" s="199" t="s">
        <v>54</v>
      </c>
      <c r="F181" s="201" t="s">
        <v>688</v>
      </c>
      <c r="G181" s="200"/>
      <c r="H181" s="42"/>
      <c r="I181" s="44"/>
      <c r="J181" s="261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6.1</v>
      </c>
      <c r="K181" s="262"/>
      <c r="L181" s="38"/>
      <c r="M181" s="195"/>
      <c r="N181" s="32"/>
      <c r="O181" s="33"/>
      <c r="P181" s="196"/>
      <c r="Q181" s="199" t="s">
        <v>54</v>
      </c>
      <c r="R181" s="35" t="s">
        <v>169</v>
      </c>
      <c r="S181" s="200"/>
      <c r="T181" s="42"/>
      <c r="U181" s="44"/>
      <c r="V181" s="261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5.1</v>
      </c>
      <c r="W181" s="262"/>
    </row>
    <row r="182" spans="1:23" s="39" customFormat="1" ht="12.75" customHeight="1">
      <c r="A182" s="195"/>
      <c r="B182" s="32"/>
      <c r="C182" s="33"/>
      <c r="D182" s="196"/>
      <c r="E182" s="199" t="s">
        <v>55</v>
      </c>
      <c r="F182" s="35" t="s">
        <v>220</v>
      </c>
      <c r="G182" s="36"/>
      <c r="H182" s="42"/>
      <c r="I182" s="263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J182" s="261" t="str">
        <f>IF(J181="","","+")</f>
        <v>+</v>
      </c>
      <c r="K182" s="264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6.1</v>
      </c>
      <c r="L182" s="38"/>
      <c r="M182" s="195"/>
      <c r="N182" s="32"/>
      <c r="O182" s="33"/>
      <c r="P182" s="196"/>
      <c r="Q182" s="199" t="s">
        <v>55</v>
      </c>
      <c r="R182" s="35" t="s">
        <v>689</v>
      </c>
      <c r="S182" s="36"/>
      <c r="T182" s="42"/>
      <c r="U182" s="263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5.1</v>
      </c>
      <c r="V182" s="261" t="str">
        <f>IF(V181="","","+")</f>
        <v>+</v>
      </c>
      <c r="W182" s="264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14.1</v>
      </c>
    </row>
    <row r="183" spans="1:23" s="39" customFormat="1" ht="12.75" customHeight="1">
      <c r="A183" s="195"/>
      <c r="B183" s="32"/>
      <c r="C183" s="33"/>
      <c r="D183" s="196"/>
      <c r="E183" s="197" t="s">
        <v>57</v>
      </c>
      <c r="F183" s="35" t="s">
        <v>690</v>
      </c>
      <c r="G183" s="36"/>
      <c r="H183" s="42"/>
      <c r="I183" s="44"/>
      <c r="J183" s="261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K183" s="262"/>
      <c r="L183" s="38"/>
      <c r="M183" s="195"/>
      <c r="N183" s="32"/>
      <c r="O183" s="33"/>
      <c r="P183" s="196"/>
      <c r="Q183" s="197" t="s">
        <v>57</v>
      </c>
      <c r="R183" s="201" t="s">
        <v>691</v>
      </c>
      <c r="S183" s="36"/>
      <c r="T183" s="42"/>
      <c r="U183" s="44"/>
      <c r="V183" s="261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16.1</v>
      </c>
      <c r="W183" s="262"/>
    </row>
    <row r="184" spans="1:23" s="39" customFormat="1" ht="12.75" customHeight="1">
      <c r="A184" s="202" t="s">
        <v>53</v>
      </c>
      <c r="B184" s="203" t="s">
        <v>692</v>
      </c>
      <c r="C184" s="33"/>
      <c r="D184" s="196"/>
      <c r="F184" s="36"/>
      <c r="G184" s="197" t="s">
        <v>53</v>
      </c>
      <c r="H184" s="205" t="s">
        <v>693</v>
      </c>
      <c r="I184" s="36"/>
      <c r="J184" s="200"/>
      <c r="K184" s="198"/>
      <c r="L184" s="38"/>
      <c r="M184" s="202" t="s">
        <v>53</v>
      </c>
      <c r="N184" s="203" t="s">
        <v>189</v>
      </c>
      <c r="O184" s="33"/>
      <c r="P184" s="196"/>
      <c r="R184" s="36"/>
      <c r="S184" s="197" t="s">
        <v>53</v>
      </c>
      <c r="T184" s="205" t="s">
        <v>694</v>
      </c>
      <c r="U184" s="36"/>
      <c r="V184" s="200"/>
      <c r="W184" s="198"/>
    </row>
    <row r="185" spans="1:23" s="39" customFormat="1" ht="12.75" customHeight="1">
      <c r="A185" s="206" t="s">
        <v>54</v>
      </c>
      <c r="B185" s="203" t="s">
        <v>695</v>
      </c>
      <c r="C185" s="45"/>
      <c r="D185" s="196"/>
      <c r="F185" s="207"/>
      <c r="G185" s="199" t="s">
        <v>54</v>
      </c>
      <c r="H185" s="205" t="s">
        <v>696</v>
      </c>
      <c r="I185" s="36"/>
      <c r="J185" s="200"/>
      <c r="K185" s="198"/>
      <c r="L185" s="38"/>
      <c r="M185" s="206" t="s">
        <v>54</v>
      </c>
      <c r="N185" s="203" t="s">
        <v>644</v>
      </c>
      <c r="O185" s="45"/>
      <c r="P185" s="196"/>
      <c r="R185" s="207"/>
      <c r="S185" s="199" t="s">
        <v>54</v>
      </c>
      <c r="T185" s="205" t="s">
        <v>697</v>
      </c>
      <c r="U185" s="36"/>
      <c r="V185" s="200"/>
      <c r="W185" s="198"/>
    </row>
    <row r="186" spans="1:23" s="39" customFormat="1" ht="12.75" customHeight="1">
      <c r="A186" s="206" t="s">
        <v>55</v>
      </c>
      <c r="B186" s="203" t="s">
        <v>698</v>
      </c>
      <c r="C186" s="33"/>
      <c r="D186" s="196"/>
      <c r="F186" s="207"/>
      <c r="G186" s="199" t="s">
        <v>55</v>
      </c>
      <c r="H186" s="205" t="s">
        <v>128</v>
      </c>
      <c r="I186" s="36"/>
      <c r="J186" s="36"/>
      <c r="K186" s="198"/>
      <c r="L186" s="38"/>
      <c r="M186" s="206" t="s">
        <v>55</v>
      </c>
      <c r="N186" s="203" t="s">
        <v>129</v>
      </c>
      <c r="O186" s="33"/>
      <c r="P186" s="196"/>
      <c r="R186" s="207"/>
      <c r="S186" s="199" t="s">
        <v>55</v>
      </c>
      <c r="T186" s="205" t="s">
        <v>148</v>
      </c>
      <c r="U186" s="36"/>
      <c r="V186" s="36"/>
      <c r="W186" s="198"/>
    </row>
    <row r="187" spans="1:23" s="39" customFormat="1" ht="12.75" customHeight="1">
      <c r="A187" s="202" t="s">
        <v>57</v>
      </c>
      <c r="B187" s="208" t="s">
        <v>58</v>
      </c>
      <c r="C187" s="45"/>
      <c r="D187" s="196"/>
      <c r="F187" s="36"/>
      <c r="G187" s="197" t="s">
        <v>57</v>
      </c>
      <c r="H187" s="205" t="s">
        <v>699</v>
      </c>
      <c r="I187" s="93"/>
      <c r="J187" s="106" t="s">
        <v>64</v>
      </c>
      <c r="K187" s="95"/>
      <c r="L187" s="38"/>
      <c r="M187" s="202" t="s">
        <v>57</v>
      </c>
      <c r="N187" s="203" t="s">
        <v>700</v>
      </c>
      <c r="O187" s="45"/>
      <c r="P187" s="196"/>
      <c r="R187" s="36"/>
      <c r="S187" s="197" t="s">
        <v>57</v>
      </c>
      <c r="T187" s="205" t="s">
        <v>67</v>
      </c>
      <c r="U187" s="93"/>
      <c r="V187" s="106" t="s">
        <v>64</v>
      </c>
      <c r="W187" s="95"/>
    </row>
    <row r="188" spans="1:23" s="39" customFormat="1" ht="12.75" customHeight="1">
      <c r="A188" s="209"/>
      <c r="B188" s="45"/>
      <c r="C188" s="197"/>
      <c r="D188" s="196"/>
      <c r="E188" s="197" t="s">
        <v>53</v>
      </c>
      <c r="F188" s="35" t="s">
        <v>147</v>
      </c>
      <c r="G188" s="36"/>
      <c r="H188" s="210"/>
      <c r="I188" s="110" t="s">
        <v>65</v>
      </c>
      <c r="J188" s="111" t="s">
        <v>701</v>
      </c>
      <c r="K188" s="95"/>
      <c r="L188" s="38"/>
      <c r="M188" s="209"/>
      <c r="N188" s="45"/>
      <c r="O188" s="197"/>
      <c r="P188" s="196"/>
      <c r="Q188" s="197" t="s">
        <v>53</v>
      </c>
      <c r="R188" s="201" t="s">
        <v>702</v>
      </c>
      <c r="S188" s="36"/>
      <c r="T188" s="210"/>
      <c r="U188" s="110" t="s">
        <v>65</v>
      </c>
      <c r="V188" s="111" t="s">
        <v>703</v>
      </c>
      <c r="W188" s="95"/>
    </row>
    <row r="189" spans="1:23" s="39" customFormat="1" ht="12.75" customHeight="1">
      <c r="A189" s="195"/>
      <c r="B189" s="112" t="s">
        <v>66</v>
      </c>
      <c r="C189" s="33"/>
      <c r="D189" s="196"/>
      <c r="E189" s="199" t="s">
        <v>54</v>
      </c>
      <c r="F189" s="35" t="s">
        <v>704</v>
      </c>
      <c r="G189" s="36"/>
      <c r="H189" s="42"/>
      <c r="I189" s="110" t="s">
        <v>5</v>
      </c>
      <c r="J189" s="113" t="s">
        <v>705</v>
      </c>
      <c r="K189" s="95"/>
      <c r="L189" s="38"/>
      <c r="M189" s="195"/>
      <c r="N189" s="112" t="s">
        <v>66</v>
      </c>
      <c r="O189" s="33"/>
      <c r="P189" s="196"/>
      <c r="Q189" s="199" t="s">
        <v>54</v>
      </c>
      <c r="R189" s="35" t="s">
        <v>668</v>
      </c>
      <c r="S189" s="36"/>
      <c r="T189" s="42"/>
      <c r="U189" s="110" t="s">
        <v>5</v>
      </c>
      <c r="V189" s="113" t="s">
        <v>703</v>
      </c>
      <c r="W189" s="95"/>
    </row>
    <row r="190" spans="1:23" s="39" customFormat="1" ht="12.75" customHeight="1">
      <c r="A190" s="195"/>
      <c r="B190" s="112" t="s">
        <v>706</v>
      </c>
      <c r="C190" s="33"/>
      <c r="D190" s="196"/>
      <c r="E190" s="199" t="s">
        <v>55</v>
      </c>
      <c r="F190" s="35" t="s">
        <v>707</v>
      </c>
      <c r="G190" s="200"/>
      <c r="H190" s="42"/>
      <c r="I190" s="110" t="s">
        <v>68</v>
      </c>
      <c r="J190" s="113" t="s">
        <v>708</v>
      </c>
      <c r="K190" s="95"/>
      <c r="L190" s="38"/>
      <c r="M190" s="195"/>
      <c r="N190" s="112" t="s">
        <v>709</v>
      </c>
      <c r="O190" s="33"/>
      <c r="P190" s="196"/>
      <c r="Q190" s="199" t="s">
        <v>55</v>
      </c>
      <c r="R190" s="35" t="s">
        <v>710</v>
      </c>
      <c r="S190" s="200"/>
      <c r="T190" s="42"/>
      <c r="U190" s="110" t="s">
        <v>68</v>
      </c>
      <c r="V190" s="113" t="s">
        <v>711</v>
      </c>
      <c r="W190" s="95"/>
    </row>
    <row r="191" spans="1:23" s="39" customFormat="1" ht="12.75" customHeight="1">
      <c r="A191" s="211"/>
      <c r="B191" s="43"/>
      <c r="C191" s="43"/>
      <c r="D191" s="196"/>
      <c r="E191" s="197" t="s">
        <v>57</v>
      </c>
      <c r="F191" s="203" t="s">
        <v>51</v>
      </c>
      <c r="G191" s="43"/>
      <c r="H191" s="43"/>
      <c r="I191" s="116" t="s">
        <v>71</v>
      </c>
      <c r="J191" s="113" t="s">
        <v>708</v>
      </c>
      <c r="K191" s="117"/>
      <c r="L191" s="46"/>
      <c r="M191" s="211"/>
      <c r="N191" s="43"/>
      <c r="O191" s="43"/>
      <c r="P191" s="196"/>
      <c r="Q191" s="197" t="s">
        <v>57</v>
      </c>
      <c r="R191" s="203" t="s">
        <v>128</v>
      </c>
      <c r="S191" s="43"/>
      <c r="T191" s="43"/>
      <c r="U191" s="116" t="s">
        <v>71</v>
      </c>
      <c r="V191" s="113" t="s">
        <v>711</v>
      </c>
      <c r="W191" s="117"/>
    </row>
    <row r="192" spans="1:23" ht="4.5" customHeight="1">
      <c r="A192" s="212"/>
      <c r="B192" s="213"/>
      <c r="C192" s="214"/>
      <c r="D192" s="215"/>
      <c r="E192" s="216"/>
      <c r="F192" s="217"/>
      <c r="G192" s="218"/>
      <c r="H192" s="218"/>
      <c r="I192" s="214"/>
      <c r="J192" s="213"/>
      <c r="K192" s="219"/>
      <c r="M192" s="212"/>
      <c r="N192" s="213"/>
      <c r="O192" s="214"/>
      <c r="P192" s="215"/>
      <c r="Q192" s="216"/>
      <c r="R192" s="217"/>
      <c r="S192" s="218"/>
      <c r="T192" s="218"/>
      <c r="U192" s="214"/>
      <c r="V192" s="213"/>
      <c r="W192" s="219"/>
    </row>
    <row r="193" spans="1:23" ht="14.25" customHeight="1">
      <c r="A193" s="128"/>
      <c r="B193" s="128" t="s">
        <v>72</v>
      </c>
      <c r="C193" s="129"/>
      <c r="D193" s="130" t="s">
        <v>73</v>
      </c>
      <c r="E193" s="130" t="s">
        <v>74</v>
      </c>
      <c r="F193" s="130" t="s">
        <v>75</v>
      </c>
      <c r="G193" s="131" t="s">
        <v>76</v>
      </c>
      <c r="H193" s="132"/>
      <c r="I193" s="129" t="s">
        <v>77</v>
      </c>
      <c r="J193" s="130" t="s">
        <v>72</v>
      </c>
      <c r="K193" s="128" t="s">
        <v>78</v>
      </c>
      <c r="L193" s="26">
        <v>150</v>
      </c>
      <c r="M193" s="128"/>
      <c r="N193" s="128" t="s">
        <v>72</v>
      </c>
      <c r="O193" s="129"/>
      <c r="P193" s="130" t="s">
        <v>73</v>
      </c>
      <c r="Q193" s="130" t="s">
        <v>74</v>
      </c>
      <c r="R193" s="130" t="s">
        <v>75</v>
      </c>
      <c r="S193" s="131" t="s">
        <v>76</v>
      </c>
      <c r="T193" s="132"/>
      <c r="U193" s="129" t="s">
        <v>77</v>
      </c>
      <c r="V193" s="130" t="s">
        <v>72</v>
      </c>
      <c r="W193" s="128" t="s">
        <v>78</v>
      </c>
    </row>
    <row r="194" spans="1:23" ht="14.25" customHeight="1">
      <c r="A194" s="134" t="s">
        <v>78</v>
      </c>
      <c r="B194" s="173" t="s">
        <v>79</v>
      </c>
      <c r="C194" s="174" t="s">
        <v>80</v>
      </c>
      <c r="D194" s="175" t="s">
        <v>81</v>
      </c>
      <c r="E194" s="175" t="s">
        <v>82</v>
      </c>
      <c r="F194" s="175"/>
      <c r="G194" s="137" t="s">
        <v>80</v>
      </c>
      <c r="H194" s="137" t="s">
        <v>77</v>
      </c>
      <c r="I194" s="135"/>
      <c r="J194" s="134" t="s">
        <v>79</v>
      </c>
      <c r="K194" s="134"/>
      <c r="L194" s="26">
        <v>150</v>
      </c>
      <c r="M194" s="134" t="s">
        <v>78</v>
      </c>
      <c r="N194" s="173" t="s">
        <v>79</v>
      </c>
      <c r="O194" s="174" t="s">
        <v>80</v>
      </c>
      <c r="P194" s="175" t="s">
        <v>81</v>
      </c>
      <c r="Q194" s="175" t="s">
        <v>82</v>
      </c>
      <c r="R194" s="175"/>
      <c r="S194" s="137" t="s">
        <v>80</v>
      </c>
      <c r="T194" s="137" t="s">
        <v>77</v>
      </c>
      <c r="U194" s="135"/>
      <c r="V194" s="134" t="s">
        <v>79</v>
      </c>
      <c r="W194" s="134"/>
    </row>
    <row r="195" spans="1:23" ht="16.5" customHeight="1">
      <c r="A195" s="139">
        <v>6.25</v>
      </c>
      <c r="B195" s="140">
        <v>4</v>
      </c>
      <c r="C195" s="141">
        <v>5</v>
      </c>
      <c r="D195" s="176" t="s">
        <v>83</v>
      </c>
      <c r="E195" s="142" t="s">
        <v>65</v>
      </c>
      <c r="F195" s="143">
        <v>9</v>
      </c>
      <c r="G195" s="144">
        <v>400</v>
      </c>
      <c r="H195" s="144"/>
      <c r="I195" s="145">
        <v>1</v>
      </c>
      <c r="J195" s="146">
        <v>0</v>
      </c>
      <c r="K195" s="147">
        <v>-6.25</v>
      </c>
      <c r="L195" s="26"/>
      <c r="M195" s="139">
        <v>4.5</v>
      </c>
      <c r="N195" s="140">
        <v>4</v>
      </c>
      <c r="O195" s="141">
        <v>5</v>
      </c>
      <c r="P195" s="176" t="s">
        <v>85</v>
      </c>
      <c r="Q195" s="142" t="s">
        <v>71</v>
      </c>
      <c r="R195" s="143">
        <v>7</v>
      </c>
      <c r="S195" s="144">
        <v>150</v>
      </c>
      <c r="T195" s="144"/>
      <c r="U195" s="145">
        <v>1</v>
      </c>
      <c r="V195" s="146">
        <v>0</v>
      </c>
      <c r="W195" s="147">
        <v>-4.5</v>
      </c>
    </row>
    <row r="196" spans="1:23" ht="16.5" customHeight="1">
      <c r="A196" s="139">
        <v>-0.25</v>
      </c>
      <c r="B196" s="140">
        <v>2</v>
      </c>
      <c r="C196" s="141">
        <v>6</v>
      </c>
      <c r="D196" s="176" t="s">
        <v>559</v>
      </c>
      <c r="E196" s="142" t="s">
        <v>5</v>
      </c>
      <c r="F196" s="143">
        <v>10</v>
      </c>
      <c r="G196" s="144">
        <v>130</v>
      </c>
      <c r="H196" s="144"/>
      <c r="I196" s="145">
        <v>7</v>
      </c>
      <c r="J196" s="146">
        <v>2</v>
      </c>
      <c r="K196" s="147">
        <v>0.25</v>
      </c>
      <c r="L196" s="26"/>
      <c r="M196" s="139">
        <v>-8.5</v>
      </c>
      <c r="N196" s="140">
        <v>0</v>
      </c>
      <c r="O196" s="141">
        <v>6</v>
      </c>
      <c r="P196" s="176" t="s">
        <v>558</v>
      </c>
      <c r="Q196" s="142" t="s">
        <v>68</v>
      </c>
      <c r="R196" s="143">
        <v>8</v>
      </c>
      <c r="S196" s="144"/>
      <c r="T196" s="144">
        <v>470</v>
      </c>
      <c r="U196" s="145">
        <v>7</v>
      </c>
      <c r="V196" s="146">
        <v>4</v>
      </c>
      <c r="W196" s="147">
        <v>8.5</v>
      </c>
    </row>
    <row r="197" spans="1:23" ht="16.5" customHeight="1">
      <c r="A197" s="139">
        <v>-5.75</v>
      </c>
      <c r="B197" s="140">
        <v>0</v>
      </c>
      <c r="C197" s="141">
        <v>4</v>
      </c>
      <c r="D197" s="176" t="s">
        <v>84</v>
      </c>
      <c r="E197" s="142" t="s">
        <v>5</v>
      </c>
      <c r="F197" s="143">
        <v>6</v>
      </c>
      <c r="G197" s="144"/>
      <c r="H197" s="144">
        <v>100</v>
      </c>
      <c r="I197" s="145">
        <v>2</v>
      </c>
      <c r="J197" s="146">
        <v>4</v>
      </c>
      <c r="K197" s="147">
        <v>5.75</v>
      </c>
      <c r="L197" s="26"/>
      <c r="M197" s="139">
        <v>2</v>
      </c>
      <c r="N197" s="140">
        <v>2</v>
      </c>
      <c r="O197" s="141">
        <v>4</v>
      </c>
      <c r="P197" s="176" t="s">
        <v>712</v>
      </c>
      <c r="Q197" s="142" t="s">
        <v>68</v>
      </c>
      <c r="R197" s="143">
        <v>6</v>
      </c>
      <c r="S197" s="144">
        <v>50</v>
      </c>
      <c r="T197" s="144"/>
      <c r="U197" s="145">
        <v>2</v>
      </c>
      <c r="V197" s="146">
        <v>2</v>
      </c>
      <c r="W197" s="147">
        <v>-2</v>
      </c>
    </row>
    <row r="198" spans="1:28" s="39" customFormat="1" ht="30" customHeight="1">
      <c r="A198" s="182"/>
      <c r="B198" s="183"/>
      <c r="C198" s="47"/>
      <c r="D198" s="48"/>
      <c r="E198" s="49"/>
      <c r="F198" s="27"/>
      <c r="G198" s="51"/>
      <c r="H198" s="51"/>
      <c r="I198" s="47"/>
      <c r="J198" s="183"/>
      <c r="K198" s="182"/>
      <c r="L198" s="26"/>
      <c r="M198" s="182"/>
      <c r="N198" s="183"/>
      <c r="O198" s="47"/>
      <c r="P198" s="48"/>
      <c r="Q198" s="49"/>
      <c r="R198" s="50"/>
      <c r="S198" s="51"/>
      <c r="T198" s="51"/>
      <c r="U198" s="47"/>
      <c r="V198" s="183"/>
      <c r="W198" s="182"/>
      <c r="X198" s="27"/>
      <c r="Y198" s="27"/>
      <c r="Z198" s="27"/>
      <c r="AA198" s="27"/>
      <c r="AB198" s="27"/>
    </row>
    <row r="199" spans="1:28" s="39" customFormat="1" ht="15">
      <c r="A199" s="18"/>
      <c r="B199" s="19" t="s">
        <v>44</v>
      </c>
      <c r="C199" s="20"/>
      <c r="D199" s="19"/>
      <c r="E199" s="21" t="s">
        <v>202</v>
      </c>
      <c r="F199" s="22"/>
      <c r="G199" s="23" t="s">
        <v>46</v>
      </c>
      <c r="H199" s="23"/>
      <c r="I199" s="24" t="s">
        <v>88</v>
      </c>
      <c r="J199" s="24"/>
      <c r="K199" s="25"/>
      <c r="L199" s="26">
        <v>150</v>
      </c>
      <c r="M199" s="18"/>
      <c r="N199" s="19" t="s">
        <v>44</v>
      </c>
      <c r="O199" s="20"/>
      <c r="P199" s="19"/>
      <c r="Q199" s="21" t="s">
        <v>203</v>
      </c>
      <c r="R199" s="22"/>
      <c r="S199" s="23" t="s">
        <v>46</v>
      </c>
      <c r="T199" s="23"/>
      <c r="U199" s="24" t="s">
        <v>90</v>
      </c>
      <c r="V199" s="24"/>
      <c r="W199" s="25"/>
      <c r="X199" s="27"/>
      <c r="Y199" s="27"/>
      <c r="Z199" s="27"/>
      <c r="AA199" s="27"/>
      <c r="AB199" s="27"/>
    </row>
    <row r="200" spans="1:28" s="39" customFormat="1" ht="12.75">
      <c r="A200" s="28"/>
      <c r="B200" s="28"/>
      <c r="C200" s="29"/>
      <c r="D200" s="30"/>
      <c r="E200" s="30"/>
      <c r="F200" s="30"/>
      <c r="G200" s="31" t="s">
        <v>50</v>
      </c>
      <c r="H200" s="31"/>
      <c r="I200" s="24" t="s">
        <v>91</v>
      </c>
      <c r="J200" s="24"/>
      <c r="K200" s="25"/>
      <c r="L200" s="26">
        <v>150</v>
      </c>
      <c r="M200" s="28"/>
      <c r="N200" s="28"/>
      <c r="O200" s="29"/>
      <c r="P200" s="30"/>
      <c r="Q200" s="30"/>
      <c r="R200" s="30"/>
      <c r="S200" s="31" t="s">
        <v>50</v>
      </c>
      <c r="T200" s="31"/>
      <c r="U200" s="24" t="s">
        <v>92</v>
      </c>
      <c r="V200" s="24"/>
      <c r="W200" s="25"/>
      <c r="X200" s="27"/>
      <c r="Y200" s="27"/>
      <c r="Z200" s="27"/>
      <c r="AA200" s="27"/>
      <c r="AB200" s="27"/>
    </row>
    <row r="201" spans="1:28" s="39" customFormat="1" ht="4.5" customHeight="1">
      <c r="A201" s="187"/>
      <c r="B201" s="188"/>
      <c r="C201" s="189"/>
      <c r="D201" s="190"/>
      <c r="E201" s="191"/>
      <c r="F201" s="192"/>
      <c r="G201" s="193"/>
      <c r="H201" s="193"/>
      <c r="I201" s="189"/>
      <c r="J201" s="188"/>
      <c r="K201" s="194"/>
      <c r="L201" s="26"/>
      <c r="M201" s="187"/>
      <c r="N201" s="188"/>
      <c r="O201" s="189"/>
      <c r="P201" s="190"/>
      <c r="Q201" s="191"/>
      <c r="R201" s="192"/>
      <c r="S201" s="193"/>
      <c r="T201" s="193"/>
      <c r="U201" s="189"/>
      <c r="V201" s="188"/>
      <c r="W201" s="194"/>
      <c r="X201" s="27"/>
      <c r="Y201" s="27"/>
      <c r="Z201" s="27"/>
      <c r="AA201" s="27"/>
      <c r="AB201" s="27"/>
    </row>
    <row r="202" spans="1:23" s="39" customFormat="1" ht="12.75" customHeight="1">
      <c r="A202" s="195"/>
      <c r="B202" s="32"/>
      <c r="C202" s="33"/>
      <c r="D202" s="196"/>
      <c r="E202" s="197" t="s">
        <v>53</v>
      </c>
      <c r="F202" s="35" t="s">
        <v>713</v>
      </c>
      <c r="G202" s="36"/>
      <c r="H202" s="42"/>
      <c r="I202" s="42"/>
      <c r="J202" s="260"/>
      <c r="K202" s="198"/>
      <c r="L202" s="38"/>
      <c r="M202" s="195"/>
      <c r="N202" s="32"/>
      <c r="O202" s="33"/>
      <c r="P202" s="196"/>
      <c r="Q202" s="197" t="s">
        <v>53</v>
      </c>
      <c r="R202" s="35" t="s">
        <v>223</v>
      </c>
      <c r="S202" s="36"/>
      <c r="T202" s="42"/>
      <c r="U202" s="42"/>
      <c r="V202" s="260"/>
      <c r="W202" s="198"/>
    </row>
    <row r="203" spans="1:23" s="39" customFormat="1" ht="12.75" customHeight="1">
      <c r="A203" s="195"/>
      <c r="B203" s="32"/>
      <c r="C203" s="33"/>
      <c r="D203" s="196"/>
      <c r="E203" s="199" t="s">
        <v>54</v>
      </c>
      <c r="F203" s="35" t="s">
        <v>714</v>
      </c>
      <c r="G203" s="200"/>
      <c r="H203" s="42"/>
      <c r="I203" s="44"/>
      <c r="J203" s="261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4.1</v>
      </c>
      <c r="K203" s="262"/>
      <c r="L203" s="38"/>
      <c r="M203" s="195"/>
      <c r="N203" s="32"/>
      <c r="O203" s="33"/>
      <c r="P203" s="196"/>
      <c r="Q203" s="199" t="s">
        <v>54</v>
      </c>
      <c r="R203" s="35" t="s">
        <v>715</v>
      </c>
      <c r="S203" s="200"/>
      <c r="T203" s="42"/>
      <c r="U203" s="44"/>
      <c r="V203" s="261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12.1</v>
      </c>
      <c r="W203" s="262"/>
    </row>
    <row r="204" spans="1:23" s="39" customFormat="1" ht="12.75" customHeight="1">
      <c r="A204" s="195"/>
      <c r="B204" s="32"/>
      <c r="C204" s="33"/>
      <c r="D204" s="196"/>
      <c r="E204" s="199" t="s">
        <v>55</v>
      </c>
      <c r="F204" s="35" t="s">
        <v>716</v>
      </c>
      <c r="G204" s="36"/>
      <c r="H204" s="42"/>
      <c r="I204" s="263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10.1</v>
      </c>
      <c r="J204" s="261" t="str">
        <f>IF(J203="","","+")</f>
        <v>+</v>
      </c>
      <c r="K204" s="264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8.1</v>
      </c>
      <c r="L204" s="38"/>
      <c r="M204" s="195"/>
      <c r="N204" s="32"/>
      <c r="O204" s="33"/>
      <c r="P204" s="196"/>
      <c r="Q204" s="199" t="s">
        <v>55</v>
      </c>
      <c r="R204" s="35" t="s">
        <v>672</v>
      </c>
      <c r="S204" s="36"/>
      <c r="T204" s="42"/>
      <c r="U204" s="263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11.1</v>
      </c>
      <c r="V204" s="261" t="str">
        <f>IF(V203="","","+")</f>
        <v>+</v>
      </c>
      <c r="W204" s="264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11.1</v>
      </c>
    </row>
    <row r="205" spans="1:23" s="39" customFormat="1" ht="12.75" customHeight="1">
      <c r="A205" s="195"/>
      <c r="B205" s="32"/>
      <c r="C205" s="33"/>
      <c r="D205" s="196"/>
      <c r="E205" s="197" t="s">
        <v>57</v>
      </c>
      <c r="F205" s="35" t="s">
        <v>128</v>
      </c>
      <c r="G205" s="36"/>
      <c r="H205" s="42"/>
      <c r="I205" s="44"/>
      <c r="J205" s="261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18.1</v>
      </c>
      <c r="K205" s="262"/>
      <c r="L205" s="38"/>
      <c r="M205" s="195"/>
      <c r="N205" s="32"/>
      <c r="O205" s="33"/>
      <c r="P205" s="196"/>
      <c r="Q205" s="197" t="s">
        <v>57</v>
      </c>
      <c r="R205" s="35" t="s">
        <v>178</v>
      </c>
      <c r="S205" s="36"/>
      <c r="T205" s="42"/>
      <c r="U205" s="44"/>
      <c r="V205" s="261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6.1</v>
      </c>
      <c r="W205" s="262"/>
    </row>
    <row r="206" spans="1:23" s="39" customFormat="1" ht="12.75" customHeight="1">
      <c r="A206" s="202" t="s">
        <v>53</v>
      </c>
      <c r="B206" s="203" t="s">
        <v>717</v>
      </c>
      <c r="C206" s="33"/>
      <c r="D206" s="196"/>
      <c r="F206" s="36"/>
      <c r="G206" s="197" t="s">
        <v>53</v>
      </c>
      <c r="H206" s="204" t="s">
        <v>161</v>
      </c>
      <c r="I206" s="36"/>
      <c r="J206" s="200"/>
      <c r="K206" s="198"/>
      <c r="L206" s="38"/>
      <c r="M206" s="202" t="s">
        <v>53</v>
      </c>
      <c r="N206" s="203" t="s">
        <v>718</v>
      </c>
      <c r="O206" s="33"/>
      <c r="P206" s="196"/>
      <c r="R206" s="36"/>
      <c r="S206" s="197" t="s">
        <v>53</v>
      </c>
      <c r="T206" s="205" t="s">
        <v>500</v>
      </c>
      <c r="U206" s="36"/>
      <c r="V206" s="200"/>
      <c r="W206" s="198"/>
    </row>
    <row r="207" spans="1:23" s="39" customFormat="1" ht="12.75" customHeight="1">
      <c r="A207" s="206" t="s">
        <v>54</v>
      </c>
      <c r="B207" s="203" t="s">
        <v>719</v>
      </c>
      <c r="C207" s="45"/>
      <c r="D207" s="196"/>
      <c r="F207" s="207"/>
      <c r="G207" s="199" t="s">
        <v>54</v>
      </c>
      <c r="H207" s="205" t="s">
        <v>67</v>
      </c>
      <c r="I207" s="36"/>
      <c r="J207" s="200"/>
      <c r="K207" s="198"/>
      <c r="L207" s="38"/>
      <c r="M207" s="206" t="s">
        <v>54</v>
      </c>
      <c r="N207" s="208" t="s">
        <v>720</v>
      </c>
      <c r="O207" s="45"/>
      <c r="P207" s="196"/>
      <c r="R207" s="207"/>
      <c r="S207" s="199" t="s">
        <v>54</v>
      </c>
      <c r="T207" s="205" t="s">
        <v>721</v>
      </c>
      <c r="U207" s="36"/>
      <c r="V207" s="200"/>
      <c r="W207" s="198"/>
    </row>
    <row r="208" spans="1:23" s="39" customFormat="1" ht="12.75" customHeight="1">
      <c r="A208" s="206" t="s">
        <v>55</v>
      </c>
      <c r="B208" s="203" t="s">
        <v>722</v>
      </c>
      <c r="C208" s="33"/>
      <c r="D208" s="196"/>
      <c r="F208" s="207"/>
      <c r="G208" s="199" t="s">
        <v>55</v>
      </c>
      <c r="H208" s="205" t="s">
        <v>723</v>
      </c>
      <c r="I208" s="36"/>
      <c r="J208" s="36"/>
      <c r="K208" s="198"/>
      <c r="L208" s="38"/>
      <c r="M208" s="206" t="s">
        <v>55</v>
      </c>
      <c r="N208" s="203" t="s">
        <v>724</v>
      </c>
      <c r="O208" s="33"/>
      <c r="P208" s="196"/>
      <c r="R208" s="207"/>
      <c r="S208" s="199" t="s">
        <v>55</v>
      </c>
      <c r="T208" s="205" t="s">
        <v>268</v>
      </c>
      <c r="U208" s="36"/>
      <c r="V208" s="36"/>
      <c r="W208" s="198"/>
    </row>
    <row r="209" spans="1:23" s="39" customFormat="1" ht="12.75" customHeight="1">
      <c r="A209" s="202" t="s">
        <v>57</v>
      </c>
      <c r="B209" s="203" t="s">
        <v>514</v>
      </c>
      <c r="C209" s="45"/>
      <c r="D209" s="196"/>
      <c r="F209" s="36"/>
      <c r="G209" s="197" t="s">
        <v>57</v>
      </c>
      <c r="H209" s="205" t="s">
        <v>725</v>
      </c>
      <c r="I209" s="93"/>
      <c r="J209" s="106" t="s">
        <v>64</v>
      </c>
      <c r="K209" s="95"/>
      <c r="L209" s="38"/>
      <c r="M209" s="202" t="s">
        <v>57</v>
      </c>
      <c r="N209" s="203" t="s">
        <v>162</v>
      </c>
      <c r="O209" s="45"/>
      <c r="P209" s="196"/>
      <c r="R209" s="36"/>
      <c r="S209" s="197" t="s">
        <v>57</v>
      </c>
      <c r="T209" s="205" t="s">
        <v>726</v>
      </c>
      <c r="U209" s="93"/>
      <c r="V209" s="106" t="s">
        <v>64</v>
      </c>
      <c r="W209" s="95"/>
    </row>
    <row r="210" spans="1:23" s="39" customFormat="1" ht="12.75" customHeight="1">
      <c r="A210" s="209"/>
      <c r="B210" s="45"/>
      <c r="C210" s="197"/>
      <c r="D210" s="196"/>
      <c r="E210" s="197" t="s">
        <v>53</v>
      </c>
      <c r="F210" s="35" t="s">
        <v>727</v>
      </c>
      <c r="G210" s="36"/>
      <c r="H210" s="210"/>
      <c r="I210" s="110" t="s">
        <v>65</v>
      </c>
      <c r="J210" s="111" t="s">
        <v>728</v>
      </c>
      <c r="K210" s="95"/>
      <c r="L210" s="38"/>
      <c r="M210" s="209"/>
      <c r="N210" s="45"/>
      <c r="O210" s="197"/>
      <c r="P210" s="196"/>
      <c r="Q210" s="197" t="s">
        <v>53</v>
      </c>
      <c r="R210" s="35" t="s">
        <v>729</v>
      </c>
      <c r="S210" s="36"/>
      <c r="T210" s="210"/>
      <c r="U210" s="110" t="s">
        <v>65</v>
      </c>
      <c r="V210" s="111" t="s">
        <v>730</v>
      </c>
      <c r="W210" s="95"/>
    </row>
    <row r="211" spans="1:23" s="39" customFormat="1" ht="12.75" customHeight="1">
      <c r="A211" s="195"/>
      <c r="B211" s="112" t="s">
        <v>66</v>
      </c>
      <c r="C211" s="33"/>
      <c r="D211" s="196"/>
      <c r="E211" s="199" t="s">
        <v>54</v>
      </c>
      <c r="F211" s="35" t="s">
        <v>102</v>
      </c>
      <c r="G211" s="36"/>
      <c r="H211" s="42"/>
      <c r="I211" s="110" t="s">
        <v>5</v>
      </c>
      <c r="J211" s="113" t="s">
        <v>731</v>
      </c>
      <c r="K211" s="95"/>
      <c r="L211" s="38"/>
      <c r="M211" s="195"/>
      <c r="N211" s="112" t="s">
        <v>66</v>
      </c>
      <c r="O211" s="33"/>
      <c r="P211" s="196"/>
      <c r="Q211" s="199" t="s">
        <v>54</v>
      </c>
      <c r="R211" s="35" t="s">
        <v>272</v>
      </c>
      <c r="S211" s="36"/>
      <c r="T211" s="42"/>
      <c r="U211" s="110" t="s">
        <v>5</v>
      </c>
      <c r="V211" s="113" t="s">
        <v>732</v>
      </c>
      <c r="W211" s="95"/>
    </row>
    <row r="212" spans="1:23" s="39" customFormat="1" ht="12.75" customHeight="1">
      <c r="A212" s="195"/>
      <c r="B212" s="112" t="s">
        <v>733</v>
      </c>
      <c r="C212" s="33"/>
      <c r="D212" s="196"/>
      <c r="E212" s="199" t="s">
        <v>55</v>
      </c>
      <c r="F212" s="35" t="s">
        <v>120</v>
      </c>
      <c r="G212" s="200"/>
      <c r="H212" s="42"/>
      <c r="I212" s="110" t="s">
        <v>68</v>
      </c>
      <c r="J212" s="113" t="s">
        <v>734</v>
      </c>
      <c r="K212" s="95"/>
      <c r="L212" s="38"/>
      <c r="M212" s="195"/>
      <c r="N212" s="112" t="s">
        <v>735</v>
      </c>
      <c r="O212" s="33"/>
      <c r="P212" s="196"/>
      <c r="Q212" s="199" t="s">
        <v>55</v>
      </c>
      <c r="R212" s="35" t="s">
        <v>736</v>
      </c>
      <c r="S212" s="200"/>
      <c r="T212" s="42"/>
      <c r="U212" s="110" t="s">
        <v>68</v>
      </c>
      <c r="V212" s="113" t="s">
        <v>737</v>
      </c>
      <c r="W212" s="95"/>
    </row>
    <row r="213" spans="1:23" s="39" customFormat="1" ht="12.75" customHeight="1">
      <c r="A213" s="211"/>
      <c r="B213" s="43"/>
      <c r="C213" s="43"/>
      <c r="D213" s="196"/>
      <c r="E213" s="197" t="s">
        <v>57</v>
      </c>
      <c r="F213" s="203" t="s">
        <v>738</v>
      </c>
      <c r="G213" s="43"/>
      <c r="H213" s="43"/>
      <c r="I213" s="116" t="s">
        <v>71</v>
      </c>
      <c r="J213" s="113" t="s">
        <v>739</v>
      </c>
      <c r="K213" s="117"/>
      <c r="L213" s="46"/>
      <c r="M213" s="211"/>
      <c r="N213" s="43"/>
      <c r="O213" s="43"/>
      <c r="P213" s="196"/>
      <c r="Q213" s="197" t="s">
        <v>57</v>
      </c>
      <c r="R213" s="203" t="s">
        <v>740</v>
      </c>
      <c r="S213" s="43"/>
      <c r="T213" s="43"/>
      <c r="U213" s="116" t="s">
        <v>71</v>
      </c>
      <c r="V213" s="113" t="s">
        <v>737</v>
      </c>
      <c r="W213" s="117"/>
    </row>
    <row r="214" spans="1:23" ht="4.5" customHeight="1">
      <c r="A214" s="212"/>
      <c r="B214" s="213"/>
      <c r="C214" s="214"/>
      <c r="D214" s="215"/>
      <c r="E214" s="216"/>
      <c r="F214" s="217"/>
      <c r="G214" s="218"/>
      <c r="H214" s="218"/>
      <c r="I214" s="214"/>
      <c r="J214" s="213"/>
      <c r="K214" s="219"/>
      <c r="M214" s="212"/>
      <c r="N214" s="213"/>
      <c r="O214" s="214"/>
      <c r="P214" s="215"/>
      <c r="Q214" s="216"/>
      <c r="R214" s="217"/>
      <c r="S214" s="218"/>
      <c r="T214" s="218"/>
      <c r="U214" s="214"/>
      <c r="V214" s="213"/>
      <c r="W214" s="219"/>
    </row>
    <row r="215" spans="1:28" ht="14.25" customHeight="1">
      <c r="A215" s="128"/>
      <c r="B215" s="128" t="s">
        <v>72</v>
      </c>
      <c r="C215" s="129"/>
      <c r="D215" s="130" t="s">
        <v>73</v>
      </c>
      <c r="E215" s="130" t="s">
        <v>74</v>
      </c>
      <c r="F215" s="130" t="s">
        <v>75</v>
      </c>
      <c r="G215" s="131" t="s">
        <v>76</v>
      </c>
      <c r="H215" s="132"/>
      <c r="I215" s="129" t="s">
        <v>77</v>
      </c>
      <c r="J215" s="130" t="s">
        <v>72</v>
      </c>
      <c r="K215" s="128" t="s">
        <v>78</v>
      </c>
      <c r="L215" s="26">
        <v>150</v>
      </c>
      <c r="M215" s="128"/>
      <c r="N215" s="128" t="s">
        <v>72</v>
      </c>
      <c r="O215" s="129"/>
      <c r="P215" s="130" t="s">
        <v>73</v>
      </c>
      <c r="Q215" s="130" t="s">
        <v>74</v>
      </c>
      <c r="R215" s="130" t="s">
        <v>75</v>
      </c>
      <c r="S215" s="131" t="s">
        <v>76</v>
      </c>
      <c r="T215" s="132"/>
      <c r="U215" s="129" t="s">
        <v>77</v>
      </c>
      <c r="V215" s="130" t="s">
        <v>72</v>
      </c>
      <c r="W215" s="128" t="s">
        <v>78</v>
      </c>
      <c r="X215" s="221"/>
      <c r="Y215" s="349"/>
      <c r="Z215" s="350"/>
      <c r="AA215" s="349"/>
      <c r="AB215" s="350"/>
    </row>
    <row r="216" spans="1:28" ht="14.25" customHeight="1">
      <c r="A216" s="134" t="s">
        <v>78</v>
      </c>
      <c r="B216" s="173" t="s">
        <v>79</v>
      </c>
      <c r="C216" s="174" t="s">
        <v>80</v>
      </c>
      <c r="D216" s="175" t="s">
        <v>81</v>
      </c>
      <c r="E216" s="175" t="s">
        <v>82</v>
      </c>
      <c r="F216" s="175"/>
      <c r="G216" s="137" t="s">
        <v>80</v>
      </c>
      <c r="H216" s="137" t="s">
        <v>77</v>
      </c>
      <c r="I216" s="135"/>
      <c r="J216" s="134" t="s">
        <v>79</v>
      </c>
      <c r="K216" s="134"/>
      <c r="L216" s="26">
        <v>150</v>
      </c>
      <c r="M216" s="134" t="s">
        <v>78</v>
      </c>
      <c r="N216" s="173" t="s">
        <v>79</v>
      </c>
      <c r="O216" s="174" t="s">
        <v>80</v>
      </c>
      <c r="P216" s="175" t="s">
        <v>81</v>
      </c>
      <c r="Q216" s="175" t="s">
        <v>82</v>
      </c>
      <c r="R216" s="175"/>
      <c r="S216" s="137" t="s">
        <v>80</v>
      </c>
      <c r="T216" s="137" t="s">
        <v>77</v>
      </c>
      <c r="U216" s="135"/>
      <c r="V216" s="134" t="s">
        <v>79</v>
      </c>
      <c r="W216" s="134"/>
      <c r="X216" s="221"/>
      <c r="Y216" s="349"/>
      <c r="Z216" s="350"/>
      <c r="AA216" s="349"/>
      <c r="AB216" s="350"/>
    </row>
    <row r="217" spans="1:28" ht="16.5" customHeight="1">
      <c r="A217" s="139">
        <v>2.75</v>
      </c>
      <c r="B217" s="140">
        <v>4</v>
      </c>
      <c r="C217" s="141">
        <v>2</v>
      </c>
      <c r="D217" s="176" t="s">
        <v>107</v>
      </c>
      <c r="E217" s="142" t="s">
        <v>68</v>
      </c>
      <c r="F217" s="143">
        <v>7</v>
      </c>
      <c r="G217" s="144">
        <v>200</v>
      </c>
      <c r="H217" s="144"/>
      <c r="I217" s="145">
        <v>7</v>
      </c>
      <c r="J217" s="146">
        <v>0</v>
      </c>
      <c r="K217" s="147">
        <v>-2.75</v>
      </c>
      <c r="L217" s="26"/>
      <c r="M217" s="139">
        <v>-0.75</v>
      </c>
      <c r="N217" s="140">
        <v>1</v>
      </c>
      <c r="O217" s="141">
        <v>2</v>
      </c>
      <c r="P217" s="176" t="s">
        <v>83</v>
      </c>
      <c r="Q217" s="142" t="s">
        <v>71</v>
      </c>
      <c r="R217" s="143">
        <v>8</v>
      </c>
      <c r="S217" s="144">
        <v>100</v>
      </c>
      <c r="T217" s="144"/>
      <c r="U217" s="145">
        <v>7</v>
      </c>
      <c r="V217" s="146">
        <v>3</v>
      </c>
      <c r="W217" s="147">
        <v>0.75</v>
      </c>
      <c r="X217" s="222"/>
      <c r="Y217" s="223"/>
      <c r="Z217" s="224"/>
      <c r="AA217" s="223"/>
      <c r="AB217" s="224"/>
    </row>
    <row r="218" spans="1:28" ht="16.5" customHeight="1">
      <c r="A218" s="139">
        <v>-4.75</v>
      </c>
      <c r="B218" s="140">
        <v>0</v>
      </c>
      <c r="C218" s="141">
        <v>6</v>
      </c>
      <c r="D218" s="176" t="s">
        <v>106</v>
      </c>
      <c r="E218" s="142" t="s">
        <v>5</v>
      </c>
      <c r="F218" s="143">
        <v>6</v>
      </c>
      <c r="G218" s="144"/>
      <c r="H218" s="144">
        <v>100</v>
      </c>
      <c r="I218" s="145">
        <v>4</v>
      </c>
      <c r="J218" s="146">
        <v>4</v>
      </c>
      <c r="K218" s="147">
        <v>4.75</v>
      </c>
      <c r="L218" s="26"/>
      <c r="M218" s="139">
        <v>-0.75</v>
      </c>
      <c r="N218" s="140">
        <v>1</v>
      </c>
      <c r="O218" s="141">
        <v>6</v>
      </c>
      <c r="P218" s="176" t="s">
        <v>126</v>
      </c>
      <c r="Q218" s="142" t="s">
        <v>68</v>
      </c>
      <c r="R218" s="143">
        <v>6</v>
      </c>
      <c r="S218" s="144">
        <v>100</v>
      </c>
      <c r="T218" s="144"/>
      <c r="U218" s="145">
        <v>4</v>
      </c>
      <c r="V218" s="146">
        <v>3</v>
      </c>
      <c r="W218" s="147">
        <v>0.75</v>
      </c>
      <c r="X218" s="222"/>
      <c r="Y218" s="223"/>
      <c r="Z218" s="224"/>
      <c r="AA218" s="223"/>
      <c r="AB218" s="224"/>
    </row>
    <row r="219" spans="1:28" ht="16.5" customHeight="1">
      <c r="A219" s="139">
        <v>1</v>
      </c>
      <c r="B219" s="140">
        <v>2</v>
      </c>
      <c r="C219" s="141">
        <v>1</v>
      </c>
      <c r="D219" s="176" t="s">
        <v>84</v>
      </c>
      <c r="E219" s="142" t="s">
        <v>5</v>
      </c>
      <c r="F219" s="143">
        <v>9</v>
      </c>
      <c r="G219" s="144">
        <v>140</v>
      </c>
      <c r="H219" s="144"/>
      <c r="I219" s="145">
        <v>3</v>
      </c>
      <c r="J219" s="146">
        <v>2</v>
      </c>
      <c r="K219" s="147">
        <v>-1</v>
      </c>
      <c r="L219" s="26"/>
      <c r="M219" s="139">
        <v>2.25</v>
      </c>
      <c r="N219" s="140">
        <v>4</v>
      </c>
      <c r="O219" s="141">
        <v>1</v>
      </c>
      <c r="P219" s="176" t="s">
        <v>126</v>
      </c>
      <c r="Q219" s="142" t="s">
        <v>68</v>
      </c>
      <c r="R219" s="143">
        <v>5</v>
      </c>
      <c r="S219" s="144">
        <v>200</v>
      </c>
      <c r="T219" s="144"/>
      <c r="U219" s="145">
        <v>3</v>
      </c>
      <c r="V219" s="146">
        <v>0</v>
      </c>
      <c r="W219" s="147">
        <v>-2.25</v>
      </c>
      <c r="X219" s="222"/>
      <c r="Y219" s="223"/>
      <c r="Z219" s="224"/>
      <c r="AA219" s="223"/>
      <c r="AB219" s="224"/>
    </row>
    <row r="220" spans="1:23" s="39" customFormat="1" ht="9.75" customHeight="1">
      <c r="A220" s="27"/>
      <c r="B220" s="27"/>
      <c r="C220" s="53"/>
      <c r="D220" s="27"/>
      <c r="E220" s="27"/>
      <c r="F220" s="27"/>
      <c r="G220" s="27"/>
      <c r="H220" s="27"/>
      <c r="I220" s="53"/>
      <c r="J220" s="27"/>
      <c r="K220" s="27"/>
      <c r="L220" s="52"/>
      <c r="M220" s="27"/>
      <c r="N220" s="27"/>
      <c r="O220" s="53"/>
      <c r="P220" s="27"/>
      <c r="Q220" s="27"/>
      <c r="R220" s="27"/>
      <c r="S220" s="27"/>
      <c r="T220" s="27"/>
      <c r="U220" s="53"/>
      <c r="V220" s="27"/>
      <c r="W220" s="27"/>
    </row>
    <row r="221" spans="1:12" s="39" customFormat="1" ht="15">
      <c r="A221" s="18"/>
      <c r="B221" s="19" t="s">
        <v>44</v>
      </c>
      <c r="C221" s="20"/>
      <c r="D221" s="19"/>
      <c r="E221" s="21" t="s">
        <v>206</v>
      </c>
      <c r="F221" s="22"/>
      <c r="G221" s="23" t="s">
        <v>46</v>
      </c>
      <c r="H221" s="23"/>
      <c r="I221" s="24" t="s">
        <v>47</v>
      </c>
      <c r="J221" s="24"/>
      <c r="K221" s="25"/>
      <c r="L221" s="26">
        <v>150</v>
      </c>
    </row>
    <row r="222" spans="1:12" s="39" customFormat="1" ht="12.75">
      <c r="A222" s="28"/>
      <c r="B222" s="28"/>
      <c r="C222" s="29"/>
      <c r="D222" s="30"/>
      <c r="E222" s="30"/>
      <c r="F222" s="30"/>
      <c r="G222" s="31" t="s">
        <v>50</v>
      </c>
      <c r="H222" s="31"/>
      <c r="I222" s="24" t="s">
        <v>52</v>
      </c>
      <c r="J222" s="24"/>
      <c r="K222" s="25"/>
      <c r="L222" s="26">
        <v>150</v>
      </c>
    </row>
    <row r="223" spans="1:12" s="39" customFormat="1" ht="4.5" customHeight="1">
      <c r="A223" s="187"/>
      <c r="B223" s="188"/>
      <c r="C223" s="189"/>
      <c r="D223" s="190"/>
      <c r="E223" s="191"/>
      <c r="F223" s="192"/>
      <c r="G223" s="193"/>
      <c r="H223" s="193"/>
      <c r="I223" s="189"/>
      <c r="J223" s="188"/>
      <c r="K223" s="194"/>
      <c r="L223" s="26"/>
    </row>
    <row r="224" spans="1:12" s="39" customFormat="1" ht="12.75" customHeight="1">
      <c r="A224" s="195"/>
      <c r="B224" s="32"/>
      <c r="C224" s="33"/>
      <c r="D224" s="196"/>
      <c r="E224" s="197" t="s">
        <v>53</v>
      </c>
      <c r="F224" s="35" t="s">
        <v>741</v>
      </c>
      <c r="G224" s="36"/>
      <c r="H224" s="42"/>
      <c r="I224" s="42"/>
      <c r="J224" s="260"/>
      <c r="K224" s="198"/>
      <c r="L224" s="38"/>
    </row>
    <row r="225" spans="1:12" s="39" customFormat="1" ht="12.75" customHeight="1">
      <c r="A225" s="195"/>
      <c r="B225" s="32"/>
      <c r="C225" s="33"/>
      <c r="D225" s="196"/>
      <c r="E225" s="199" t="s">
        <v>54</v>
      </c>
      <c r="F225" s="35" t="s">
        <v>222</v>
      </c>
      <c r="G225" s="200"/>
      <c r="H225" s="42"/>
      <c r="I225" s="44"/>
      <c r="J225" s="261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5.1</v>
      </c>
      <c r="K225" s="262"/>
      <c r="L225" s="38"/>
    </row>
    <row r="226" spans="1:12" s="39" customFormat="1" ht="12.75" customHeight="1">
      <c r="A226" s="195"/>
      <c r="B226" s="32"/>
      <c r="C226" s="33"/>
      <c r="D226" s="196"/>
      <c r="E226" s="199" t="s">
        <v>55</v>
      </c>
      <c r="F226" s="35" t="s">
        <v>742</v>
      </c>
      <c r="G226" s="36"/>
      <c r="H226" s="42"/>
      <c r="I226" s="263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10.1</v>
      </c>
      <c r="J226" s="261" t="str">
        <f>IF(J225="","","+")</f>
        <v>+</v>
      </c>
      <c r="K226" s="264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14.1</v>
      </c>
      <c r="L226" s="38"/>
    </row>
    <row r="227" spans="1:12" s="39" customFormat="1" ht="12.75" customHeight="1">
      <c r="A227" s="195"/>
      <c r="B227" s="32"/>
      <c r="C227" s="33"/>
      <c r="D227" s="196"/>
      <c r="E227" s="197" t="s">
        <v>57</v>
      </c>
      <c r="F227" s="35" t="s">
        <v>615</v>
      </c>
      <c r="G227" s="36"/>
      <c r="H227" s="42"/>
      <c r="I227" s="44"/>
      <c r="J227" s="261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11.1</v>
      </c>
      <c r="K227" s="262"/>
      <c r="L227" s="38"/>
    </row>
    <row r="228" spans="1:12" s="39" customFormat="1" ht="12.75" customHeight="1">
      <c r="A228" s="202" t="s">
        <v>53</v>
      </c>
      <c r="B228" s="203" t="s">
        <v>485</v>
      </c>
      <c r="C228" s="33"/>
      <c r="D228" s="196"/>
      <c r="F228" s="36"/>
      <c r="G228" s="197" t="s">
        <v>53</v>
      </c>
      <c r="H228" s="205" t="s">
        <v>743</v>
      </c>
      <c r="I228" s="36"/>
      <c r="J228" s="200"/>
      <c r="K228" s="198"/>
      <c r="L228" s="38"/>
    </row>
    <row r="229" spans="1:12" s="39" customFormat="1" ht="12.75" customHeight="1">
      <c r="A229" s="206" t="s">
        <v>54</v>
      </c>
      <c r="B229" s="203" t="s">
        <v>744</v>
      </c>
      <c r="C229" s="45"/>
      <c r="D229" s="196"/>
      <c r="F229" s="207"/>
      <c r="G229" s="199" t="s">
        <v>54</v>
      </c>
      <c r="H229" s="205" t="s">
        <v>56</v>
      </c>
      <c r="I229" s="36"/>
      <c r="J229" s="200"/>
      <c r="K229" s="198"/>
      <c r="L229" s="38"/>
    </row>
    <row r="230" spans="1:12" s="39" customFormat="1" ht="12.75" customHeight="1">
      <c r="A230" s="206" t="s">
        <v>55</v>
      </c>
      <c r="B230" s="203" t="s">
        <v>123</v>
      </c>
      <c r="C230" s="33"/>
      <c r="D230" s="196"/>
      <c r="F230" s="207"/>
      <c r="G230" s="199" t="s">
        <v>55</v>
      </c>
      <c r="H230" s="205" t="s">
        <v>192</v>
      </c>
      <c r="I230" s="36"/>
      <c r="J230" s="36"/>
      <c r="K230" s="198"/>
      <c r="L230" s="38"/>
    </row>
    <row r="231" spans="1:12" s="39" customFormat="1" ht="12.75" customHeight="1">
      <c r="A231" s="202" t="s">
        <v>57</v>
      </c>
      <c r="B231" s="203" t="s">
        <v>745</v>
      </c>
      <c r="C231" s="45"/>
      <c r="D231" s="196"/>
      <c r="F231" s="36"/>
      <c r="G231" s="197" t="s">
        <v>57</v>
      </c>
      <c r="H231" s="205" t="s">
        <v>746</v>
      </c>
      <c r="I231" s="93"/>
      <c r="J231" s="106" t="s">
        <v>64</v>
      </c>
      <c r="K231" s="95"/>
      <c r="L231" s="38"/>
    </row>
    <row r="232" spans="1:12" s="39" customFormat="1" ht="12.75" customHeight="1">
      <c r="A232" s="209"/>
      <c r="B232" s="45"/>
      <c r="C232" s="197"/>
      <c r="D232" s="196"/>
      <c r="E232" s="197" t="s">
        <v>53</v>
      </c>
      <c r="F232" s="35" t="s">
        <v>498</v>
      </c>
      <c r="G232" s="36"/>
      <c r="H232" s="210"/>
      <c r="I232" s="110" t="s">
        <v>65</v>
      </c>
      <c r="J232" s="111" t="s">
        <v>747</v>
      </c>
      <c r="K232" s="95"/>
      <c r="L232" s="38"/>
    </row>
    <row r="233" spans="1:12" s="39" customFormat="1" ht="12.75" customHeight="1">
      <c r="A233" s="195"/>
      <c r="B233" s="112" t="s">
        <v>66</v>
      </c>
      <c r="C233" s="33"/>
      <c r="D233" s="196"/>
      <c r="E233" s="199" t="s">
        <v>54</v>
      </c>
      <c r="F233" s="201" t="s">
        <v>218</v>
      </c>
      <c r="G233" s="36"/>
      <c r="H233" s="42"/>
      <c r="I233" s="110" t="s">
        <v>5</v>
      </c>
      <c r="J233" s="113" t="s">
        <v>747</v>
      </c>
      <c r="K233" s="95"/>
      <c r="L233" s="38"/>
    </row>
    <row r="234" spans="1:12" s="39" customFormat="1" ht="12.75" customHeight="1">
      <c r="A234" s="195"/>
      <c r="B234" s="112" t="s">
        <v>748</v>
      </c>
      <c r="C234" s="33"/>
      <c r="D234" s="196"/>
      <c r="E234" s="199" t="s">
        <v>55</v>
      </c>
      <c r="F234" s="35" t="s">
        <v>749</v>
      </c>
      <c r="G234" s="200"/>
      <c r="H234" s="42"/>
      <c r="I234" s="110" t="s">
        <v>68</v>
      </c>
      <c r="J234" s="113" t="s">
        <v>750</v>
      </c>
      <c r="K234" s="95"/>
      <c r="L234" s="38"/>
    </row>
    <row r="235" spans="1:12" s="39" customFormat="1" ht="12.75" customHeight="1">
      <c r="A235" s="211"/>
      <c r="B235" s="43"/>
      <c r="C235" s="43"/>
      <c r="D235" s="196"/>
      <c r="E235" s="197" t="s">
        <v>57</v>
      </c>
      <c r="F235" s="208" t="s">
        <v>751</v>
      </c>
      <c r="G235" s="43"/>
      <c r="H235" s="43"/>
      <c r="I235" s="116" t="s">
        <v>71</v>
      </c>
      <c r="J235" s="113" t="s">
        <v>752</v>
      </c>
      <c r="K235" s="117"/>
      <c r="L235" s="46"/>
    </row>
    <row r="236" spans="1:21" ht="4.5" customHeight="1">
      <c r="A236" s="212"/>
      <c r="B236" s="213"/>
      <c r="C236" s="214"/>
      <c r="D236" s="215"/>
      <c r="E236" s="216"/>
      <c r="F236" s="217"/>
      <c r="G236" s="218"/>
      <c r="H236" s="218"/>
      <c r="I236" s="214"/>
      <c r="J236" s="213"/>
      <c r="K236" s="219"/>
      <c r="O236" s="27"/>
      <c r="U236" s="27"/>
    </row>
    <row r="237" spans="1:21" ht="12.75" customHeight="1">
      <c r="A237" s="128"/>
      <c r="B237" s="128" t="s">
        <v>72</v>
      </c>
      <c r="C237" s="129"/>
      <c r="D237" s="130" t="s">
        <v>73</v>
      </c>
      <c r="E237" s="130" t="s">
        <v>74</v>
      </c>
      <c r="F237" s="130" t="s">
        <v>75</v>
      </c>
      <c r="G237" s="131" t="s">
        <v>76</v>
      </c>
      <c r="H237" s="132"/>
      <c r="I237" s="129" t="s">
        <v>77</v>
      </c>
      <c r="J237" s="130" t="s">
        <v>72</v>
      </c>
      <c r="K237" s="128" t="s">
        <v>78</v>
      </c>
      <c r="L237" s="26">
        <v>150</v>
      </c>
      <c r="O237" s="27"/>
      <c r="U237" s="27"/>
    </row>
    <row r="238" spans="1:21" ht="12.75">
      <c r="A238" s="134" t="s">
        <v>78</v>
      </c>
      <c r="B238" s="173" t="s">
        <v>79</v>
      </c>
      <c r="C238" s="174" t="s">
        <v>80</v>
      </c>
      <c r="D238" s="175" t="s">
        <v>81</v>
      </c>
      <c r="E238" s="175" t="s">
        <v>82</v>
      </c>
      <c r="F238" s="175"/>
      <c r="G238" s="137" t="s">
        <v>80</v>
      </c>
      <c r="H238" s="137" t="s">
        <v>77</v>
      </c>
      <c r="I238" s="135"/>
      <c r="J238" s="134" t="s">
        <v>79</v>
      </c>
      <c r="K238" s="134"/>
      <c r="L238" s="26">
        <v>150</v>
      </c>
      <c r="O238" s="27"/>
      <c r="U238" s="27"/>
    </row>
    <row r="239" spans="1:21" ht="16.5" customHeight="1">
      <c r="A239" s="139">
        <v>-1.5</v>
      </c>
      <c r="B239" s="140">
        <v>2</v>
      </c>
      <c r="C239" s="141">
        <v>2</v>
      </c>
      <c r="D239" s="176" t="s">
        <v>85</v>
      </c>
      <c r="E239" s="142" t="s">
        <v>71</v>
      </c>
      <c r="F239" s="143">
        <v>10</v>
      </c>
      <c r="G239" s="144"/>
      <c r="H239" s="144">
        <v>420</v>
      </c>
      <c r="I239" s="145">
        <v>7</v>
      </c>
      <c r="J239" s="146">
        <v>2</v>
      </c>
      <c r="K239" s="147">
        <v>1.5</v>
      </c>
      <c r="L239" s="26"/>
      <c r="O239" s="27"/>
      <c r="U239" s="27"/>
    </row>
    <row r="240" spans="1:21" ht="16.5" customHeight="1">
      <c r="A240" s="139">
        <v>-1.5</v>
      </c>
      <c r="B240" s="140">
        <v>0</v>
      </c>
      <c r="C240" s="141">
        <v>6</v>
      </c>
      <c r="D240" s="176" t="s">
        <v>83</v>
      </c>
      <c r="E240" s="142" t="s">
        <v>68</v>
      </c>
      <c r="F240" s="143">
        <v>10</v>
      </c>
      <c r="G240" s="144"/>
      <c r="H240" s="144">
        <v>430</v>
      </c>
      <c r="I240" s="145">
        <v>4</v>
      </c>
      <c r="J240" s="146">
        <v>4</v>
      </c>
      <c r="K240" s="147">
        <v>1.5</v>
      </c>
      <c r="L240" s="26"/>
      <c r="O240" s="27"/>
      <c r="U240" s="27"/>
    </row>
    <row r="241" spans="1:21" ht="16.5" customHeight="1">
      <c r="A241" s="139">
        <v>4.5</v>
      </c>
      <c r="B241" s="140">
        <v>4</v>
      </c>
      <c r="C241" s="141">
        <v>1</v>
      </c>
      <c r="D241" s="180" t="s">
        <v>84</v>
      </c>
      <c r="E241" s="142" t="s">
        <v>71</v>
      </c>
      <c r="F241" s="143">
        <v>10</v>
      </c>
      <c r="G241" s="144"/>
      <c r="H241" s="144">
        <v>170</v>
      </c>
      <c r="I241" s="145">
        <v>3</v>
      </c>
      <c r="J241" s="146">
        <v>0</v>
      </c>
      <c r="K241" s="147">
        <v>-4.5</v>
      </c>
      <c r="L241" s="26"/>
      <c r="O241" s="27"/>
      <c r="U241" s="27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3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3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3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3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44</v>
      </c>
      <c r="C1" s="20"/>
      <c r="D1" s="19"/>
      <c r="E1" s="21" t="s">
        <v>45</v>
      </c>
      <c r="F1" s="22"/>
      <c r="G1" s="23" t="s">
        <v>46</v>
      </c>
      <c r="H1" s="23"/>
      <c r="I1" s="24" t="s">
        <v>47</v>
      </c>
      <c r="J1" s="24"/>
      <c r="K1" s="25"/>
      <c r="L1" s="26">
        <v>150</v>
      </c>
      <c r="M1" s="18"/>
      <c r="N1" s="19" t="s">
        <v>44</v>
      </c>
      <c r="O1" s="20"/>
      <c r="P1" s="19"/>
      <c r="Q1" s="21" t="s">
        <v>48</v>
      </c>
      <c r="R1" s="22"/>
      <c r="S1" s="23" t="s">
        <v>46</v>
      </c>
      <c r="T1" s="23"/>
      <c r="U1" s="24" t="s">
        <v>49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50</v>
      </c>
      <c r="H2" s="31"/>
      <c r="I2" s="24" t="s">
        <v>51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50</v>
      </c>
      <c r="T2" s="31"/>
      <c r="U2" s="24" t="s">
        <v>52</v>
      </c>
      <c r="V2" s="24"/>
      <c r="W2" s="25"/>
    </row>
    <row r="3" spans="1:23" ht="4.5" customHeight="1">
      <c r="A3" s="187"/>
      <c r="B3" s="188"/>
      <c r="C3" s="189"/>
      <c r="D3" s="190"/>
      <c r="E3" s="191"/>
      <c r="F3" s="192"/>
      <c r="G3" s="193"/>
      <c r="H3" s="193"/>
      <c r="I3" s="189"/>
      <c r="J3" s="188"/>
      <c r="K3" s="194"/>
      <c r="L3" s="26"/>
      <c r="M3" s="187"/>
      <c r="N3" s="188"/>
      <c r="O3" s="189"/>
      <c r="P3" s="190"/>
      <c r="Q3" s="191"/>
      <c r="R3" s="192"/>
      <c r="S3" s="193"/>
      <c r="T3" s="193"/>
      <c r="U3" s="189"/>
      <c r="V3" s="188"/>
      <c r="W3" s="194"/>
    </row>
    <row r="4" spans="1:23" s="39" customFormat="1" ht="12.75" customHeight="1">
      <c r="A4" s="195"/>
      <c r="B4" s="32"/>
      <c r="C4" s="33"/>
      <c r="D4" s="196"/>
      <c r="E4" s="197" t="s">
        <v>53</v>
      </c>
      <c r="F4" s="35" t="s">
        <v>756</v>
      </c>
      <c r="G4" s="36"/>
      <c r="H4" s="42"/>
      <c r="I4" s="42"/>
      <c r="J4" s="260"/>
      <c r="K4" s="198"/>
      <c r="L4" s="38"/>
      <c r="M4" s="195"/>
      <c r="N4" s="32"/>
      <c r="O4" s="33"/>
      <c r="P4" s="196"/>
      <c r="Q4" s="197" t="s">
        <v>53</v>
      </c>
      <c r="R4" s="35" t="s">
        <v>757</v>
      </c>
      <c r="S4" s="36"/>
      <c r="T4" s="42"/>
      <c r="U4" s="42"/>
      <c r="V4" s="260"/>
      <c r="W4" s="198"/>
    </row>
    <row r="5" spans="1:23" s="39" customFormat="1" ht="12.75" customHeight="1">
      <c r="A5" s="195"/>
      <c r="B5" s="32"/>
      <c r="C5" s="33"/>
      <c r="D5" s="196"/>
      <c r="E5" s="199" t="s">
        <v>54</v>
      </c>
      <c r="F5" s="35" t="s">
        <v>758</v>
      </c>
      <c r="G5" s="200"/>
      <c r="H5" s="42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2.1</v>
      </c>
      <c r="K5" s="262"/>
      <c r="L5" s="38"/>
      <c r="M5" s="195"/>
      <c r="N5" s="32"/>
      <c r="O5" s="33"/>
      <c r="P5" s="196"/>
      <c r="Q5" s="199" t="s">
        <v>54</v>
      </c>
      <c r="R5" s="35" t="s">
        <v>759</v>
      </c>
      <c r="S5" s="200"/>
      <c r="T5" s="42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262"/>
    </row>
    <row r="6" spans="1:23" s="39" customFormat="1" ht="12.75" customHeight="1">
      <c r="A6" s="195"/>
      <c r="B6" s="32"/>
      <c r="C6" s="33"/>
      <c r="D6" s="196"/>
      <c r="E6" s="199" t="s">
        <v>55</v>
      </c>
      <c r="F6" s="35" t="s">
        <v>523</v>
      </c>
      <c r="G6" s="36"/>
      <c r="H6" s="42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17.1</v>
      </c>
      <c r="L6" s="38"/>
      <c r="M6" s="195"/>
      <c r="N6" s="32"/>
      <c r="O6" s="33"/>
      <c r="P6" s="196"/>
      <c r="Q6" s="199" t="s">
        <v>55</v>
      </c>
      <c r="R6" s="35" t="s">
        <v>51</v>
      </c>
      <c r="S6" s="36"/>
      <c r="T6" s="42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5.1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</row>
    <row r="7" spans="1:23" s="39" customFormat="1" ht="12.75" customHeight="1">
      <c r="A7" s="195"/>
      <c r="B7" s="32"/>
      <c r="C7" s="33"/>
      <c r="D7" s="196"/>
      <c r="E7" s="197" t="s">
        <v>57</v>
      </c>
      <c r="F7" s="35" t="s">
        <v>698</v>
      </c>
      <c r="G7" s="36"/>
      <c r="H7" s="42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262"/>
      <c r="L7" s="38"/>
      <c r="M7" s="195"/>
      <c r="N7" s="32"/>
      <c r="O7" s="33"/>
      <c r="P7" s="196"/>
      <c r="Q7" s="197" t="s">
        <v>57</v>
      </c>
      <c r="R7" s="35" t="s">
        <v>760</v>
      </c>
      <c r="S7" s="36"/>
      <c r="T7" s="42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262"/>
    </row>
    <row r="8" spans="1:23" s="39" customFormat="1" ht="12.75" customHeight="1">
      <c r="A8" s="202" t="s">
        <v>53</v>
      </c>
      <c r="B8" s="203" t="s">
        <v>99</v>
      </c>
      <c r="C8" s="33"/>
      <c r="D8" s="196"/>
      <c r="F8" s="36"/>
      <c r="G8" s="197" t="s">
        <v>53</v>
      </c>
      <c r="H8" s="205" t="s">
        <v>761</v>
      </c>
      <c r="I8" s="36"/>
      <c r="J8" s="200"/>
      <c r="K8" s="198"/>
      <c r="L8" s="38"/>
      <c r="M8" s="202" t="s">
        <v>53</v>
      </c>
      <c r="N8" s="203" t="s">
        <v>762</v>
      </c>
      <c r="O8" s="33"/>
      <c r="P8" s="196"/>
      <c r="R8" s="36"/>
      <c r="S8" s="197" t="s">
        <v>53</v>
      </c>
      <c r="T8" s="205" t="s">
        <v>763</v>
      </c>
      <c r="U8" s="36"/>
      <c r="V8" s="200"/>
      <c r="W8" s="198"/>
    </row>
    <row r="9" spans="1:23" s="39" customFormat="1" ht="12.75" customHeight="1">
      <c r="A9" s="206" t="s">
        <v>54</v>
      </c>
      <c r="B9" s="203" t="s">
        <v>192</v>
      </c>
      <c r="C9" s="45"/>
      <c r="D9" s="196"/>
      <c r="F9" s="207"/>
      <c r="G9" s="199" t="s">
        <v>54</v>
      </c>
      <c r="H9" s="205" t="s">
        <v>243</v>
      </c>
      <c r="I9" s="36"/>
      <c r="J9" s="200"/>
      <c r="K9" s="198"/>
      <c r="L9" s="38"/>
      <c r="M9" s="206" t="s">
        <v>54</v>
      </c>
      <c r="N9" s="203" t="s">
        <v>180</v>
      </c>
      <c r="O9" s="45"/>
      <c r="P9" s="196"/>
      <c r="R9" s="207"/>
      <c r="S9" s="199" t="s">
        <v>54</v>
      </c>
      <c r="T9" s="204" t="s">
        <v>764</v>
      </c>
      <c r="U9" s="36"/>
      <c r="V9" s="200"/>
      <c r="W9" s="198"/>
    </row>
    <row r="10" spans="1:23" s="39" customFormat="1" ht="12.75" customHeight="1">
      <c r="A10" s="206" t="s">
        <v>55</v>
      </c>
      <c r="B10" s="208" t="s">
        <v>765</v>
      </c>
      <c r="C10" s="33"/>
      <c r="D10" s="196"/>
      <c r="F10" s="207"/>
      <c r="G10" s="199" t="s">
        <v>55</v>
      </c>
      <c r="H10" s="205" t="s">
        <v>766</v>
      </c>
      <c r="I10" s="36"/>
      <c r="J10" s="36"/>
      <c r="K10" s="198"/>
      <c r="L10" s="38"/>
      <c r="M10" s="206" t="s">
        <v>55</v>
      </c>
      <c r="N10" s="203" t="s">
        <v>767</v>
      </c>
      <c r="O10" s="33"/>
      <c r="P10" s="196"/>
      <c r="R10" s="207"/>
      <c r="S10" s="199" t="s">
        <v>55</v>
      </c>
      <c r="T10" s="205" t="s">
        <v>768</v>
      </c>
      <c r="U10" s="36"/>
      <c r="V10" s="36"/>
      <c r="W10" s="198"/>
    </row>
    <row r="11" spans="1:23" s="39" customFormat="1" ht="12.75" customHeight="1">
      <c r="A11" s="202" t="s">
        <v>57</v>
      </c>
      <c r="B11" s="203" t="s">
        <v>769</v>
      </c>
      <c r="C11" s="45"/>
      <c r="D11" s="196"/>
      <c r="F11" s="36"/>
      <c r="G11" s="197" t="s">
        <v>57</v>
      </c>
      <c r="H11" s="205" t="s">
        <v>271</v>
      </c>
      <c r="I11" s="93"/>
      <c r="J11" s="106" t="s">
        <v>64</v>
      </c>
      <c r="K11" s="95"/>
      <c r="L11" s="38"/>
      <c r="M11" s="202" t="s">
        <v>57</v>
      </c>
      <c r="N11" s="208" t="s">
        <v>770</v>
      </c>
      <c r="O11" s="45"/>
      <c r="P11" s="196"/>
      <c r="R11" s="36"/>
      <c r="S11" s="197" t="s">
        <v>57</v>
      </c>
      <c r="T11" s="205" t="s">
        <v>168</v>
      </c>
      <c r="U11" s="93"/>
      <c r="V11" s="106" t="s">
        <v>64</v>
      </c>
      <c r="W11" s="95"/>
    </row>
    <row r="12" spans="1:23" s="39" customFormat="1" ht="12.75" customHeight="1">
      <c r="A12" s="209"/>
      <c r="B12" s="45"/>
      <c r="C12" s="197"/>
      <c r="D12" s="196"/>
      <c r="E12" s="197" t="s">
        <v>53</v>
      </c>
      <c r="F12" s="35" t="s">
        <v>219</v>
      </c>
      <c r="G12" s="36"/>
      <c r="H12" s="210"/>
      <c r="I12" s="110" t="s">
        <v>65</v>
      </c>
      <c r="J12" s="111" t="s">
        <v>771</v>
      </c>
      <c r="K12" s="95"/>
      <c r="L12" s="38"/>
      <c r="M12" s="209"/>
      <c r="N12" s="45"/>
      <c r="O12" s="197"/>
      <c r="P12" s="196"/>
      <c r="Q12" s="197" t="s">
        <v>53</v>
      </c>
      <c r="R12" s="35" t="s">
        <v>625</v>
      </c>
      <c r="S12" s="36"/>
      <c r="T12" s="210"/>
      <c r="U12" s="110" t="s">
        <v>65</v>
      </c>
      <c r="V12" s="111" t="s">
        <v>772</v>
      </c>
      <c r="W12" s="95"/>
    </row>
    <row r="13" spans="1:23" s="39" customFormat="1" ht="12.75" customHeight="1">
      <c r="A13" s="195"/>
      <c r="B13" s="112" t="s">
        <v>66</v>
      </c>
      <c r="C13" s="33"/>
      <c r="D13" s="196"/>
      <c r="E13" s="199" t="s">
        <v>54</v>
      </c>
      <c r="F13" s="35" t="s">
        <v>213</v>
      </c>
      <c r="G13" s="36"/>
      <c r="H13" s="42"/>
      <c r="I13" s="110" t="s">
        <v>5</v>
      </c>
      <c r="J13" s="113" t="s">
        <v>771</v>
      </c>
      <c r="K13" s="95"/>
      <c r="L13" s="38"/>
      <c r="M13" s="195"/>
      <c r="N13" s="112" t="s">
        <v>66</v>
      </c>
      <c r="O13" s="33"/>
      <c r="P13" s="196"/>
      <c r="Q13" s="199" t="s">
        <v>54</v>
      </c>
      <c r="R13" s="35" t="s">
        <v>773</v>
      </c>
      <c r="S13" s="36"/>
      <c r="T13" s="42"/>
      <c r="U13" s="110" t="s">
        <v>5</v>
      </c>
      <c r="V13" s="113" t="s">
        <v>774</v>
      </c>
      <c r="W13" s="95"/>
    </row>
    <row r="14" spans="1:23" s="39" customFormat="1" ht="12.75" customHeight="1">
      <c r="A14" s="195"/>
      <c r="B14" s="112" t="s">
        <v>775</v>
      </c>
      <c r="C14" s="33"/>
      <c r="D14" s="196"/>
      <c r="E14" s="199" t="s">
        <v>55</v>
      </c>
      <c r="F14" s="35" t="s">
        <v>776</v>
      </c>
      <c r="G14" s="200"/>
      <c r="H14" s="42"/>
      <c r="I14" s="110" t="s">
        <v>68</v>
      </c>
      <c r="J14" s="113" t="s">
        <v>777</v>
      </c>
      <c r="K14" s="95"/>
      <c r="L14" s="38"/>
      <c r="M14" s="195"/>
      <c r="N14" s="112" t="s">
        <v>778</v>
      </c>
      <c r="O14" s="33"/>
      <c r="P14" s="196"/>
      <c r="Q14" s="199" t="s">
        <v>55</v>
      </c>
      <c r="R14" s="35" t="s">
        <v>248</v>
      </c>
      <c r="S14" s="200"/>
      <c r="T14" s="42"/>
      <c r="U14" s="110" t="s">
        <v>68</v>
      </c>
      <c r="V14" s="113" t="s">
        <v>779</v>
      </c>
      <c r="W14" s="95"/>
    </row>
    <row r="15" spans="1:23" s="39" customFormat="1" ht="12.75" customHeight="1">
      <c r="A15" s="211"/>
      <c r="B15" s="43"/>
      <c r="C15" s="43"/>
      <c r="D15" s="196"/>
      <c r="E15" s="197" t="s">
        <v>57</v>
      </c>
      <c r="F15" s="203" t="s">
        <v>306</v>
      </c>
      <c r="G15" s="43"/>
      <c r="H15" s="43"/>
      <c r="I15" s="116" t="s">
        <v>71</v>
      </c>
      <c r="J15" s="113" t="s">
        <v>777</v>
      </c>
      <c r="K15" s="117"/>
      <c r="L15" s="46"/>
      <c r="M15" s="211"/>
      <c r="N15" s="43"/>
      <c r="O15" s="43"/>
      <c r="P15" s="196"/>
      <c r="Q15" s="197" t="s">
        <v>57</v>
      </c>
      <c r="R15" s="203" t="s">
        <v>640</v>
      </c>
      <c r="S15" s="43"/>
      <c r="T15" s="43"/>
      <c r="U15" s="116" t="s">
        <v>71</v>
      </c>
      <c r="V15" s="113" t="s">
        <v>779</v>
      </c>
      <c r="W15" s="117"/>
    </row>
    <row r="16" spans="1:23" ht="4.5" customHeight="1">
      <c r="A16" s="212"/>
      <c r="B16" s="213"/>
      <c r="C16" s="214"/>
      <c r="D16" s="215"/>
      <c r="E16" s="216"/>
      <c r="F16" s="217"/>
      <c r="G16" s="218"/>
      <c r="H16" s="218"/>
      <c r="I16" s="214"/>
      <c r="J16" s="213"/>
      <c r="K16" s="219"/>
      <c r="M16" s="212"/>
      <c r="N16" s="213"/>
      <c r="O16" s="214"/>
      <c r="P16" s="215"/>
      <c r="Q16" s="216"/>
      <c r="R16" s="217"/>
      <c r="S16" s="218"/>
      <c r="T16" s="218"/>
      <c r="U16" s="214"/>
      <c r="V16" s="213"/>
      <c r="W16" s="219"/>
    </row>
    <row r="17" spans="1:23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28" t="s">
        <v>78</v>
      </c>
    </row>
    <row r="18" spans="1:23" ht="12.75">
      <c r="A18" s="134" t="s">
        <v>78</v>
      </c>
      <c r="B18" s="173" t="s">
        <v>79</v>
      </c>
      <c r="C18" s="174" t="s">
        <v>80</v>
      </c>
      <c r="D18" s="175" t="s">
        <v>81</v>
      </c>
      <c r="E18" s="175" t="s">
        <v>82</v>
      </c>
      <c r="F18" s="175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73" t="s">
        <v>79</v>
      </c>
      <c r="O18" s="174" t="s">
        <v>80</v>
      </c>
      <c r="P18" s="175" t="s">
        <v>81</v>
      </c>
      <c r="Q18" s="175" t="s">
        <v>82</v>
      </c>
      <c r="R18" s="175"/>
      <c r="S18" s="137" t="s">
        <v>80</v>
      </c>
      <c r="T18" s="137" t="s">
        <v>77</v>
      </c>
      <c r="U18" s="135"/>
      <c r="V18" s="134" t="s">
        <v>79</v>
      </c>
      <c r="W18" s="134"/>
    </row>
    <row r="19" spans="1:23" ht="16.5" customHeight="1">
      <c r="A19" s="139">
        <v>-1.125</v>
      </c>
      <c r="B19" s="140">
        <v>3</v>
      </c>
      <c r="C19" s="141">
        <v>1</v>
      </c>
      <c r="D19" s="176" t="s">
        <v>83</v>
      </c>
      <c r="E19" s="142" t="s">
        <v>68</v>
      </c>
      <c r="F19" s="143">
        <v>10</v>
      </c>
      <c r="G19" s="144"/>
      <c r="H19" s="144">
        <v>430</v>
      </c>
      <c r="I19" s="145">
        <v>2</v>
      </c>
      <c r="J19" s="146">
        <v>3</v>
      </c>
      <c r="K19" s="147">
        <v>1.125</v>
      </c>
      <c r="L19" s="26"/>
      <c r="M19" s="139">
        <v>-2.875</v>
      </c>
      <c r="N19" s="140">
        <v>2</v>
      </c>
      <c r="O19" s="141">
        <v>1</v>
      </c>
      <c r="P19" s="176" t="s">
        <v>780</v>
      </c>
      <c r="Q19" s="142" t="s">
        <v>68</v>
      </c>
      <c r="R19" s="143">
        <v>9</v>
      </c>
      <c r="S19" s="144">
        <v>300</v>
      </c>
      <c r="T19" s="144"/>
      <c r="U19" s="145">
        <v>2</v>
      </c>
      <c r="V19" s="146">
        <v>4</v>
      </c>
      <c r="W19" s="147">
        <v>2.875</v>
      </c>
    </row>
    <row r="20" spans="1:23" ht="16.5" customHeight="1">
      <c r="A20" s="139">
        <v>8.875</v>
      </c>
      <c r="B20" s="140">
        <v>6</v>
      </c>
      <c r="C20" s="141">
        <v>4</v>
      </c>
      <c r="D20" s="180" t="s">
        <v>83</v>
      </c>
      <c r="E20" s="142" t="s">
        <v>68</v>
      </c>
      <c r="F20" s="143">
        <v>8</v>
      </c>
      <c r="G20" s="144">
        <v>50</v>
      </c>
      <c r="H20" s="144"/>
      <c r="I20" s="145">
        <v>5</v>
      </c>
      <c r="J20" s="146">
        <v>0</v>
      </c>
      <c r="K20" s="147">
        <v>-8.875</v>
      </c>
      <c r="L20" s="26"/>
      <c r="M20" s="139">
        <v>-9.5</v>
      </c>
      <c r="N20" s="140">
        <v>0</v>
      </c>
      <c r="O20" s="141">
        <v>4</v>
      </c>
      <c r="P20" s="176" t="s">
        <v>781</v>
      </c>
      <c r="Q20" s="142" t="s">
        <v>5</v>
      </c>
      <c r="R20" s="143">
        <v>10</v>
      </c>
      <c r="S20" s="144"/>
      <c r="T20" s="144">
        <v>100</v>
      </c>
      <c r="U20" s="145">
        <v>5</v>
      </c>
      <c r="V20" s="146">
        <v>6</v>
      </c>
      <c r="W20" s="147">
        <v>9.5</v>
      </c>
    </row>
    <row r="21" spans="1:23" ht="16.5" customHeight="1">
      <c r="A21" s="139">
        <v>-1.125</v>
      </c>
      <c r="B21" s="140">
        <v>3</v>
      </c>
      <c r="C21" s="141">
        <v>7</v>
      </c>
      <c r="D21" s="176" t="s">
        <v>83</v>
      </c>
      <c r="E21" s="142" t="s">
        <v>68</v>
      </c>
      <c r="F21" s="143">
        <v>10</v>
      </c>
      <c r="G21" s="144"/>
      <c r="H21" s="144">
        <v>430</v>
      </c>
      <c r="I21" s="145">
        <v>3</v>
      </c>
      <c r="J21" s="146">
        <v>3</v>
      </c>
      <c r="K21" s="147">
        <v>1.125</v>
      </c>
      <c r="L21" s="26"/>
      <c r="M21" s="139">
        <v>4.375</v>
      </c>
      <c r="N21" s="140">
        <v>4</v>
      </c>
      <c r="O21" s="141">
        <v>7</v>
      </c>
      <c r="P21" s="176" t="s">
        <v>782</v>
      </c>
      <c r="Q21" s="142" t="s">
        <v>65</v>
      </c>
      <c r="R21" s="143">
        <v>10</v>
      </c>
      <c r="S21" s="144">
        <v>620</v>
      </c>
      <c r="T21" s="144"/>
      <c r="U21" s="145">
        <v>3</v>
      </c>
      <c r="V21" s="146">
        <v>2</v>
      </c>
      <c r="W21" s="147">
        <v>-4.375</v>
      </c>
    </row>
    <row r="22" spans="1:23" ht="16.5" customHeight="1">
      <c r="A22" s="139">
        <v>-2.125</v>
      </c>
      <c r="B22" s="140">
        <v>0</v>
      </c>
      <c r="C22" s="141">
        <v>6</v>
      </c>
      <c r="D22" s="180" t="s">
        <v>83</v>
      </c>
      <c r="E22" s="142" t="s">
        <v>68</v>
      </c>
      <c r="F22" s="143">
        <v>11</v>
      </c>
      <c r="G22" s="144"/>
      <c r="H22" s="144">
        <v>460</v>
      </c>
      <c r="I22" s="145">
        <v>8</v>
      </c>
      <c r="J22" s="146">
        <v>6</v>
      </c>
      <c r="K22" s="147">
        <v>2.125</v>
      </c>
      <c r="L22" s="26"/>
      <c r="M22" s="139">
        <v>5</v>
      </c>
      <c r="N22" s="140">
        <v>6</v>
      </c>
      <c r="O22" s="141">
        <v>6</v>
      </c>
      <c r="P22" s="176" t="s">
        <v>781</v>
      </c>
      <c r="Q22" s="142" t="s">
        <v>65</v>
      </c>
      <c r="R22" s="143">
        <v>11</v>
      </c>
      <c r="S22" s="144">
        <v>650</v>
      </c>
      <c r="T22" s="144"/>
      <c r="U22" s="145">
        <v>8</v>
      </c>
      <c r="V22" s="146">
        <v>0</v>
      </c>
      <c r="W22" s="147">
        <v>-5</v>
      </c>
    </row>
    <row r="23" spans="1:23" s="39" customFormat="1" ht="30" customHeight="1">
      <c r="A23" s="27"/>
      <c r="B23" s="27"/>
      <c r="C23" s="53"/>
      <c r="D23" s="27"/>
      <c r="E23" s="27"/>
      <c r="F23" s="27"/>
      <c r="G23" s="27"/>
      <c r="H23" s="27"/>
      <c r="I23" s="53"/>
      <c r="J23" s="27"/>
      <c r="K23" s="25"/>
      <c r="L23" s="52"/>
      <c r="M23" s="27"/>
      <c r="N23" s="27"/>
      <c r="O23" s="53"/>
      <c r="P23" s="27"/>
      <c r="Q23" s="27"/>
      <c r="R23" s="27"/>
      <c r="S23" s="27"/>
      <c r="T23" s="27"/>
      <c r="U23" s="53"/>
      <c r="V23" s="27"/>
      <c r="W23" s="27"/>
    </row>
    <row r="24" spans="1:23" s="39" customFormat="1" ht="15">
      <c r="A24" s="18"/>
      <c r="B24" s="19" t="s">
        <v>44</v>
      </c>
      <c r="C24" s="20"/>
      <c r="D24" s="19"/>
      <c r="E24" s="21" t="s">
        <v>87</v>
      </c>
      <c r="F24" s="22"/>
      <c r="G24" s="23" t="s">
        <v>46</v>
      </c>
      <c r="H24" s="23"/>
      <c r="I24" s="24" t="s">
        <v>88</v>
      </c>
      <c r="J24" s="24"/>
      <c r="K24" s="25"/>
      <c r="L24" s="26">
        <v>150</v>
      </c>
      <c r="M24" s="18"/>
      <c r="N24" s="19" t="s">
        <v>44</v>
      </c>
      <c r="O24" s="20"/>
      <c r="P24" s="19"/>
      <c r="Q24" s="21" t="s">
        <v>89</v>
      </c>
      <c r="R24" s="22"/>
      <c r="S24" s="23" t="s">
        <v>46</v>
      </c>
      <c r="T24" s="23"/>
      <c r="U24" s="24" t="s">
        <v>90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50</v>
      </c>
      <c r="H25" s="31"/>
      <c r="I25" s="24" t="s">
        <v>91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50</v>
      </c>
      <c r="T25" s="31"/>
      <c r="U25" s="24" t="s">
        <v>92</v>
      </c>
      <c r="V25" s="24"/>
      <c r="W25" s="25"/>
    </row>
    <row r="26" spans="1:23" s="39" customFormat="1" ht="4.5" customHeight="1">
      <c r="A26" s="187"/>
      <c r="B26" s="188"/>
      <c r="C26" s="189"/>
      <c r="D26" s="190"/>
      <c r="E26" s="191"/>
      <c r="F26" s="192"/>
      <c r="G26" s="193"/>
      <c r="H26" s="193"/>
      <c r="I26" s="189"/>
      <c r="J26" s="188"/>
      <c r="K26" s="194"/>
      <c r="L26" s="26"/>
      <c r="M26" s="187"/>
      <c r="N26" s="188"/>
      <c r="O26" s="189"/>
      <c r="P26" s="190"/>
      <c r="Q26" s="191"/>
      <c r="R26" s="192"/>
      <c r="S26" s="193"/>
      <c r="T26" s="193"/>
      <c r="U26" s="189"/>
      <c r="V26" s="188"/>
      <c r="W26" s="194"/>
    </row>
    <row r="27" spans="1:23" s="39" customFormat="1" ht="12.75" customHeight="1">
      <c r="A27" s="195"/>
      <c r="B27" s="32"/>
      <c r="C27" s="33"/>
      <c r="D27" s="196"/>
      <c r="E27" s="197" t="s">
        <v>53</v>
      </c>
      <c r="F27" s="35" t="s">
        <v>783</v>
      </c>
      <c r="G27" s="36"/>
      <c r="H27" s="42"/>
      <c r="I27" s="42"/>
      <c r="J27" s="260"/>
      <c r="K27" s="198"/>
      <c r="L27" s="38"/>
      <c r="M27" s="195"/>
      <c r="N27" s="32"/>
      <c r="O27" s="33"/>
      <c r="P27" s="196"/>
      <c r="Q27" s="197" t="s">
        <v>53</v>
      </c>
      <c r="R27" s="35" t="s">
        <v>784</v>
      </c>
      <c r="S27" s="36"/>
      <c r="T27" s="42"/>
      <c r="U27" s="42"/>
      <c r="V27" s="260"/>
      <c r="W27" s="198"/>
    </row>
    <row r="28" spans="1:23" s="39" customFormat="1" ht="12.75" customHeight="1">
      <c r="A28" s="195"/>
      <c r="B28" s="32"/>
      <c r="C28" s="33"/>
      <c r="D28" s="196"/>
      <c r="E28" s="199" t="s">
        <v>54</v>
      </c>
      <c r="F28" s="35" t="s">
        <v>552</v>
      </c>
      <c r="G28" s="200"/>
      <c r="H28" s="42"/>
      <c r="I28" s="44"/>
      <c r="J28" s="261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K28" s="262"/>
      <c r="L28" s="38"/>
      <c r="M28" s="195"/>
      <c r="N28" s="32"/>
      <c r="O28" s="33"/>
      <c r="P28" s="196"/>
      <c r="Q28" s="199" t="s">
        <v>54</v>
      </c>
      <c r="R28" s="35" t="s">
        <v>256</v>
      </c>
      <c r="S28" s="200"/>
      <c r="T28" s="42"/>
      <c r="U28" s="44"/>
      <c r="V28" s="261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11.1</v>
      </c>
      <c r="W28" s="262"/>
    </row>
    <row r="29" spans="1:23" s="39" customFormat="1" ht="12.75" customHeight="1">
      <c r="A29" s="195"/>
      <c r="B29" s="32"/>
      <c r="C29" s="33"/>
      <c r="D29" s="196"/>
      <c r="E29" s="199" t="s">
        <v>55</v>
      </c>
      <c r="F29" s="35" t="s">
        <v>615</v>
      </c>
      <c r="G29" s="36"/>
      <c r="H29" s="42"/>
      <c r="I29" s="263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261" t="str">
        <f>IF(J28="","","+")</f>
        <v>+</v>
      </c>
      <c r="K29" s="264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L29" s="38"/>
      <c r="M29" s="195"/>
      <c r="N29" s="32"/>
      <c r="O29" s="33"/>
      <c r="P29" s="196"/>
      <c r="Q29" s="199" t="s">
        <v>55</v>
      </c>
      <c r="R29" s="35" t="s">
        <v>187</v>
      </c>
      <c r="S29" s="36"/>
      <c r="T29" s="42"/>
      <c r="U29" s="263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261" t="str">
        <f>IF(V28="","","+")</f>
        <v>+</v>
      </c>
      <c r="W29" s="264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13.1</v>
      </c>
    </row>
    <row r="30" spans="1:23" s="39" customFormat="1" ht="12.75" customHeight="1">
      <c r="A30" s="195"/>
      <c r="B30" s="32"/>
      <c r="C30" s="33"/>
      <c r="D30" s="196"/>
      <c r="E30" s="197" t="s">
        <v>57</v>
      </c>
      <c r="F30" s="35" t="s">
        <v>162</v>
      </c>
      <c r="G30" s="36"/>
      <c r="H30" s="42"/>
      <c r="I30" s="44"/>
      <c r="J30" s="261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K30" s="262"/>
      <c r="L30" s="38"/>
      <c r="M30" s="195"/>
      <c r="N30" s="32"/>
      <c r="O30" s="33"/>
      <c r="P30" s="196"/>
      <c r="Q30" s="197" t="s">
        <v>57</v>
      </c>
      <c r="R30" s="35" t="s">
        <v>201</v>
      </c>
      <c r="S30" s="36"/>
      <c r="T30" s="42"/>
      <c r="U30" s="44"/>
      <c r="V30" s="261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10.1</v>
      </c>
      <c r="W30" s="262"/>
    </row>
    <row r="31" spans="1:23" s="39" customFormat="1" ht="12.75" customHeight="1">
      <c r="A31" s="202" t="s">
        <v>53</v>
      </c>
      <c r="B31" s="203" t="s">
        <v>606</v>
      </c>
      <c r="C31" s="33"/>
      <c r="D31" s="196"/>
      <c r="F31" s="36"/>
      <c r="G31" s="197" t="s">
        <v>53</v>
      </c>
      <c r="H31" s="205" t="s">
        <v>145</v>
      </c>
      <c r="I31" s="36"/>
      <c r="J31" s="200"/>
      <c r="K31" s="198"/>
      <c r="L31" s="38"/>
      <c r="M31" s="202" t="s">
        <v>53</v>
      </c>
      <c r="N31" s="203" t="s">
        <v>249</v>
      </c>
      <c r="O31" s="33"/>
      <c r="P31" s="196"/>
      <c r="R31" s="36"/>
      <c r="S31" s="197" t="s">
        <v>53</v>
      </c>
      <c r="T31" s="205" t="s">
        <v>546</v>
      </c>
      <c r="U31" s="36"/>
      <c r="V31" s="200"/>
      <c r="W31" s="198"/>
    </row>
    <row r="32" spans="1:23" s="39" customFormat="1" ht="12.75" customHeight="1">
      <c r="A32" s="206" t="s">
        <v>54</v>
      </c>
      <c r="B32" s="203" t="s">
        <v>785</v>
      </c>
      <c r="C32" s="45"/>
      <c r="D32" s="196"/>
      <c r="F32" s="207"/>
      <c r="G32" s="199" t="s">
        <v>54</v>
      </c>
      <c r="H32" s="205" t="s">
        <v>177</v>
      </c>
      <c r="I32" s="36"/>
      <c r="J32" s="200"/>
      <c r="K32" s="198"/>
      <c r="L32" s="38"/>
      <c r="M32" s="206" t="s">
        <v>54</v>
      </c>
      <c r="N32" s="203" t="s">
        <v>253</v>
      </c>
      <c r="O32" s="45"/>
      <c r="P32" s="196"/>
      <c r="R32" s="207"/>
      <c r="S32" s="199" t="s">
        <v>54</v>
      </c>
      <c r="T32" s="205" t="s">
        <v>190</v>
      </c>
      <c r="U32" s="36"/>
      <c r="V32" s="200"/>
      <c r="W32" s="198"/>
    </row>
    <row r="33" spans="1:23" s="39" customFormat="1" ht="12.75" customHeight="1">
      <c r="A33" s="206" t="s">
        <v>55</v>
      </c>
      <c r="B33" s="203" t="s">
        <v>786</v>
      </c>
      <c r="C33" s="33"/>
      <c r="D33" s="196"/>
      <c r="F33" s="207"/>
      <c r="G33" s="199" t="s">
        <v>55</v>
      </c>
      <c r="H33" s="204" t="s">
        <v>160</v>
      </c>
      <c r="I33" s="36"/>
      <c r="J33" s="36"/>
      <c r="K33" s="198"/>
      <c r="L33" s="38"/>
      <c r="M33" s="206" t="s">
        <v>55</v>
      </c>
      <c r="N33" s="203" t="s">
        <v>787</v>
      </c>
      <c r="O33" s="33"/>
      <c r="P33" s="196"/>
      <c r="R33" s="207"/>
      <c r="S33" s="199" t="s">
        <v>55</v>
      </c>
      <c r="T33" s="205" t="s">
        <v>788</v>
      </c>
      <c r="U33" s="36"/>
      <c r="V33" s="36"/>
      <c r="W33" s="198"/>
    </row>
    <row r="34" spans="1:23" s="39" customFormat="1" ht="12.75" customHeight="1">
      <c r="A34" s="202" t="s">
        <v>57</v>
      </c>
      <c r="B34" s="203" t="s">
        <v>789</v>
      </c>
      <c r="C34" s="45"/>
      <c r="D34" s="196"/>
      <c r="F34" s="36"/>
      <c r="G34" s="197" t="s">
        <v>57</v>
      </c>
      <c r="H34" s="205" t="s">
        <v>790</v>
      </c>
      <c r="I34" s="93"/>
      <c r="J34" s="106" t="s">
        <v>64</v>
      </c>
      <c r="K34" s="95"/>
      <c r="L34" s="38"/>
      <c r="M34" s="202" t="s">
        <v>57</v>
      </c>
      <c r="N34" s="203" t="s">
        <v>546</v>
      </c>
      <c r="O34" s="45"/>
      <c r="P34" s="196"/>
      <c r="R34" s="36"/>
      <c r="S34" s="197" t="s">
        <v>57</v>
      </c>
      <c r="T34" s="205" t="s">
        <v>791</v>
      </c>
      <c r="U34" s="93"/>
      <c r="V34" s="106" t="s">
        <v>64</v>
      </c>
      <c r="W34" s="95"/>
    </row>
    <row r="35" spans="1:23" s="39" customFormat="1" ht="12.75" customHeight="1">
      <c r="A35" s="209"/>
      <c r="B35" s="45"/>
      <c r="C35" s="197"/>
      <c r="D35" s="196"/>
      <c r="E35" s="197" t="s">
        <v>53</v>
      </c>
      <c r="F35" s="35" t="s">
        <v>485</v>
      </c>
      <c r="G35" s="36"/>
      <c r="H35" s="210"/>
      <c r="I35" s="110" t="s">
        <v>65</v>
      </c>
      <c r="J35" s="111" t="s">
        <v>792</v>
      </c>
      <c r="K35" s="95"/>
      <c r="L35" s="38"/>
      <c r="M35" s="209"/>
      <c r="N35" s="45"/>
      <c r="O35" s="197"/>
      <c r="P35" s="196"/>
      <c r="Q35" s="197" t="s">
        <v>53</v>
      </c>
      <c r="R35" s="35" t="s">
        <v>793</v>
      </c>
      <c r="S35" s="36"/>
      <c r="T35" s="210"/>
      <c r="U35" s="110" t="s">
        <v>65</v>
      </c>
      <c r="V35" s="111" t="s">
        <v>794</v>
      </c>
      <c r="W35" s="95"/>
    </row>
    <row r="36" spans="1:23" s="39" customFormat="1" ht="12.75" customHeight="1">
      <c r="A36" s="195"/>
      <c r="B36" s="112" t="s">
        <v>66</v>
      </c>
      <c r="C36" s="33"/>
      <c r="D36" s="196"/>
      <c r="E36" s="199" t="s">
        <v>54</v>
      </c>
      <c r="F36" s="35" t="s">
        <v>793</v>
      </c>
      <c r="G36" s="36"/>
      <c r="H36" s="42"/>
      <c r="I36" s="110" t="s">
        <v>5</v>
      </c>
      <c r="J36" s="113" t="s">
        <v>792</v>
      </c>
      <c r="K36" s="95"/>
      <c r="L36" s="38"/>
      <c r="M36" s="195"/>
      <c r="N36" s="112" t="s">
        <v>66</v>
      </c>
      <c r="O36" s="33"/>
      <c r="P36" s="196"/>
      <c r="Q36" s="199" t="s">
        <v>54</v>
      </c>
      <c r="R36" s="35" t="s">
        <v>696</v>
      </c>
      <c r="S36" s="36"/>
      <c r="T36" s="42"/>
      <c r="U36" s="110" t="s">
        <v>5</v>
      </c>
      <c r="V36" s="113" t="s">
        <v>794</v>
      </c>
      <c r="W36" s="95"/>
    </row>
    <row r="37" spans="1:23" s="39" customFormat="1" ht="12.75" customHeight="1">
      <c r="A37" s="195"/>
      <c r="B37" s="112" t="s">
        <v>795</v>
      </c>
      <c r="C37" s="33"/>
      <c r="D37" s="196"/>
      <c r="E37" s="199" t="s">
        <v>55</v>
      </c>
      <c r="F37" s="35" t="s">
        <v>796</v>
      </c>
      <c r="G37" s="200"/>
      <c r="H37" s="42"/>
      <c r="I37" s="110" t="s">
        <v>68</v>
      </c>
      <c r="J37" s="113" t="s">
        <v>797</v>
      </c>
      <c r="K37" s="95"/>
      <c r="L37" s="38"/>
      <c r="M37" s="195"/>
      <c r="N37" s="112" t="s">
        <v>656</v>
      </c>
      <c r="O37" s="33"/>
      <c r="P37" s="196"/>
      <c r="Q37" s="199" t="s">
        <v>55</v>
      </c>
      <c r="R37" s="35" t="s">
        <v>545</v>
      </c>
      <c r="S37" s="200"/>
      <c r="T37" s="42"/>
      <c r="U37" s="110" t="s">
        <v>68</v>
      </c>
      <c r="V37" s="113" t="s">
        <v>798</v>
      </c>
      <c r="W37" s="95"/>
    </row>
    <row r="38" spans="1:23" s="39" customFormat="1" ht="12.75" customHeight="1">
      <c r="A38" s="211"/>
      <c r="B38" s="43"/>
      <c r="C38" s="43"/>
      <c r="D38" s="196"/>
      <c r="E38" s="197" t="s">
        <v>57</v>
      </c>
      <c r="F38" s="203" t="s">
        <v>799</v>
      </c>
      <c r="G38" s="43"/>
      <c r="H38" s="43"/>
      <c r="I38" s="116" t="s">
        <v>71</v>
      </c>
      <c r="J38" s="113" t="s">
        <v>797</v>
      </c>
      <c r="K38" s="117"/>
      <c r="L38" s="46"/>
      <c r="M38" s="211"/>
      <c r="N38" s="43"/>
      <c r="O38" s="43"/>
      <c r="P38" s="196"/>
      <c r="Q38" s="197" t="s">
        <v>57</v>
      </c>
      <c r="R38" s="208" t="s">
        <v>800</v>
      </c>
      <c r="S38" s="43"/>
      <c r="T38" s="43"/>
      <c r="U38" s="116" t="s">
        <v>71</v>
      </c>
      <c r="V38" s="113" t="s">
        <v>798</v>
      </c>
      <c r="W38" s="117"/>
    </row>
    <row r="39" spans="1:23" ht="4.5" customHeight="1">
      <c r="A39" s="212"/>
      <c r="B39" s="213"/>
      <c r="C39" s="214"/>
      <c r="D39" s="215"/>
      <c r="E39" s="216"/>
      <c r="F39" s="217"/>
      <c r="G39" s="218"/>
      <c r="H39" s="218"/>
      <c r="I39" s="214"/>
      <c r="J39" s="213"/>
      <c r="K39" s="219"/>
      <c r="M39" s="212"/>
      <c r="N39" s="213"/>
      <c r="O39" s="214"/>
      <c r="P39" s="215"/>
      <c r="Q39" s="216"/>
      <c r="R39" s="217"/>
      <c r="S39" s="218"/>
      <c r="T39" s="218"/>
      <c r="U39" s="214"/>
      <c r="V39" s="213"/>
      <c r="W39" s="219"/>
    </row>
    <row r="40" spans="1:23" ht="12.75" customHeight="1">
      <c r="A40" s="128"/>
      <c r="B40" s="128" t="s">
        <v>72</v>
      </c>
      <c r="C40" s="129"/>
      <c r="D40" s="130" t="s">
        <v>73</v>
      </c>
      <c r="E40" s="130" t="s">
        <v>74</v>
      </c>
      <c r="F40" s="130" t="s">
        <v>75</v>
      </c>
      <c r="G40" s="131" t="s">
        <v>76</v>
      </c>
      <c r="H40" s="132"/>
      <c r="I40" s="129" t="s">
        <v>77</v>
      </c>
      <c r="J40" s="130" t="s">
        <v>72</v>
      </c>
      <c r="K40" s="128" t="s">
        <v>78</v>
      </c>
      <c r="L40" s="26">
        <v>150</v>
      </c>
      <c r="M40" s="128"/>
      <c r="N40" s="128" t="s">
        <v>72</v>
      </c>
      <c r="O40" s="129"/>
      <c r="P40" s="130" t="s">
        <v>73</v>
      </c>
      <c r="Q40" s="130" t="s">
        <v>74</v>
      </c>
      <c r="R40" s="130" t="s">
        <v>75</v>
      </c>
      <c r="S40" s="131" t="s">
        <v>76</v>
      </c>
      <c r="T40" s="132"/>
      <c r="U40" s="129" t="s">
        <v>77</v>
      </c>
      <c r="V40" s="130" t="s">
        <v>72</v>
      </c>
      <c r="W40" s="128" t="s">
        <v>78</v>
      </c>
    </row>
    <row r="41" spans="1:23" ht="12.75">
      <c r="A41" s="134" t="s">
        <v>78</v>
      </c>
      <c r="B41" s="173" t="s">
        <v>79</v>
      </c>
      <c r="C41" s="174" t="s">
        <v>80</v>
      </c>
      <c r="D41" s="175" t="s">
        <v>81</v>
      </c>
      <c r="E41" s="175" t="s">
        <v>82</v>
      </c>
      <c r="F41" s="175"/>
      <c r="G41" s="137" t="s">
        <v>80</v>
      </c>
      <c r="H41" s="137" t="s">
        <v>77</v>
      </c>
      <c r="I41" s="135"/>
      <c r="J41" s="134" t="s">
        <v>79</v>
      </c>
      <c r="K41" s="134"/>
      <c r="L41" s="26">
        <v>150</v>
      </c>
      <c r="M41" s="134" t="s">
        <v>78</v>
      </c>
      <c r="N41" s="173" t="s">
        <v>79</v>
      </c>
      <c r="O41" s="174" t="s">
        <v>80</v>
      </c>
      <c r="P41" s="175" t="s">
        <v>81</v>
      </c>
      <c r="Q41" s="175" t="s">
        <v>82</v>
      </c>
      <c r="R41" s="175"/>
      <c r="S41" s="137" t="s">
        <v>80</v>
      </c>
      <c r="T41" s="137" t="s">
        <v>77</v>
      </c>
      <c r="U41" s="135"/>
      <c r="V41" s="134" t="s">
        <v>79</v>
      </c>
      <c r="W41" s="134"/>
    </row>
    <row r="42" spans="1:23" ht="16.5" customHeight="1">
      <c r="A42" s="139">
        <v>-3.625</v>
      </c>
      <c r="B42" s="140">
        <v>0</v>
      </c>
      <c r="C42" s="141">
        <v>1</v>
      </c>
      <c r="D42" s="176" t="s">
        <v>105</v>
      </c>
      <c r="E42" s="142" t="s">
        <v>65</v>
      </c>
      <c r="F42" s="143">
        <v>11</v>
      </c>
      <c r="G42" s="144">
        <v>450</v>
      </c>
      <c r="H42" s="144"/>
      <c r="I42" s="145">
        <v>2</v>
      </c>
      <c r="J42" s="146">
        <v>6</v>
      </c>
      <c r="K42" s="147">
        <v>3.625</v>
      </c>
      <c r="L42" s="26"/>
      <c r="M42" s="139">
        <v>-0.75</v>
      </c>
      <c r="N42" s="140">
        <v>2</v>
      </c>
      <c r="O42" s="141">
        <v>3</v>
      </c>
      <c r="P42" s="176" t="s">
        <v>556</v>
      </c>
      <c r="Q42" s="142" t="s">
        <v>65</v>
      </c>
      <c r="R42" s="143">
        <v>8</v>
      </c>
      <c r="S42" s="144">
        <v>110</v>
      </c>
      <c r="T42" s="144"/>
      <c r="U42" s="145">
        <v>4</v>
      </c>
      <c r="V42" s="146">
        <v>4</v>
      </c>
      <c r="W42" s="147">
        <v>0.75</v>
      </c>
    </row>
    <row r="43" spans="1:23" ht="16.5" customHeight="1">
      <c r="A43" s="139">
        <v>2.25</v>
      </c>
      <c r="B43" s="140">
        <v>4</v>
      </c>
      <c r="C43" s="141">
        <v>4</v>
      </c>
      <c r="D43" s="176" t="s">
        <v>108</v>
      </c>
      <c r="E43" s="142" t="s">
        <v>65</v>
      </c>
      <c r="F43" s="143">
        <v>11</v>
      </c>
      <c r="G43" s="144">
        <v>690</v>
      </c>
      <c r="H43" s="144"/>
      <c r="I43" s="145">
        <v>5</v>
      </c>
      <c r="J43" s="146">
        <v>2</v>
      </c>
      <c r="K43" s="147">
        <v>-2.25</v>
      </c>
      <c r="L43" s="26"/>
      <c r="M43" s="139">
        <v>-5.625</v>
      </c>
      <c r="N43" s="140">
        <v>0</v>
      </c>
      <c r="O43" s="141">
        <v>6</v>
      </c>
      <c r="P43" s="176" t="s">
        <v>501</v>
      </c>
      <c r="Q43" s="142" t="s">
        <v>65</v>
      </c>
      <c r="R43" s="143">
        <v>8</v>
      </c>
      <c r="S43" s="144"/>
      <c r="T43" s="144">
        <v>100</v>
      </c>
      <c r="U43" s="145">
        <v>1</v>
      </c>
      <c r="V43" s="146">
        <v>6</v>
      </c>
      <c r="W43" s="147">
        <v>5.625</v>
      </c>
    </row>
    <row r="44" spans="1:23" ht="16.5" customHeight="1">
      <c r="A44" s="139">
        <v>4.75</v>
      </c>
      <c r="B44" s="140">
        <v>6</v>
      </c>
      <c r="C44" s="141">
        <v>7</v>
      </c>
      <c r="D44" s="176" t="s">
        <v>108</v>
      </c>
      <c r="E44" s="142" t="s">
        <v>65</v>
      </c>
      <c r="F44" s="143">
        <v>12</v>
      </c>
      <c r="G44" s="144">
        <v>790</v>
      </c>
      <c r="H44" s="144"/>
      <c r="I44" s="145">
        <v>3</v>
      </c>
      <c r="J44" s="146">
        <v>0</v>
      </c>
      <c r="K44" s="147">
        <v>-4.75</v>
      </c>
      <c r="L44" s="26"/>
      <c r="M44" s="139">
        <v>4.5</v>
      </c>
      <c r="N44" s="140">
        <v>6</v>
      </c>
      <c r="O44" s="141">
        <v>2</v>
      </c>
      <c r="P44" s="176" t="s">
        <v>126</v>
      </c>
      <c r="Q44" s="142" t="s">
        <v>71</v>
      </c>
      <c r="R44" s="143">
        <v>4</v>
      </c>
      <c r="S44" s="144">
        <v>300</v>
      </c>
      <c r="T44" s="144"/>
      <c r="U44" s="145">
        <v>8</v>
      </c>
      <c r="V44" s="146">
        <v>0</v>
      </c>
      <c r="W44" s="147">
        <v>-4.5</v>
      </c>
    </row>
    <row r="45" spans="1:23" ht="16.5" customHeight="1">
      <c r="A45" s="139">
        <v>-2.625</v>
      </c>
      <c r="B45" s="140">
        <v>2</v>
      </c>
      <c r="C45" s="141">
        <v>6</v>
      </c>
      <c r="D45" s="176" t="s">
        <v>105</v>
      </c>
      <c r="E45" s="142" t="s">
        <v>65</v>
      </c>
      <c r="F45" s="143">
        <v>12</v>
      </c>
      <c r="G45" s="144">
        <v>480</v>
      </c>
      <c r="H45" s="144"/>
      <c r="I45" s="145">
        <v>8</v>
      </c>
      <c r="J45" s="146">
        <v>4</v>
      </c>
      <c r="K45" s="147">
        <v>2.625</v>
      </c>
      <c r="L45" s="26"/>
      <c r="M45" s="139">
        <v>1.125</v>
      </c>
      <c r="N45" s="140">
        <v>4</v>
      </c>
      <c r="O45" s="141">
        <v>7</v>
      </c>
      <c r="P45" s="176" t="s">
        <v>556</v>
      </c>
      <c r="Q45" s="142" t="s">
        <v>65</v>
      </c>
      <c r="R45" s="143">
        <v>10</v>
      </c>
      <c r="S45" s="144">
        <v>170</v>
      </c>
      <c r="T45" s="144"/>
      <c r="U45" s="145">
        <v>5</v>
      </c>
      <c r="V45" s="146">
        <v>2</v>
      </c>
      <c r="W45" s="147">
        <v>-1.125</v>
      </c>
    </row>
    <row r="46" spans="1:23" s="39" customFormat="1" ht="9.75" customHeight="1">
      <c r="A46" s="27"/>
      <c r="B46" s="27"/>
      <c r="C46" s="53"/>
      <c r="D46" s="27"/>
      <c r="E46" s="27"/>
      <c r="F46" s="27"/>
      <c r="G46" s="27"/>
      <c r="H46" s="27"/>
      <c r="I46" s="53"/>
      <c r="J46" s="27"/>
      <c r="K46" s="27"/>
      <c r="L46" s="52"/>
      <c r="M46" s="27"/>
      <c r="N46" s="27"/>
      <c r="O46" s="53"/>
      <c r="P46" s="27"/>
      <c r="Q46" s="27"/>
      <c r="R46" s="27"/>
      <c r="S46" s="27"/>
      <c r="T46" s="27"/>
      <c r="U46" s="53"/>
      <c r="V46" s="27"/>
      <c r="W46" s="27"/>
    </row>
    <row r="47" spans="1:23" s="39" customFormat="1" ht="15">
      <c r="A47" s="18"/>
      <c r="B47" s="19" t="s">
        <v>44</v>
      </c>
      <c r="C47" s="20"/>
      <c r="D47" s="19"/>
      <c r="E47" s="21" t="s">
        <v>109</v>
      </c>
      <c r="F47" s="22"/>
      <c r="G47" s="23" t="s">
        <v>46</v>
      </c>
      <c r="H47" s="23"/>
      <c r="I47" s="24" t="s">
        <v>47</v>
      </c>
      <c r="J47" s="24"/>
      <c r="K47" s="25"/>
      <c r="L47" s="26">
        <v>150</v>
      </c>
      <c r="M47" s="18"/>
      <c r="N47" s="19" t="s">
        <v>44</v>
      </c>
      <c r="O47" s="20"/>
      <c r="P47" s="19"/>
      <c r="Q47" s="21" t="s">
        <v>110</v>
      </c>
      <c r="R47" s="22"/>
      <c r="S47" s="23" t="s">
        <v>46</v>
      </c>
      <c r="T47" s="23"/>
      <c r="U47" s="24" t="s">
        <v>49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50</v>
      </c>
      <c r="H48" s="31"/>
      <c r="I48" s="24" t="s">
        <v>52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50</v>
      </c>
      <c r="T48" s="220"/>
      <c r="U48" s="24" t="s">
        <v>91</v>
      </c>
      <c r="V48" s="24"/>
      <c r="W48" s="25"/>
    </row>
    <row r="49" spans="1:23" s="39" customFormat="1" ht="4.5" customHeight="1">
      <c r="A49" s="187"/>
      <c r="B49" s="188"/>
      <c r="C49" s="189"/>
      <c r="D49" s="190"/>
      <c r="E49" s="191"/>
      <c r="F49" s="192"/>
      <c r="G49" s="193"/>
      <c r="H49" s="193"/>
      <c r="I49" s="189"/>
      <c r="J49" s="188"/>
      <c r="K49" s="194"/>
      <c r="L49" s="26"/>
      <c r="M49" s="187"/>
      <c r="N49" s="188"/>
      <c r="O49" s="189"/>
      <c r="P49" s="190"/>
      <c r="Q49" s="191"/>
      <c r="R49" s="192"/>
      <c r="S49" s="193"/>
      <c r="T49" s="193"/>
      <c r="U49" s="189"/>
      <c r="V49" s="188"/>
      <c r="W49" s="194"/>
    </row>
    <row r="50" spans="1:23" s="39" customFormat="1" ht="12.75" customHeight="1">
      <c r="A50" s="195"/>
      <c r="B50" s="32"/>
      <c r="C50" s="33"/>
      <c r="D50" s="196"/>
      <c r="E50" s="197" t="s">
        <v>53</v>
      </c>
      <c r="F50" s="35" t="s">
        <v>573</v>
      </c>
      <c r="G50" s="36"/>
      <c r="H50" s="42"/>
      <c r="I50" s="42"/>
      <c r="J50" s="260"/>
      <c r="K50" s="198"/>
      <c r="L50" s="38"/>
      <c r="M50" s="195"/>
      <c r="N50" s="32"/>
      <c r="O50" s="33"/>
      <c r="P50" s="196"/>
      <c r="Q50" s="197" t="s">
        <v>53</v>
      </c>
      <c r="R50" s="35" t="s">
        <v>247</v>
      </c>
      <c r="S50" s="36"/>
      <c r="T50" s="42"/>
      <c r="U50" s="42"/>
      <c r="V50" s="260"/>
      <c r="W50" s="198"/>
    </row>
    <row r="51" spans="1:23" s="39" customFormat="1" ht="12.75" customHeight="1">
      <c r="A51" s="195"/>
      <c r="B51" s="32"/>
      <c r="C51" s="33"/>
      <c r="D51" s="196"/>
      <c r="E51" s="199" t="s">
        <v>54</v>
      </c>
      <c r="F51" s="201" t="s">
        <v>129</v>
      </c>
      <c r="G51" s="200"/>
      <c r="H51" s="42"/>
      <c r="I51" s="44"/>
      <c r="J51" s="261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5.1</v>
      </c>
      <c r="K51" s="262"/>
      <c r="L51" s="38"/>
      <c r="M51" s="195"/>
      <c r="N51" s="32"/>
      <c r="O51" s="33"/>
      <c r="P51" s="196"/>
      <c r="Q51" s="199" t="s">
        <v>54</v>
      </c>
      <c r="R51" s="35" t="s">
        <v>801</v>
      </c>
      <c r="S51" s="200"/>
      <c r="T51" s="42"/>
      <c r="U51" s="44"/>
      <c r="V51" s="261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10.1</v>
      </c>
      <c r="W51" s="262"/>
    </row>
    <row r="52" spans="1:23" s="39" customFormat="1" ht="12.75" customHeight="1">
      <c r="A52" s="195"/>
      <c r="B52" s="32"/>
      <c r="C52" s="33"/>
      <c r="D52" s="196"/>
      <c r="E52" s="199" t="s">
        <v>55</v>
      </c>
      <c r="F52" s="35" t="s">
        <v>802</v>
      </c>
      <c r="G52" s="36"/>
      <c r="H52" s="42"/>
      <c r="I52" s="263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J52" s="261" t="str">
        <f>IF(J51="","","+")</f>
        <v>+</v>
      </c>
      <c r="K52" s="264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L52" s="38"/>
      <c r="M52" s="195"/>
      <c r="N52" s="32"/>
      <c r="O52" s="33"/>
      <c r="P52" s="196"/>
      <c r="Q52" s="199" t="s">
        <v>55</v>
      </c>
      <c r="R52" s="35" t="s">
        <v>803</v>
      </c>
      <c r="S52" s="36"/>
      <c r="T52" s="42"/>
      <c r="U52" s="263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7.1</v>
      </c>
      <c r="V52" s="261" t="str">
        <f>IF(V51="","","+")</f>
        <v>+</v>
      </c>
      <c r="W52" s="264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6.1</v>
      </c>
    </row>
    <row r="53" spans="1:23" s="39" customFormat="1" ht="12.75" customHeight="1">
      <c r="A53" s="195"/>
      <c r="B53" s="32"/>
      <c r="C53" s="33"/>
      <c r="D53" s="196"/>
      <c r="E53" s="197" t="s">
        <v>57</v>
      </c>
      <c r="F53" s="201" t="s">
        <v>804</v>
      </c>
      <c r="G53" s="36"/>
      <c r="H53" s="42"/>
      <c r="I53" s="44"/>
      <c r="J53" s="261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20.1</v>
      </c>
      <c r="K53" s="262"/>
      <c r="L53" s="38"/>
      <c r="M53" s="195"/>
      <c r="N53" s="32"/>
      <c r="O53" s="33"/>
      <c r="P53" s="196"/>
      <c r="Q53" s="197" t="s">
        <v>57</v>
      </c>
      <c r="R53" s="35" t="s">
        <v>575</v>
      </c>
      <c r="S53" s="36"/>
      <c r="T53" s="42"/>
      <c r="U53" s="44"/>
      <c r="V53" s="261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17.1</v>
      </c>
      <c r="W53" s="262"/>
    </row>
    <row r="54" spans="1:23" s="39" customFormat="1" ht="12.75" customHeight="1">
      <c r="A54" s="202" t="s">
        <v>53</v>
      </c>
      <c r="B54" s="203" t="s">
        <v>805</v>
      </c>
      <c r="C54" s="33"/>
      <c r="D54" s="196"/>
      <c r="F54" s="36"/>
      <c r="G54" s="197" t="s">
        <v>53</v>
      </c>
      <c r="H54" s="205" t="s">
        <v>806</v>
      </c>
      <c r="I54" s="36"/>
      <c r="J54" s="200"/>
      <c r="K54" s="198"/>
      <c r="L54" s="38"/>
      <c r="M54" s="202" t="s">
        <v>53</v>
      </c>
      <c r="N54" s="203" t="s">
        <v>253</v>
      </c>
      <c r="O54" s="33"/>
      <c r="P54" s="196"/>
      <c r="R54" s="36"/>
      <c r="S54" s="197" t="s">
        <v>53</v>
      </c>
      <c r="T54" s="205" t="s">
        <v>807</v>
      </c>
      <c r="U54" s="36"/>
      <c r="V54" s="200"/>
      <c r="W54" s="198"/>
    </row>
    <row r="55" spans="1:23" s="39" customFormat="1" ht="12.75" customHeight="1">
      <c r="A55" s="206" t="s">
        <v>54</v>
      </c>
      <c r="B55" s="203" t="s">
        <v>205</v>
      </c>
      <c r="C55" s="45"/>
      <c r="D55" s="196"/>
      <c r="F55" s="207"/>
      <c r="G55" s="199" t="s">
        <v>54</v>
      </c>
      <c r="H55" s="205" t="s">
        <v>808</v>
      </c>
      <c r="I55" s="36"/>
      <c r="J55" s="200"/>
      <c r="K55" s="198"/>
      <c r="L55" s="38"/>
      <c r="M55" s="206" t="s">
        <v>54</v>
      </c>
      <c r="N55" s="203" t="s">
        <v>809</v>
      </c>
      <c r="O55" s="45"/>
      <c r="P55" s="196"/>
      <c r="R55" s="207"/>
      <c r="S55" s="199" t="s">
        <v>54</v>
      </c>
      <c r="T55" s="205" t="s">
        <v>810</v>
      </c>
      <c r="U55" s="36"/>
      <c r="V55" s="200"/>
      <c r="W55" s="198"/>
    </row>
    <row r="56" spans="1:23" s="39" customFormat="1" ht="12.75" customHeight="1">
      <c r="A56" s="206" t="s">
        <v>55</v>
      </c>
      <c r="B56" s="203" t="s">
        <v>67</v>
      </c>
      <c r="C56" s="33"/>
      <c r="D56" s="196"/>
      <c r="F56" s="207"/>
      <c r="G56" s="199" t="s">
        <v>55</v>
      </c>
      <c r="H56" s="205" t="s">
        <v>811</v>
      </c>
      <c r="I56" s="36"/>
      <c r="J56" s="36"/>
      <c r="K56" s="198"/>
      <c r="L56" s="38"/>
      <c r="M56" s="206" t="s">
        <v>55</v>
      </c>
      <c r="N56" s="203" t="s">
        <v>812</v>
      </c>
      <c r="O56" s="33"/>
      <c r="P56" s="196"/>
      <c r="R56" s="207"/>
      <c r="S56" s="199" t="s">
        <v>55</v>
      </c>
      <c r="T56" s="205" t="s">
        <v>189</v>
      </c>
      <c r="U56" s="36"/>
      <c r="V56" s="36"/>
      <c r="W56" s="198"/>
    </row>
    <row r="57" spans="1:23" s="39" customFormat="1" ht="12.75" customHeight="1">
      <c r="A57" s="202" t="s">
        <v>57</v>
      </c>
      <c r="B57" s="203" t="s">
        <v>813</v>
      </c>
      <c r="C57" s="45"/>
      <c r="D57" s="196"/>
      <c r="F57" s="36"/>
      <c r="G57" s="197" t="s">
        <v>57</v>
      </c>
      <c r="H57" s="205" t="s">
        <v>189</v>
      </c>
      <c r="I57" s="93"/>
      <c r="J57" s="106" t="s">
        <v>64</v>
      </c>
      <c r="K57" s="95"/>
      <c r="L57" s="38"/>
      <c r="M57" s="202" t="s">
        <v>57</v>
      </c>
      <c r="N57" s="203" t="s">
        <v>595</v>
      </c>
      <c r="O57" s="45"/>
      <c r="P57" s="196"/>
      <c r="R57" s="36"/>
      <c r="S57" s="197" t="s">
        <v>57</v>
      </c>
      <c r="T57" s="205" t="s">
        <v>814</v>
      </c>
      <c r="U57" s="93"/>
      <c r="V57" s="106" t="s">
        <v>64</v>
      </c>
      <c r="W57" s="95"/>
    </row>
    <row r="58" spans="1:23" s="39" customFormat="1" ht="12.75" customHeight="1">
      <c r="A58" s="209"/>
      <c r="B58" s="45"/>
      <c r="C58" s="197"/>
      <c r="D58" s="196"/>
      <c r="E58" s="197" t="s">
        <v>53</v>
      </c>
      <c r="F58" s="35" t="s">
        <v>233</v>
      </c>
      <c r="G58" s="36"/>
      <c r="H58" s="210"/>
      <c r="I58" s="110" t="s">
        <v>65</v>
      </c>
      <c r="J58" s="111" t="s">
        <v>815</v>
      </c>
      <c r="K58" s="95"/>
      <c r="L58" s="38"/>
      <c r="M58" s="209"/>
      <c r="N58" s="45"/>
      <c r="O58" s="197"/>
      <c r="P58" s="196"/>
      <c r="Q58" s="197" t="s">
        <v>53</v>
      </c>
      <c r="R58" s="35" t="s">
        <v>816</v>
      </c>
      <c r="S58" s="36"/>
      <c r="T58" s="210"/>
      <c r="U58" s="110" t="s">
        <v>65</v>
      </c>
      <c r="V58" s="111" t="s">
        <v>817</v>
      </c>
      <c r="W58" s="95"/>
    </row>
    <row r="59" spans="1:23" s="39" customFormat="1" ht="12.75" customHeight="1">
      <c r="A59" s="195"/>
      <c r="B59" s="112" t="s">
        <v>66</v>
      </c>
      <c r="C59" s="33"/>
      <c r="D59" s="196"/>
      <c r="E59" s="199" t="s">
        <v>54</v>
      </c>
      <c r="F59" s="35" t="s">
        <v>818</v>
      </c>
      <c r="G59" s="36"/>
      <c r="H59" s="42"/>
      <c r="I59" s="110" t="s">
        <v>5</v>
      </c>
      <c r="J59" s="113" t="s">
        <v>815</v>
      </c>
      <c r="K59" s="95"/>
      <c r="L59" s="38"/>
      <c r="M59" s="195"/>
      <c r="N59" s="112" t="s">
        <v>66</v>
      </c>
      <c r="O59" s="33"/>
      <c r="P59" s="196"/>
      <c r="Q59" s="199" t="s">
        <v>54</v>
      </c>
      <c r="R59" s="35" t="s">
        <v>819</v>
      </c>
      <c r="S59" s="36"/>
      <c r="T59" s="42"/>
      <c r="U59" s="110" t="s">
        <v>5</v>
      </c>
      <c r="V59" s="113" t="s">
        <v>817</v>
      </c>
      <c r="W59" s="95"/>
    </row>
    <row r="60" spans="1:23" s="39" customFormat="1" ht="12.75" customHeight="1">
      <c r="A60" s="195"/>
      <c r="B60" s="112" t="s">
        <v>820</v>
      </c>
      <c r="C60" s="33"/>
      <c r="D60" s="196"/>
      <c r="E60" s="199" t="s">
        <v>55</v>
      </c>
      <c r="F60" s="35" t="s">
        <v>162</v>
      </c>
      <c r="G60" s="200"/>
      <c r="H60" s="42"/>
      <c r="I60" s="110" t="s">
        <v>68</v>
      </c>
      <c r="J60" s="113" t="s">
        <v>821</v>
      </c>
      <c r="K60" s="95"/>
      <c r="L60" s="38"/>
      <c r="M60" s="195"/>
      <c r="N60" s="112" t="s">
        <v>822</v>
      </c>
      <c r="O60" s="33"/>
      <c r="P60" s="196"/>
      <c r="Q60" s="199" t="s">
        <v>55</v>
      </c>
      <c r="R60" s="35" t="s">
        <v>675</v>
      </c>
      <c r="S60" s="200"/>
      <c r="T60" s="42"/>
      <c r="U60" s="110" t="s">
        <v>68</v>
      </c>
      <c r="V60" s="113" t="s">
        <v>823</v>
      </c>
      <c r="W60" s="95"/>
    </row>
    <row r="61" spans="1:23" s="39" customFormat="1" ht="12.75" customHeight="1">
      <c r="A61" s="211"/>
      <c r="B61" s="43"/>
      <c r="C61" s="43"/>
      <c r="D61" s="196"/>
      <c r="E61" s="197" t="s">
        <v>57</v>
      </c>
      <c r="F61" s="203" t="s">
        <v>824</v>
      </c>
      <c r="G61" s="43"/>
      <c r="H61" s="43"/>
      <c r="I61" s="116" t="s">
        <v>71</v>
      </c>
      <c r="J61" s="113" t="s">
        <v>821</v>
      </c>
      <c r="K61" s="117"/>
      <c r="L61" s="46"/>
      <c r="M61" s="211"/>
      <c r="N61" s="43"/>
      <c r="O61" s="43"/>
      <c r="P61" s="196"/>
      <c r="Q61" s="197" t="s">
        <v>57</v>
      </c>
      <c r="R61" s="203" t="s">
        <v>825</v>
      </c>
      <c r="S61" s="43"/>
      <c r="T61" s="43"/>
      <c r="U61" s="116" t="s">
        <v>71</v>
      </c>
      <c r="V61" s="113" t="s">
        <v>823</v>
      </c>
      <c r="W61" s="117"/>
    </row>
    <row r="62" spans="1:23" ht="4.5" customHeight="1">
      <c r="A62" s="212"/>
      <c r="B62" s="213"/>
      <c r="C62" s="214"/>
      <c r="D62" s="215"/>
      <c r="E62" s="216"/>
      <c r="F62" s="217"/>
      <c r="G62" s="218"/>
      <c r="H62" s="218"/>
      <c r="I62" s="214"/>
      <c r="J62" s="213"/>
      <c r="K62" s="219"/>
      <c r="M62" s="212"/>
      <c r="N62" s="213"/>
      <c r="O62" s="214"/>
      <c r="P62" s="215"/>
      <c r="Q62" s="216"/>
      <c r="R62" s="217"/>
      <c r="S62" s="218"/>
      <c r="T62" s="218"/>
      <c r="U62" s="214"/>
      <c r="V62" s="213"/>
      <c r="W62" s="219"/>
    </row>
    <row r="63" spans="1:23" ht="12.75" customHeight="1">
      <c r="A63" s="128"/>
      <c r="B63" s="128" t="s">
        <v>72</v>
      </c>
      <c r="C63" s="129"/>
      <c r="D63" s="130" t="s">
        <v>73</v>
      </c>
      <c r="E63" s="130" t="s">
        <v>74</v>
      </c>
      <c r="F63" s="130" t="s">
        <v>75</v>
      </c>
      <c r="G63" s="131" t="s">
        <v>76</v>
      </c>
      <c r="H63" s="132"/>
      <c r="I63" s="129" t="s">
        <v>77</v>
      </c>
      <c r="J63" s="130" t="s">
        <v>72</v>
      </c>
      <c r="K63" s="128" t="s">
        <v>78</v>
      </c>
      <c r="L63" s="26">
        <v>150</v>
      </c>
      <c r="M63" s="128"/>
      <c r="N63" s="128" t="s">
        <v>72</v>
      </c>
      <c r="O63" s="129"/>
      <c r="P63" s="130" t="s">
        <v>73</v>
      </c>
      <c r="Q63" s="130" t="s">
        <v>74</v>
      </c>
      <c r="R63" s="130" t="s">
        <v>75</v>
      </c>
      <c r="S63" s="131" t="s">
        <v>76</v>
      </c>
      <c r="T63" s="132"/>
      <c r="U63" s="129" t="s">
        <v>77</v>
      </c>
      <c r="V63" s="130" t="s">
        <v>72</v>
      </c>
      <c r="W63" s="128" t="s">
        <v>78</v>
      </c>
    </row>
    <row r="64" spans="1:23" ht="12.75">
      <c r="A64" s="134" t="s">
        <v>78</v>
      </c>
      <c r="B64" s="173" t="s">
        <v>79</v>
      </c>
      <c r="C64" s="174" t="s">
        <v>80</v>
      </c>
      <c r="D64" s="175" t="s">
        <v>81</v>
      </c>
      <c r="E64" s="175" t="s">
        <v>82</v>
      </c>
      <c r="F64" s="175"/>
      <c r="G64" s="137" t="s">
        <v>80</v>
      </c>
      <c r="H64" s="137" t="s">
        <v>77</v>
      </c>
      <c r="I64" s="135"/>
      <c r="J64" s="134" t="s">
        <v>79</v>
      </c>
      <c r="K64" s="134"/>
      <c r="L64" s="26">
        <v>150</v>
      </c>
      <c r="M64" s="134" t="s">
        <v>78</v>
      </c>
      <c r="N64" s="173" t="s">
        <v>79</v>
      </c>
      <c r="O64" s="174" t="s">
        <v>80</v>
      </c>
      <c r="P64" s="175" t="s">
        <v>81</v>
      </c>
      <c r="Q64" s="175" t="s">
        <v>82</v>
      </c>
      <c r="R64" s="175"/>
      <c r="S64" s="137" t="s">
        <v>80</v>
      </c>
      <c r="T64" s="137" t="s">
        <v>77</v>
      </c>
      <c r="U64" s="135"/>
      <c r="V64" s="134" t="s">
        <v>79</v>
      </c>
      <c r="W64" s="134"/>
    </row>
    <row r="65" spans="1:23" ht="16.5" customHeight="1">
      <c r="A65" s="139">
        <v>-3.375</v>
      </c>
      <c r="B65" s="140">
        <v>1</v>
      </c>
      <c r="C65" s="141">
        <v>3</v>
      </c>
      <c r="D65" s="176" t="s">
        <v>782</v>
      </c>
      <c r="E65" s="142" t="s">
        <v>5</v>
      </c>
      <c r="F65" s="143">
        <v>9</v>
      </c>
      <c r="G65" s="144"/>
      <c r="H65" s="144">
        <v>100</v>
      </c>
      <c r="I65" s="145">
        <v>4</v>
      </c>
      <c r="J65" s="146">
        <v>5</v>
      </c>
      <c r="K65" s="147">
        <v>3.375</v>
      </c>
      <c r="L65" s="26"/>
      <c r="M65" s="139">
        <v>0.625</v>
      </c>
      <c r="N65" s="140">
        <v>5</v>
      </c>
      <c r="O65" s="141">
        <v>3</v>
      </c>
      <c r="P65" s="176" t="s">
        <v>83</v>
      </c>
      <c r="Q65" s="142" t="s">
        <v>5</v>
      </c>
      <c r="R65" s="143">
        <v>12</v>
      </c>
      <c r="S65" s="144">
        <v>490</v>
      </c>
      <c r="T65" s="144"/>
      <c r="U65" s="145">
        <v>4</v>
      </c>
      <c r="V65" s="146">
        <v>1</v>
      </c>
      <c r="W65" s="147">
        <v>-0.625</v>
      </c>
    </row>
    <row r="66" spans="1:23" ht="16.5" customHeight="1">
      <c r="A66" s="139">
        <v>1.125</v>
      </c>
      <c r="B66" s="140">
        <v>4</v>
      </c>
      <c r="C66" s="141">
        <v>6</v>
      </c>
      <c r="D66" s="176" t="s">
        <v>501</v>
      </c>
      <c r="E66" s="142" t="s">
        <v>68</v>
      </c>
      <c r="F66" s="143">
        <v>7</v>
      </c>
      <c r="G66" s="144">
        <v>100</v>
      </c>
      <c r="H66" s="144"/>
      <c r="I66" s="145">
        <v>1</v>
      </c>
      <c r="J66" s="146">
        <v>2</v>
      </c>
      <c r="K66" s="147">
        <v>-1.125</v>
      </c>
      <c r="L66" s="26"/>
      <c r="M66" s="139">
        <v>-1.375</v>
      </c>
      <c r="N66" s="140">
        <v>0</v>
      </c>
      <c r="O66" s="141">
        <v>6</v>
      </c>
      <c r="P66" s="180" t="s">
        <v>83</v>
      </c>
      <c r="Q66" s="142" t="s">
        <v>5</v>
      </c>
      <c r="R66" s="143">
        <v>10</v>
      </c>
      <c r="S66" s="144">
        <v>430</v>
      </c>
      <c r="T66" s="144"/>
      <c r="U66" s="145">
        <v>1</v>
      </c>
      <c r="V66" s="146">
        <v>6</v>
      </c>
      <c r="W66" s="147">
        <v>1.375</v>
      </c>
    </row>
    <row r="67" spans="1:23" ht="16.5" customHeight="1">
      <c r="A67" s="139">
        <v>10.125</v>
      </c>
      <c r="B67" s="140">
        <v>6</v>
      </c>
      <c r="C67" s="141">
        <v>2</v>
      </c>
      <c r="D67" s="176" t="s">
        <v>83</v>
      </c>
      <c r="E67" s="142" t="s">
        <v>5</v>
      </c>
      <c r="F67" s="143">
        <v>10</v>
      </c>
      <c r="G67" s="144">
        <v>630</v>
      </c>
      <c r="H67" s="144"/>
      <c r="I67" s="145">
        <v>8</v>
      </c>
      <c r="J67" s="146">
        <v>0</v>
      </c>
      <c r="K67" s="147">
        <v>-10.125</v>
      </c>
      <c r="L67" s="26"/>
      <c r="M67" s="139">
        <v>-0.375</v>
      </c>
      <c r="N67" s="140">
        <v>2</v>
      </c>
      <c r="O67" s="141">
        <v>2</v>
      </c>
      <c r="P67" s="176" t="s">
        <v>83</v>
      </c>
      <c r="Q67" s="142" t="s">
        <v>5</v>
      </c>
      <c r="R67" s="143">
        <v>11</v>
      </c>
      <c r="S67" s="144">
        <v>460</v>
      </c>
      <c r="T67" s="144"/>
      <c r="U67" s="145">
        <v>8</v>
      </c>
      <c r="V67" s="146">
        <v>4</v>
      </c>
      <c r="W67" s="147">
        <v>0.375</v>
      </c>
    </row>
    <row r="68" spans="1:23" ht="16.5" customHeight="1">
      <c r="A68" s="139">
        <v>-3.375</v>
      </c>
      <c r="B68" s="140">
        <v>1</v>
      </c>
      <c r="C68" s="141">
        <v>7</v>
      </c>
      <c r="D68" s="180" t="s">
        <v>83</v>
      </c>
      <c r="E68" s="142" t="s">
        <v>65</v>
      </c>
      <c r="F68" s="143">
        <v>8</v>
      </c>
      <c r="G68" s="144"/>
      <c r="H68" s="144">
        <v>100</v>
      </c>
      <c r="I68" s="145">
        <v>5</v>
      </c>
      <c r="J68" s="146">
        <v>5</v>
      </c>
      <c r="K68" s="147">
        <v>3.375</v>
      </c>
      <c r="L68" s="26"/>
      <c r="M68" s="139">
        <v>0.625</v>
      </c>
      <c r="N68" s="140">
        <v>5</v>
      </c>
      <c r="O68" s="141">
        <v>7</v>
      </c>
      <c r="P68" s="180" t="s">
        <v>83</v>
      </c>
      <c r="Q68" s="142" t="s">
        <v>5</v>
      </c>
      <c r="R68" s="143">
        <v>12</v>
      </c>
      <c r="S68" s="144">
        <v>490</v>
      </c>
      <c r="T68" s="144"/>
      <c r="U68" s="145">
        <v>5</v>
      </c>
      <c r="V68" s="146">
        <v>1</v>
      </c>
      <c r="W68" s="147">
        <v>-0.625</v>
      </c>
    </row>
    <row r="69" spans="1:23" s="39" customFormat="1" ht="30" customHeight="1">
      <c r="A69" s="27"/>
      <c r="B69" s="27"/>
      <c r="C69" s="53"/>
      <c r="D69" s="27"/>
      <c r="E69" s="27"/>
      <c r="F69" s="27"/>
      <c r="G69" s="27"/>
      <c r="H69" s="27"/>
      <c r="I69" s="53"/>
      <c r="J69" s="27"/>
      <c r="K69" s="27"/>
      <c r="L69" s="52"/>
      <c r="M69" s="27"/>
      <c r="N69" s="27"/>
      <c r="O69" s="53"/>
      <c r="P69" s="27"/>
      <c r="Q69" s="27"/>
      <c r="R69" s="27"/>
      <c r="S69" s="27"/>
      <c r="T69" s="27"/>
      <c r="U69" s="53"/>
      <c r="V69" s="27"/>
      <c r="W69" s="27"/>
    </row>
    <row r="70" spans="1:23" s="39" customFormat="1" ht="15">
      <c r="A70" s="18"/>
      <c r="B70" s="19" t="s">
        <v>44</v>
      </c>
      <c r="C70" s="20"/>
      <c r="D70" s="19"/>
      <c r="E70" s="21" t="s">
        <v>117</v>
      </c>
      <c r="F70" s="22"/>
      <c r="G70" s="23" t="s">
        <v>46</v>
      </c>
      <c r="H70" s="23"/>
      <c r="I70" s="24" t="s">
        <v>88</v>
      </c>
      <c r="J70" s="24"/>
      <c r="K70" s="25"/>
      <c r="L70" s="26">
        <v>150</v>
      </c>
      <c r="M70" s="18"/>
      <c r="N70" s="19" t="s">
        <v>44</v>
      </c>
      <c r="O70" s="20"/>
      <c r="P70" s="19"/>
      <c r="Q70" s="21" t="s">
        <v>118</v>
      </c>
      <c r="R70" s="22"/>
      <c r="S70" s="23" t="s">
        <v>46</v>
      </c>
      <c r="T70" s="23"/>
      <c r="U70" s="24" t="s">
        <v>90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50</v>
      </c>
      <c r="H71" s="31"/>
      <c r="I71" s="24" t="s">
        <v>92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50</v>
      </c>
      <c r="T71" s="31"/>
      <c r="U71" s="24" t="s">
        <v>51</v>
      </c>
      <c r="V71" s="24"/>
      <c r="W71" s="25"/>
    </row>
    <row r="72" spans="1:23" s="39" customFormat="1" ht="4.5" customHeight="1">
      <c r="A72" s="187"/>
      <c r="B72" s="188"/>
      <c r="C72" s="189"/>
      <c r="D72" s="190"/>
      <c r="E72" s="191"/>
      <c r="F72" s="192"/>
      <c r="G72" s="193"/>
      <c r="H72" s="193"/>
      <c r="I72" s="189"/>
      <c r="J72" s="188"/>
      <c r="K72" s="194"/>
      <c r="L72" s="26"/>
      <c r="M72" s="187"/>
      <c r="N72" s="188"/>
      <c r="O72" s="189"/>
      <c r="P72" s="190"/>
      <c r="Q72" s="191"/>
      <c r="R72" s="192"/>
      <c r="S72" s="193"/>
      <c r="T72" s="193"/>
      <c r="U72" s="189"/>
      <c r="V72" s="188"/>
      <c r="W72" s="194"/>
    </row>
    <row r="73" spans="1:23" s="39" customFormat="1" ht="12.75" customHeight="1">
      <c r="A73" s="195"/>
      <c r="B73" s="32"/>
      <c r="C73" s="33"/>
      <c r="D73" s="196"/>
      <c r="E73" s="197" t="s">
        <v>53</v>
      </c>
      <c r="F73" s="35" t="s">
        <v>826</v>
      </c>
      <c r="G73" s="36"/>
      <c r="H73" s="42"/>
      <c r="I73" s="42"/>
      <c r="J73" s="260"/>
      <c r="K73" s="198"/>
      <c r="L73" s="38"/>
      <c r="M73" s="195"/>
      <c r="N73" s="32"/>
      <c r="O73" s="33"/>
      <c r="P73" s="196"/>
      <c r="Q73" s="197" t="s">
        <v>53</v>
      </c>
      <c r="R73" s="201" t="s">
        <v>827</v>
      </c>
      <c r="S73" s="36"/>
      <c r="T73" s="42"/>
      <c r="U73" s="42"/>
      <c r="V73" s="260"/>
      <c r="W73" s="198"/>
    </row>
    <row r="74" spans="1:23" s="39" customFormat="1" ht="12.75" customHeight="1">
      <c r="A74" s="195"/>
      <c r="B74" s="32"/>
      <c r="C74" s="33"/>
      <c r="D74" s="196"/>
      <c r="E74" s="199" t="s">
        <v>54</v>
      </c>
      <c r="F74" s="35" t="s">
        <v>178</v>
      </c>
      <c r="G74" s="200"/>
      <c r="H74" s="42"/>
      <c r="I74" s="44"/>
      <c r="J74" s="261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6.1</v>
      </c>
      <c r="K74" s="262"/>
      <c r="L74" s="38"/>
      <c r="M74" s="195"/>
      <c r="N74" s="32"/>
      <c r="O74" s="33"/>
      <c r="P74" s="196"/>
      <c r="Q74" s="199" t="s">
        <v>54</v>
      </c>
      <c r="R74" s="201" t="s">
        <v>828</v>
      </c>
      <c r="S74" s="200"/>
      <c r="T74" s="42"/>
      <c r="U74" s="44"/>
      <c r="V74" s="261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3.1</v>
      </c>
      <c r="W74" s="262"/>
    </row>
    <row r="75" spans="1:23" s="39" customFormat="1" ht="12.75" customHeight="1">
      <c r="A75" s="195"/>
      <c r="B75" s="32"/>
      <c r="C75" s="33"/>
      <c r="D75" s="196"/>
      <c r="E75" s="199" t="s">
        <v>55</v>
      </c>
      <c r="F75" s="201" t="s">
        <v>829</v>
      </c>
      <c r="G75" s="36"/>
      <c r="H75" s="42"/>
      <c r="I75" s="263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J75" s="261" t="str">
        <f>IF(J74="","","+")</f>
        <v>+</v>
      </c>
      <c r="K75" s="264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L75" s="38"/>
      <c r="M75" s="195"/>
      <c r="N75" s="32"/>
      <c r="O75" s="33"/>
      <c r="P75" s="196"/>
      <c r="Q75" s="199" t="s">
        <v>55</v>
      </c>
      <c r="R75" s="35" t="s">
        <v>830</v>
      </c>
      <c r="S75" s="36"/>
      <c r="T75" s="42"/>
      <c r="U75" s="263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12.1</v>
      </c>
      <c r="V75" s="261" t="str">
        <f>IF(V74="","","+")</f>
        <v>+</v>
      </c>
      <c r="W75" s="264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13.1</v>
      </c>
    </row>
    <row r="76" spans="1:23" s="39" customFormat="1" ht="12.75" customHeight="1">
      <c r="A76" s="195"/>
      <c r="B76" s="32"/>
      <c r="C76" s="33"/>
      <c r="D76" s="196"/>
      <c r="E76" s="197" t="s">
        <v>57</v>
      </c>
      <c r="F76" s="35" t="s">
        <v>224</v>
      </c>
      <c r="G76" s="36"/>
      <c r="H76" s="42"/>
      <c r="I76" s="44"/>
      <c r="J76" s="261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16.1</v>
      </c>
      <c r="K76" s="262"/>
      <c r="L76" s="38"/>
      <c r="M76" s="195"/>
      <c r="N76" s="32"/>
      <c r="O76" s="33"/>
      <c r="P76" s="196"/>
      <c r="Q76" s="197" t="s">
        <v>57</v>
      </c>
      <c r="R76" s="35" t="s">
        <v>246</v>
      </c>
      <c r="S76" s="36"/>
      <c r="T76" s="42"/>
      <c r="U76" s="44"/>
      <c r="V76" s="261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12.1</v>
      </c>
      <c r="W76" s="262"/>
    </row>
    <row r="77" spans="1:23" s="39" customFormat="1" ht="12.75" customHeight="1">
      <c r="A77" s="202" t="s">
        <v>53</v>
      </c>
      <c r="B77" s="203" t="s">
        <v>831</v>
      </c>
      <c r="C77" s="33"/>
      <c r="D77" s="196"/>
      <c r="F77" s="36"/>
      <c r="G77" s="197" t="s">
        <v>53</v>
      </c>
      <c r="H77" s="205" t="s">
        <v>615</v>
      </c>
      <c r="I77" s="36"/>
      <c r="J77" s="200"/>
      <c r="K77" s="198"/>
      <c r="L77" s="38"/>
      <c r="M77" s="202" t="s">
        <v>53</v>
      </c>
      <c r="N77" s="203" t="s">
        <v>832</v>
      </c>
      <c r="O77" s="33"/>
      <c r="P77" s="196"/>
      <c r="R77" s="36"/>
      <c r="S77" s="197" t="s">
        <v>53</v>
      </c>
      <c r="T77" s="205" t="s">
        <v>162</v>
      </c>
      <c r="U77" s="36"/>
      <c r="V77" s="200"/>
      <c r="W77" s="198"/>
    </row>
    <row r="78" spans="1:23" s="39" customFormat="1" ht="12.75" customHeight="1">
      <c r="A78" s="206" t="s">
        <v>54</v>
      </c>
      <c r="B78" s="203" t="s">
        <v>833</v>
      </c>
      <c r="C78" s="45"/>
      <c r="D78" s="196"/>
      <c r="F78" s="207"/>
      <c r="G78" s="199" t="s">
        <v>54</v>
      </c>
      <c r="H78" s="205" t="s">
        <v>834</v>
      </c>
      <c r="I78" s="36"/>
      <c r="J78" s="200"/>
      <c r="K78" s="198"/>
      <c r="L78" s="38"/>
      <c r="M78" s="206" t="s">
        <v>54</v>
      </c>
      <c r="N78" s="203" t="s">
        <v>368</v>
      </c>
      <c r="O78" s="45"/>
      <c r="P78" s="196"/>
      <c r="R78" s="207"/>
      <c r="S78" s="199" t="s">
        <v>54</v>
      </c>
      <c r="T78" s="205" t="s">
        <v>835</v>
      </c>
      <c r="U78" s="36"/>
      <c r="V78" s="200"/>
      <c r="W78" s="198"/>
    </row>
    <row r="79" spans="1:23" s="39" customFormat="1" ht="12.75" customHeight="1">
      <c r="A79" s="206" t="s">
        <v>55</v>
      </c>
      <c r="B79" s="203" t="s">
        <v>738</v>
      </c>
      <c r="C79" s="33"/>
      <c r="D79" s="196"/>
      <c r="F79" s="207"/>
      <c r="G79" s="199" t="s">
        <v>55</v>
      </c>
      <c r="H79" s="205" t="s">
        <v>563</v>
      </c>
      <c r="I79" s="36"/>
      <c r="J79" s="36"/>
      <c r="K79" s="198"/>
      <c r="L79" s="38"/>
      <c r="M79" s="206" t="s">
        <v>55</v>
      </c>
      <c r="N79" s="203" t="s">
        <v>836</v>
      </c>
      <c r="O79" s="33"/>
      <c r="P79" s="196"/>
      <c r="R79" s="207"/>
      <c r="S79" s="199" t="s">
        <v>55</v>
      </c>
      <c r="T79" s="205" t="s">
        <v>837</v>
      </c>
      <c r="U79" s="36"/>
      <c r="V79" s="36"/>
      <c r="W79" s="198"/>
    </row>
    <row r="80" spans="1:23" s="39" customFormat="1" ht="12.75" customHeight="1">
      <c r="A80" s="202" t="s">
        <v>57</v>
      </c>
      <c r="B80" s="203" t="s">
        <v>163</v>
      </c>
      <c r="C80" s="45"/>
      <c r="D80" s="196"/>
      <c r="F80" s="36"/>
      <c r="G80" s="197" t="s">
        <v>57</v>
      </c>
      <c r="H80" s="205" t="s">
        <v>838</v>
      </c>
      <c r="I80" s="93"/>
      <c r="J80" s="106" t="s">
        <v>64</v>
      </c>
      <c r="K80" s="95"/>
      <c r="L80" s="38"/>
      <c r="M80" s="202" t="s">
        <v>57</v>
      </c>
      <c r="N80" s="203" t="s">
        <v>142</v>
      </c>
      <c r="O80" s="45"/>
      <c r="P80" s="196"/>
      <c r="R80" s="36"/>
      <c r="S80" s="197" t="s">
        <v>57</v>
      </c>
      <c r="T80" s="205" t="s">
        <v>839</v>
      </c>
      <c r="U80" s="93"/>
      <c r="V80" s="106" t="s">
        <v>64</v>
      </c>
      <c r="W80" s="95"/>
    </row>
    <row r="81" spans="1:23" s="39" customFormat="1" ht="12.75" customHeight="1">
      <c r="A81" s="209"/>
      <c r="B81" s="45"/>
      <c r="C81" s="197"/>
      <c r="D81" s="196"/>
      <c r="E81" s="197" t="s">
        <v>53</v>
      </c>
      <c r="F81" s="35" t="s">
        <v>840</v>
      </c>
      <c r="G81" s="36"/>
      <c r="H81" s="210"/>
      <c r="I81" s="110" t="s">
        <v>65</v>
      </c>
      <c r="J81" s="111" t="s">
        <v>841</v>
      </c>
      <c r="K81" s="95"/>
      <c r="L81" s="38"/>
      <c r="M81" s="209"/>
      <c r="N81" s="45"/>
      <c r="O81" s="197"/>
      <c r="P81" s="196"/>
      <c r="Q81" s="197" t="s">
        <v>53</v>
      </c>
      <c r="R81" s="35" t="s">
        <v>842</v>
      </c>
      <c r="S81" s="36"/>
      <c r="T81" s="210"/>
      <c r="U81" s="110" t="s">
        <v>65</v>
      </c>
      <c r="V81" s="111" t="s">
        <v>843</v>
      </c>
      <c r="W81" s="95"/>
    </row>
    <row r="82" spans="1:23" s="39" customFormat="1" ht="12.75" customHeight="1">
      <c r="A82" s="195"/>
      <c r="B82" s="112" t="s">
        <v>66</v>
      </c>
      <c r="C82" s="33"/>
      <c r="D82" s="196"/>
      <c r="E82" s="199" t="s">
        <v>54</v>
      </c>
      <c r="F82" s="35" t="s">
        <v>521</v>
      </c>
      <c r="G82" s="36"/>
      <c r="H82" s="42"/>
      <c r="I82" s="110" t="s">
        <v>5</v>
      </c>
      <c r="J82" s="113" t="s">
        <v>844</v>
      </c>
      <c r="K82" s="95"/>
      <c r="L82" s="38"/>
      <c r="M82" s="195"/>
      <c r="N82" s="112" t="s">
        <v>66</v>
      </c>
      <c r="O82" s="33"/>
      <c r="P82" s="196"/>
      <c r="Q82" s="199" t="s">
        <v>54</v>
      </c>
      <c r="R82" s="35" t="s">
        <v>142</v>
      </c>
      <c r="S82" s="36"/>
      <c r="T82" s="42"/>
      <c r="U82" s="110" t="s">
        <v>5</v>
      </c>
      <c r="V82" s="113" t="s">
        <v>843</v>
      </c>
      <c r="W82" s="95"/>
    </row>
    <row r="83" spans="1:23" s="39" customFormat="1" ht="12.75" customHeight="1">
      <c r="A83" s="195"/>
      <c r="B83" s="112" t="s">
        <v>845</v>
      </c>
      <c r="C83" s="33"/>
      <c r="D83" s="196"/>
      <c r="E83" s="199" t="s">
        <v>55</v>
      </c>
      <c r="F83" s="35" t="s">
        <v>846</v>
      </c>
      <c r="G83" s="200"/>
      <c r="H83" s="42"/>
      <c r="I83" s="110" t="s">
        <v>68</v>
      </c>
      <c r="J83" s="113" t="s">
        <v>847</v>
      </c>
      <c r="K83" s="95"/>
      <c r="L83" s="38"/>
      <c r="M83" s="195"/>
      <c r="N83" s="112" t="s">
        <v>414</v>
      </c>
      <c r="O83" s="33"/>
      <c r="P83" s="196"/>
      <c r="Q83" s="199" t="s">
        <v>55</v>
      </c>
      <c r="R83" s="201" t="s">
        <v>241</v>
      </c>
      <c r="S83" s="200"/>
      <c r="T83" s="42"/>
      <c r="U83" s="110" t="s">
        <v>68</v>
      </c>
      <c r="V83" s="113" t="s">
        <v>848</v>
      </c>
      <c r="W83" s="95"/>
    </row>
    <row r="84" spans="1:23" s="39" customFormat="1" ht="12.75" customHeight="1">
      <c r="A84" s="211"/>
      <c r="B84" s="43"/>
      <c r="C84" s="43"/>
      <c r="D84" s="196"/>
      <c r="E84" s="197" t="s">
        <v>57</v>
      </c>
      <c r="F84" s="203" t="s">
        <v>652</v>
      </c>
      <c r="G84" s="43"/>
      <c r="H84" s="43"/>
      <c r="I84" s="116" t="s">
        <v>71</v>
      </c>
      <c r="J84" s="113" t="s">
        <v>847</v>
      </c>
      <c r="K84" s="117"/>
      <c r="L84" s="46"/>
      <c r="M84" s="211"/>
      <c r="N84" s="43"/>
      <c r="O84" s="43"/>
      <c r="P84" s="196"/>
      <c r="Q84" s="197" t="s">
        <v>57</v>
      </c>
      <c r="R84" s="203" t="s">
        <v>849</v>
      </c>
      <c r="S84" s="43"/>
      <c r="T84" s="43"/>
      <c r="U84" s="116" t="s">
        <v>71</v>
      </c>
      <c r="V84" s="113" t="s">
        <v>848</v>
      </c>
      <c r="W84" s="117"/>
    </row>
    <row r="85" spans="1:23" ht="4.5" customHeight="1">
      <c r="A85" s="212"/>
      <c r="B85" s="213"/>
      <c r="C85" s="214"/>
      <c r="D85" s="215"/>
      <c r="E85" s="216"/>
      <c r="F85" s="217"/>
      <c r="G85" s="218"/>
      <c r="H85" s="218"/>
      <c r="I85" s="214"/>
      <c r="J85" s="213"/>
      <c r="K85" s="219"/>
      <c r="M85" s="212"/>
      <c r="N85" s="213"/>
      <c r="O85" s="214"/>
      <c r="P85" s="215"/>
      <c r="Q85" s="216"/>
      <c r="R85" s="217"/>
      <c r="S85" s="218"/>
      <c r="T85" s="218"/>
      <c r="U85" s="214"/>
      <c r="V85" s="213"/>
      <c r="W85" s="219"/>
    </row>
    <row r="86" spans="1:23" ht="12.75" customHeight="1">
      <c r="A86" s="128"/>
      <c r="B86" s="128" t="s">
        <v>72</v>
      </c>
      <c r="C86" s="129"/>
      <c r="D86" s="130" t="s">
        <v>73</v>
      </c>
      <c r="E86" s="130" t="s">
        <v>74</v>
      </c>
      <c r="F86" s="130" t="s">
        <v>75</v>
      </c>
      <c r="G86" s="131" t="s">
        <v>76</v>
      </c>
      <c r="H86" s="132"/>
      <c r="I86" s="129" t="s">
        <v>77</v>
      </c>
      <c r="J86" s="130" t="s">
        <v>72</v>
      </c>
      <c r="K86" s="128" t="s">
        <v>78</v>
      </c>
      <c r="L86" s="26">
        <v>150</v>
      </c>
      <c r="M86" s="128"/>
      <c r="N86" s="128" t="s">
        <v>72</v>
      </c>
      <c r="O86" s="129"/>
      <c r="P86" s="130" t="s">
        <v>73</v>
      </c>
      <c r="Q86" s="130" t="s">
        <v>74</v>
      </c>
      <c r="R86" s="130" t="s">
        <v>75</v>
      </c>
      <c r="S86" s="131" t="s">
        <v>76</v>
      </c>
      <c r="T86" s="132"/>
      <c r="U86" s="129" t="s">
        <v>77</v>
      </c>
      <c r="V86" s="130" t="s">
        <v>72</v>
      </c>
      <c r="W86" s="128" t="s">
        <v>78</v>
      </c>
    </row>
    <row r="87" spans="1:23" ht="12.75">
      <c r="A87" s="134" t="s">
        <v>78</v>
      </c>
      <c r="B87" s="173" t="s">
        <v>79</v>
      </c>
      <c r="C87" s="174" t="s">
        <v>80</v>
      </c>
      <c r="D87" s="175" t="s">
        <v>81</v>
      </c>
      <c r="E87" s="175" t="s">
        <v>82</v>
      </c>
      <c r="F87" s="175"/>
      <c r="G87" s="137" t="s">
        <v>80</v>
      </c>
      <c r="H87" s="137" t="s">
        <v>77</v>
      </c>
      <c r="I87" s="135"/>
      <c r="J87" s="134" t="s">
        <v>79</v>
      </c>
      <c r="K87" s="134"/>
      <c r="L87" s="26">
        <v>150</v>
      </c>
      <c r="M87" s="134" t="s">
        <v>78</v>
      </c>
      <c r="N87" s="173" t="s">
        <v>79</v>
      </c>
      <c r="O87" s="174" t="s">
        <v>80</v>
      </c>
      <c r="P87" s="175" t="s">
        <v>81</v>
      </c>
      <c r="Q87" s="175" t="s">
        <v>82</v>
      </c>
      <c r="R87" s="175"/>
      <c r="S87" s="137" t="s">
        <v>80</v>
      </c>
      <c r="T87" s="137" t="s">
        <v>77</v>
      </c>
      <c r="U87" s="135"/>
      <c r="V87" s="134" t="s">
        <v>79</v>
      </c>
      <c r="W87" s="134"/>
    </row>
    <row r="88" spans="1:23" ht="16.5" customHeight="1">
      <c r="A88" s="139">
        <v>-9.125</v>
      </c>
      <c r="B88" s="140">
        <v>0</v>
      </c>
      <c r="C88" s="141">
        <v>5</v>
      </c>
      <c r="D88" s="176" t="s">
        <v>850</v>
      </c>
      <c r="E88" s="142" t="s">
        <v>71</v>
      </c>
      <c r="F88" s="143">
        <v>8</v>
      </c>
      <c r="G88" s="144"/>
      <c r="H88" s="144">
        <v>670</v>
      </c>
      <c r="I88" s="145">
        <v>6</v>
      </c>
      <c r="J88" s="146">
        <v>6</v>
      </c>
      <c r="K88" s="147">
        <v>9.125</v>
      </c>
      <c r="L88" s="26"/>
      <c r="M88" s="139">
        <v>-0.625</v>
      </c>
      <c r="N88" s="140">
        <v>3</v>
      </c>
      <c r="O88" s="141">
        <v>5</v>
      </c>
      <c r="P88" s="176" t="s">
        <v>83</v>
      </c>
      <c r="Q88" s="142" t="s">
        <v>71</v>
      </c>
      <c r="R88" s="143">
        <v>8</v>
      </c>
      <c r="S88" s="144">
        <v>50</v>
      </c>
      <c r="T88" s="144"/>
      <c r="U88" s="145">
        <v>6</v>
      </c>
      <c r="V88" s="146">
        <v>3</v>
      </c>
      <c r="W88" s="147">
        <v>0.625</v>
      </c>
    </row>
    <row r="89" spans="1:23" ht="16.5" customHeight="1">
      <c r="A89" s="139">
        <v>5.75</v>
      </c>
      <c r="B89" s="140">
        <v>6</v>
      </c>
      <c r="C89" s="141">
        <v>4</v>
      </c>
      <c r="D89" s="176" t="s">
        <v>556</v>
      </c>
      <c r="E89" s="142" t="s">
        <v>71</v>
      </c>
      <c r="F89" s="143">
        <v>7</v>
      </c>
      <c r="G89" s="144">
        <v>100</v>
      </c>
      <c r="H89" s="144"/>
      <c r="I89" s="145">
        <v>8</v>
      </c>
      <c r="J89" s="146">
        <v>0</v>
      </c>
      <c r="K89" s="147">
        <v>-5.75</v>
      </c>
      <c r="L89" s="26"/>
      <c r="M89" s="139">
        <v>-5.25</v>
      </c>
      <c r="N89" s="140">
        <v>0</v>
      </c>
      <c r="O89" s="141">
        <v>4</v>
      </c>
      <c r="P89" s="176" t="s">
        <v>501</v>
      </c>
      <c r="Q89" s="142" t="s">
        <v>5</v>
      </c>
      <c r="R89" s="143">
        <v>6</v>
      </c>
      <c r="S89" s="144"/>
      <c r="T89" s="144">
        <v>150</v>
      </c>
      <c r="U89" s="145">
        <v>8</v>
      </c>
      <c r="V89" s="146">
        <v>6</v>
      </c>
      <c r="W89" s="147">
        <v>5.25</v>
      </c>
    </row>
    <row r="90" spans="1:23" ht="16.5" customHeight="1">
      <c r="A90" s="139">
        <v>-4.25</v>
      </c>
      <c r="B90" s="140">
        <v>2</v>
      </c>
      <c r="C90" s="141">
        <v>2</v>
      </c>
      <c r="D90" s="176" t="s">
        <v>126</v>
      </c>
      <c r="E90" s="142" t="s">
        <v>5</v>
      </c>
      <c r="F90" s="143">
        <v>3</v>
      </c>
      <c r="G90" s="144"/>
      <c r="H90" s="144">
        <v>400</v>
      </c>
      <c r="I90" s="145">
        <v>3</v>
      </c>
      <c r="J90" s="146">
        <v>4</v>
      </c>
      <c r="K90" s="147">
        <v>4.25</v>
      </c>
      <c r="L90" s="26"/>
      <c r="M90" s="139">
        <v>9</v>
      </c>
      <c r="N90" s="140">
        <v>6</v>
      </c>
      <c r="O90" s="141">
        <v>2</v>
      </c>
      <c r="P90" s="176" t="s">
        <v>851</v>
      </c>
      <c r="Q90" s="142" t="s">
        <v>71</v>
      </c>
      <c r="R90" s="143">
        <v>8</v>
      </c>
      <c r="S90" s="144">
        <v>500</v>
      </c>
      <c r="T90" s="144"/>
      <c r="U90" s="145">
        <v>3</v>
      </c>
      <c r="V90" s="146">
        <v>0</v>
      </c>
      <c r="W90" s="147">
        <v>-9</v>
      </c>
    </row>
    <row r="91" spans="1:23" ht="16.5" customHeight="1">
      <c r="A91" s="139">
        <v>5.375</v>
      </c>
      <c r="B91" s="140">
        <v>4</v>
      </c>
      <c r="C91" s="141">
        <v>7</v>
      </c>
      <c r="D91" s="180" t="s">
        <v>126</v>
      </c>
      <c r="E91" s="142" t="s">
        <v>5</v>
      </c>
      <c r="F91" s="143">
        <v>7</v>
      </c>
      <c r="G91" s="144">
        <v>90</v>
      </c>
      <c r="H91" s="144"/>
      <c r="I91" s="145">
        <v>1</v>
      </c>
      <c r="J91" s="146">
        <v>2</v>
      </c>
      <c r="K91" s="147">
        <v>-5.375</v>
      </c>
      <c r="L91" s="26"/>
      <c r="M91" s="139">
        <v>-0.625</v>
      </c>
      <c r="N91" s="140">
        <v>3</v>
      </c>
      <c r="O91" s="141">
        <v>7</v>
      </c>
      <c r="P91" s="180" t="s">
        <v>83</v>
      </c>
      <c r="Q91" s="142" t="s">
        <v>68</v>
      </c>
      <c r="R91" s="143">
        <v>8</v>
      </c>
      <c r="S91" s="144">
        <v>50</v>
      </c>
      <c r="T91" s="144"/>
      <c r="U91" s="145">
        <v>1</v>
      </c>
      <c r="V91" s="146">
        <v>3</v>
      </c>
      <c r="W91" s="147">
        <v>0.625</v>
      </c>
    </row>
    <row r="92" spans="1:23" s="39" customFormat="1" ht="9.75" customHeight="1">
      <c r="A92" s="27"/>
      <c r="B92" s="27"/>
      <c r="C92" s="53"/>
      <c r="D92" s="27"/>
      <c r="E92" s="27"/>
      <c r="F92" s="27"/>
      <c r="G92" s="27"/>
      <c r="H92" s="27"/>
      <c r="I92" s="53"/>
      <c r="J92" s="27"/>
      <c r="K92" s="27"/>
      <c r="L92" s="52"/>
      <c r="M92" s="27"/>
      <c r="N92" s="27"/>
      <c r="O92" s="53"/>
      <c r="P92" s="27"/>
      <c r="Q92" s="27"/>
      <c r="R92" s="27"/>
      <c r="S92" s="27"/>
      <c r="T92" s="27"/>
      <c r="U92" s="53"/>
      <c r="V92" s="27"/>
      <c r="W92" s="27"/>
    </row>
    <row r="93" spans="1:23" s="39" customFormat="1" ht="15">
      <c r="A93" s="18"/>
      <c r="B93" s="19" t="s">
        <v>44</v>
      </c>
      <c r="C93" s="20"/>
      <c r="D93" s="19"/>
      <c r="E93" s="21" t="s">
        <v>127</v>
      </c>
      <c r="F93" s="22"/>
      <c r="G93" s="23" t="s">
        <v>46</v>
      </c>
      <c r="H93" s="23"/>
      <c r="I93" s="24" t="s">
        <v>47</v>
      </c>
      <c r="J93" s="24"/>
      <c r="K93" s="25"/>
      <c r="L93" s="26">
        <v>150</v>
      </c>
      <c r="M93" s="18"/>
      <c r="N93" s="19" t="s">
        <v>44</v>
      </c>
      <c r="O93" s="20"/>
      <c r="P93" s="19"/>
      <c r="Q93" s="21" t="s">
        <v>128</v>
      </c>
      <c r="R93" s="22"/>
      <c r="S93" s="23" t="s">
        <v>46</v>
      </c>
      <c r="T93" s="23"/>
      <c r="U93" s="24" t="s">
        <v>49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50</v>
      </c>
      <c r="H94" s="31"/>
      <c r="I94" s="24" t="s">
        <v>91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50</v>
      </c>
      <c r="T94" s="31"/>
      <c r="U94" s="24" t="s">
        <v>92</v>
      </c>
      <c r="V94" s="24"/>
      <c r="W94" s="25"/>
    </row>
    <row r="95" spans="1:23" s="39" customFormat="1" ht="4.5" customHeight="1">
      <c r="A95" s="187"/>
      <c r="B95" s="188"/>
      <c r="C95" s="189"/>
      <c r="D95" s="190"/>
      <c r="E95" s="191"/>
      <c r="F95" s="192"/>
      <c r="G95" s="193"/>
      <c r="H95" s="193"/>
      <c r="I95" s="189"/>
      <c r="J95" s="188"/>
      <c r="K95" s="194"/>
      <c r="L95" s="26"/>
      <c r="M95" s="187"/>
      <c r="N95" s="188"/>
      <c r="O95" s="189"/>
      <c r="P95" s="190"/>
      <c r="Q95" s="191"/>
      <c r="R95" s="192"/>
      <c r="S95" s="193"/>
      <c r="T95" s="193"/>
      <c r="U95" s="189"/>
      <c r="V95" s="188"/>
      <c r="W95" s="194"/>
    </row>
    <row r="96" spans="1:23" s="39" customFormat="1" ht="12.75" customHeight="1">
      <c r="A96" s="195"/>
      <c r="B96" s="32"/>
      <c r="C96" s="33"/>
      <c r="D96" s="196"/>
      <c r="E96" s="197" t="s">
        <v>53</v>
      </c>
      <c r="F96" s="35" t="s">
        <v>852</v>
      </c>
      <c r="G96" s="36"/>
      <c r="H96" s="42"/>
      <c r="I96" s="42"/>
      <c r="J96" s="260"/>
      <c r="K96" s="198"/>
      <c r="L96" s="38"/>
      <c r="M96" s="195"/>
      <c r="N96" s="32"/>
      <c r="O96" s="33"/>
      <c r="P96" s="196"/>
      <c r="Q96" s="197" t="s">
        <v>53</v>
      </c>
      <c r="R96" s="35" t="s">
        <v>853</v>
      </c>
      <c r="S96" s="36"/>
      <c r="T96" s="42"/>
      <c r="U96" s="42"/>
      <c r="V96" s="260"/>
      <c r="W96" s="198"/>
    </row>
    <row r="97" spans="1:23" s="39" customFormat="1" ht="12.75" customHeight="1">
      <c r="A97" s="195"/>
      <c r="B97" s="32"/>
      <c r="C97" s="33"/>
      <c r="D97" s="196"/>
      <c r="E97" s="199" t="s">
        <v>54</v>
      </c>
      <c r="F97" s="35" t="s">
        <v>854</v>
      </c>
      <c r="G97" s="200"/>
      <c r="H97" s="42"/>
      <c r="I97" s="44"/>
      <c r="J97" s="261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K97" s="262"/>
      <c r="L97" s="38"/>
      <c r="M97" s="195"/>
      <c r="N97" s="32"/>
      <c r="O97" s="33"/>
      <c r="P97" s="196"/>
      <c r="Q97" s="199" t="s">
        <v>54</v>
      </c>
      <c r="R97" s="35" t="s">
        <v>178</v>
      </c>
      <c r="S97" s="200"/>
      <c r="T97" s="42"/>
      <c r="U97" s="44"/>
      <c r="V97" s="261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5.1</v>
      </c>
      <c r="W97" s="262"/>
    </row>
    <row r="98" spans="1:23" s="39" customFormat="1" ht="12.75" customHeight="1">
      <c r="A98" s="195"/>
      <c r="B98" s="32"/>
      <c r="C98" s="33"/>
      <c r="D98" s="196"/>
      <c r="E98" s="199" t="s">
        <v>55</v>
      </c>
      <c r="F98" s="35" t="s">
        <v>475</v>
      </c>
      <c r="G98" s="36"/>
      <c r="H98" s="42"/>
      <c r="I98" s="263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J98" s="261" t="str">
        <f>IF(J97="","","+")</f>
        <v>+</v>
      </c>
      <c r="K98" s="264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16.1</v>
      </c>
      <c r="L98" s="38"/>
      <c r="M98" s="195"/>
      <c r="N98" s="32"/>
      <c r="O98" s="33"/>
      <c r="P98" s="196"/>
      <c r="Q98" s="199" t="s">
        <v>55</v>
      </c>
      <c r="R98" s="35" t="s">
        <v>855</v>
      </c>
      <c r="S98" s="36"/>
      <c r="T98" s="42"/>
      <c r="U98" s="263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14.1</v>
      </c>
      <c r="V98" s="261" t="str">
        <f>IF(V97="","","+")</f>
        <v>+</v>
      </c>
      <c r="W98" s="264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12.1</v>
      </c>
    </row>
    <row r="99" spans="1:23" s="39" customFormat="1" ht="12.75" customHeight="1">
      <c r="A99" s="195"/>
      <c r="B99" s="32"/>
      <c r="C99" s="33"/>
      <c r="D99" s="196"/>
      <c r="E99" s="197" t="s">
        <v>57</v>
      </c>
      <c r="F99" s="35" t="s">
        <v>220</v>
      </c>
      <c r="G99" s="36"/>
      <c r="H99" s="42"/>
      <c r="I99" s="44"/>
      <c r="J99" s="261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K99" s="262"/>
      <c r="L99" s="38"/>
      <c r="M99" s="195"/>
      <c r="N99" s="32"/>
      <c r="O99" s="33"/>
      <c r="P99" s="196"/>
      <c r="Q99" s="197" t="s">
        <v>57</v>
      </c>
      <c r="R99" s="35" t="s">
        <v>856</v>
      </c>
      <c r="S99" s="36"/>
      <c r="T99" s="42"/>
      <c r="U99" s="44"/>
      <c r="V99" s="261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99" s="262"/>
    </row>
    <row r="100" spans="1:23" s="39" customFormat="1" ht="12.75" customHeight="1">
      <c r="A100" s="202" t="s">
        <v>53</v>
      </c>
      <c r="B100" s="203" t="s">
        <v>317</v>
      </c>
      <c r="C100" s="33"/>
      <c r="D100" s="196"/>
      <c r="F100" s="36"/>
      <c r="G100" s="197" t="s">
        <v>53</v>
      </c>
      <c r="H100" s="205" t="s">
        <v>625</v>
      </c>
      <c r="I100" s="36"/>
      <c r="J100" s="200"/>
      <c r="K100" s="198"/>
      <c r="L100" s="38"/>
      <c r="M100" s="202" t="s">
        <v>53</v>
      </c>
      <c r="N100" s="203" t="s">
        <v>625</v>
      </c>
      <c r="O100" s="33"/>
      <c r="P100" s="196"/>
      <c r="R100" s="36"/>
      <c r="S100" s="197" t="s">
        <v>53</v>
      </c>
      <c r="T100" s="205" t="s">
        <v>857</v>
      </c>
      <c r="U100" s="36"/>
      <c r="V100" s="200"/>
      <c r="W100" s="198"/>
    </row>
    <row r="101" spans="1:23" s="39" customFormat="1" ht="12.75" customHeight="1">
      <c r="A101" s="206" t="s">
        <v>54</v>
      </c>
      <c r="B101" s="203" t="s">
        <v>149</v>
      </c>
      <c r="C101" s="45"/>
      <c r="D101" s="196"/>
      <c r="F101" s="207"/>
      <c r="G101" s="199" t="s">
        <v>54</v>
      </c>
      <c r="H101" s="205" t="s">
        <v>545</v>
      </c>
      <c r="I101" s="36"/>
      <c r="J101" s="200"/>
      <c r="K101" s="198"/>
      <c r="L101" s="38"/>
      <c r="M101" s="206" t="s">
        <v>54</v>
      </c>
      <c r="N101" s="203" t="s">
        <v>858</v>
      </c>
      <c r="O101" s="45"/>
      <c r="P101" s="196"/>
      <c r="R101" s="207"/>
      <c r="S101" s="199" t="s">
        <v>54</v>
      </c>
      <c r="T101" s="205" t="s">
        <v>859</v>
      </c>
      <c r="U101" s="36"/>
      <c r="V101" s="200"/>
      <c r="W101" s="198"/>
    </row>
    <row r="102" spans="1:23" s="39" customFormat="1" ht="12.75" customHeight="1">
      <c r="A102" s="206" t="s">
        <v>55</v>
      </c>
      <c r="B102" s="203" t="s">
        <v>860</v>
      </c>
      <c r="C102" s="33"/>
      <c r="D102" s="196"/>
      <c r="F102" s="207"/>
      <c r="G102" s="199" t="s">
        <v>55</v>
      </c>
      <c r="H102" s="205" t="s">
        <v>861</v>
      </c>
      <c r="I102" s="36"/>
      <c r="J102" s="36"/>
      <c r="K102" s="198"/>
      <c r="L102" s="38"/>
      <c r="M102" s="206" t="s">
        <v>55</v>
      </c>
      <c r="N102" s="203" t="s">
        <v>862</v>
      </c>
      <c r="O102" s="33"/>
      <c r="P102" s="196"/>
      <c r="R102" s="207"/>
      <c r="S102" s="199" t="s">
        <v>55</v>
      </c>
      <c r="T102" s="205" t="s">
        <v>140</v>
      </c>
      <c r="U102" s="36"/>
      <c r="V102" s="36"/>
      <c r="W102" s="198"/>
    </row>
    <row r="103" spans="1:23" s="39" customFormat="1" ht="12.75" customHeight="1">
      <c r="A103" s="202" t="s">
        <v>57</v>
      </c>
      <c r="B103" s="203" t="s">
        <v>268</v>
      </c>
      <c r="C103" s="45"/>
      <c r="D103" s="196"/>
      <c r="F103" s="36"/>
      <c r="G103" s="197" t="s">
        <v>57</v>
      </c>
      <c r="H103" s="205" t="s">
        <v>863</v>
      </c>
      <c r="I103" s="93"/>
      <c r="J103" s="106" t="s">
        <v>64</v>
      </c>
      <c r="K103" s="95"/>
      <c r="L103" s="38"/>
      <c r="M103" s="202" t="s">
        <v>57</v>
      </c>
      <c r="N103" s="203" t="s">
        <v>864</v>
      </c>
      <c r="O103" s="45"/>
      <c r="P103" s="196"/>
      <c r="R103" s="36"/>
      <c r="S103" s="197" t="s">
        <v>57</v>
      </c>
      <c r="T103" s="205" t="s">
        <v>170</v>
      </c>
      <c r="U103" s="93"/>
      <c r="V103" s="106" t="s">
        <v>64</v>
      </c>
      <c r="W103" s="95"/>
    </row>
    <row r="104" spans="1:23" s="39" customFormat="1" ht="12.75" customHeight="1">
      <c r="A104" s="209"/>
      <c r="B104" s="45"/>
      <c r="C104" s="197"/>
      <c r="D104" s="196"/>
      <c r="E104" s="197" t="s">
        <v>53</v>
      </c>
      <c r="F104" s="35" t="s">
        <v>865</v>
      </c>
      <c r="G104" s="36"/>
      <c r="H104" s="210"/>
      <c r="I104" s="110" t="s">
        <v>65</v>
      </c>
      <c r="J104" s="111" t="s">
        <v>866</v>
      </c>
      <c r="K104" s="95"/>
      <c r="L104" s="38"/>
      <c r="M104" s="209"/>
      <c r="N104" s="45"/>
      <c r="O104" s="197"/>
      <c r="P104" s="196"/>
      <c r="Q104" s="197" t="s">
        <v>53</v>
      </c>
      <c r="R104" s="201" t="s">
        <v>544</v>
      </c>
      <c r="S104" s="36"/>
      <c r="T104" s="210"/>
      <c r="U104" s="110" t="s">
        <v>65</v>
      </c>
      <c r="V104" s="111" t="s">
        <v>867</v>
      </c>
      <c r="W104" s="95"/>
    </row>
    <row r="105" spans="1:23" s="39" customFormat="1" ht="12.75" customHeight="1">
      <c r="A105" s="195"/>
      <c r="B105" s="112" t="s">
        <v>66</v>
      </c>
      <c r="C105" s="33"/>
      <c r="D105" s="196"/>
      <c r="E105" s="199" t="s">
        <v>54</v>
      </c>
      <c r="F105" s="35" t="s">
        <v>868</v>
      </c>
      <c r="G105" s="36"/>
      <c r="H105" s="42"/>
      <c r="I105" s="110" t="s">
        <v>5</v>
      </c>
      <c r="J105" s="113" t="s">
        <v>866</v>
      </c>
      <c r="K105" s="95"/>
      <c r="L105" s="38"/>
      <c r="M105" s="195"/>
      <c r="N105" s="112" t="s">
        <v>66</v>
      </c>
      <c r="O105" s="33"/>
      <c r="P105" s="196"/>
      <c r="Q105" s="199" t="s">
        <v>54</v>
      </c>
      <c r="R105" s="35" t="s">
        <v>869</v>
      </c>
      <c r="S105" s="36"/>
      <c r="T105" s="42"/>
      <c r="U105" s="110" t="s">
        <v>5</v>
      </c>
      <c r="V105" s="113" t="s">
        <v>867</v>
      </c>
      <c r="W105" s="95"/>
    </row>
    <row r="106" spans="1:23" s="39" customFormat="1" ht="12.75" customHeight="1">
      <c r="A106" s="195"/>
      <c r="B106" s="112" t="s">
        <v>870</v>
      </c>
      <c r="C106" s="33"/>
      <c r="D106" s="196"/>
      <c r="E106" s="199" t="s">
        <v>55</v>
      </c>
      <c r="F106" s="35" t="s">
        <v>96</v>
      </c>
      <c r="G106" s="200"/>
      <c r="H106" s="42"/>
      <c r="I106" s="110" t="s">
        <v>68</v>
      </c>
      <c r="J106" s="113" t="s">
        <v>871</v>
      </c>
      <c r="K106" s="95"/>
      <c r="L106" s="38"/>
      <c r="M106" s="195"/>
      <c r="N106" s="112" t="s">
        <v>872</v>
      </c>
      <c r="O106" s="33"/>
      <c r="P106" s="196"/>
      <c r="Q106" s="199" t="s">
        <v>55</v>
      </c>
      <c r="R106" s="35" t="s">
        <v>873</v>
      </c>
      <c r="S106" s="200"/>
      <c r="T106" s="42"/>
      <c r="U106" s="110" t="s">
        <v>68</v>
      </c>
      <c r="V106" s="113" t="s">
        <v>874</v>
      </c>
      <c r="W106" s="95"/>
    </row>
    <row r="107" spans="1:23" s="39" customFormat="1" ht="12.75" customHeight="1">
      <c r="A107" s="211"/>
      <c r="B107" s="43"/>
      <c r="C107" s="43"/>
      <c r="D107" s="196"/>
      <c r="E107" s="197" t="s">
        <v>57</v>
      </c>
      <c r="F107" s="203" t="s">
        <v>875</v>
      </c>
      <c r="G107" s="43"/>
      <c r="H107" s="43"/>
      <c r="I107" s="116" t="s">
        <v>71</v>
      </c>
      <c r="J107" s="113" t="s">
        <v>871</v>
      </c>
      <c r="K107" s="117"/>
      <c r="L107" s="46"/>
      <c r="M107" s="211"/>
      <c r="N107" s="43"/>
      <c r="O107" s="43"/>
      <c r="P107" s="196"/>
      <c r="Q107" s="197" t="s">
        <v>57</v>
      </c>
      <c r="R107" s="203" t="s">
        <v>745</v>
      </c>
      <c r="S107" s="43"/>
      <c r="T107" s="43"/>
      <c r="U107" s="116" t="s">
        <v>71</v>
      </c>
      <c r="V107" s="113" t="s">
        <v>874</v>
      </c>
      <c r="W107" s="117"/>
    </row>
    <row r="108" spans="1:23" ht="4.5" customHeight="1">
      <c r="A108" s="212"/>
      <c r="B108" s="213"/>
      <c r="C108" s="214"/>
      <c r="D108" s="215"/>
      <c r="E108" s="216"/>
      <c r="F108" s="217"/>
      <c r="G108" s="218"/>
      <c r="H108" s="218"/>
      <c r="I108" s="214"/>
      <c r="J108" s="213"/>
      <c r="K108" s="219"/>
      <c r="M108" s="212"/>
      <c r="N108" s="213"/>
      <c r="O108" s="214"/>
      <c r="P108" s="215"/>
      <c r="Q108" s="216"/>
      <c r="R108" s="217"/>
      <c r="S108" s="218"/>
      <c r="T108" s="218"/>
      <c r="U108" s="214"/>
      <c r="V108" s="213"/>
      <c r="W108" s="219"/>
    </row>
    <row r="109" spans="1:23" ht="12.75" customHeight="1">
      <c r="A109" s="128"/>
      <c r="B109" s="128" t="s">
        <v>72</v>
      </c>
      <c r="C109" s="129"/>
      <c r="D109" s="130" t="s">
        <v>73</v>
      </c>
      <c r="E109" s="130" t="s">
        <v>74</v>
      </c>
      <c r="F109" s="130" t="s">
        <v>75</v>
      </c>
      <c r="G109" s="131" t="s">
        <v>76</v>
      </c>
      <c r="H109" s="132"/>
      <c r="I109" s="129" t="s">
        <v>77</v>
      </c>
      <c r="J109" s="130" t="s">
        <v>72</v>
      </c>
      <c r="K109" s="128" t="s">
        <v>78</v>
      </c>
      <c r="L109" s="26">
        <v>150</v>
      </c>
      <c r="M109" s="128"/>
      <c r="N109" s="128" t="s">
        <v>72</v>
      </c>
      <c r="O109" s="129"/>
      <c r="P109" s="130" t="s">
        <v>73</v>
      </c>
      <c r="Q109" s="130" t="s">
        <v>74</v>
      </c>
      <c r="R109" s="130" t="s">
        <v>75</v>
      </c>
      <c r="S109" s="131" t="s">
        <v>76</v>
      </c>
      <c r="T109" s="132"/>
      <c r="U109" s="129" t="s">
        <v>77</v>
      </c>
      <c r="V109" s="130" t="s">
        <v>72</v>
      </c>
      <c r="W109" s="128" t="s">
        <v>78</v>
      </c>
    </row>
    <row r="110" spans="1:23" ht="12.75">
      <c r="A110" s="134" t="s">
        <v>78</v>
      </c>
      <c r="B110" s="173" t="s">
        <v>79</v>
      </c>
      <c r="C110" s="174" t="s">
        <v>80</v>
      </c>
      <c r="D110" s="175" t="s">
        <v>81</v>
      </c>
      <c r="E110" s="175" t="s">
        <v>82</v>
      </c>
      <c r="F110" s="175"/>
      <c r="G110" s="137" t="s">
        <v>80</v>
      </c>
      <c r="H110" s="137" t="s">
        <v>77</v>
      </c>
      <c r="I110" s="135"/>
      <c r="J110" s="134" t="s">
        <v>79</v>
      </c>
      <c r="K110" s="134"/>
      <c r="L110" s="26">
        <v>150</v>
      </c>
      <c r="M110" s="134" t="s">
        <v>78</v>
      </c>
      <c r="N110" s="173" t="s">
        <v>79</v>
      </c>
      <c r="O110" s="174" t="s">
        <v>80</v>
      </c>
      <c r="P110" s="175" t="s">
        <v>81</v>
      </c>
      <c r="Q110" s="175" t="s">
        <v>82</v>
      </c>
      <c r="R110" s="175"/>
      <c r="S110" s="137" t="s">
        <v>80</v>
      </c>
      <c r="T110" s="137" t="s">
        <v>77</v>
      </c>
      <c r="U110" s="135"/>
      <c r="V110" s="134" t="s">
        <v>79</v>
      </c>
      <c r="W110" s="134"/>
    </row>
    <row r="111" spans="1:23" ht="16.5" customHeight="1">
      <c r="A111" s="139">
        <v>6</v>
      </c>
      <c r="B111" s="140">
        <v>5</v>
      </c>
      <c r="C111" s="141">
        <v>5</v>
      </c>
      <c r="D111" s="176" t="s">
        <v>83</v>
      </c>
      <c r="E111" s="142" t="s">
        <v>71</v>
      </c>
      <c r="F111" s="143">
        <v>8</v>
      </c>
      <c r="G111" s="144">
        <v>100</v>
      </c>
      <c r="H111" s="144"/>
      <c r="I111" s="145">
        <v>6</v>
      </c>
      <c r="J111" s="146">
        <v>1</v>
      </c>
      <c r="K111" s="147">
        <v>-6</v>
      </c>
      <c r="L111" s="26"/>
      <c r="M111" s="139">
        <v>0.5</v>
      </c>
      <c r="N111" s="140">
        <v>3</v>
      </c>
      <c r="O111" s="141">
        <v>7</v>
      </c>
      <c r="P111" s="176" t="s">
        <v>83</v>
      </c>
      <c r="Q111" s="142" t="s">
        <v>71</v>
      </c>
      <c r="R111" s="143">
        <v>10</v>
      </c>
      <c r="S111" s="144"/>
      <c r="T111" s="144">
        <v>630</v>
      </c>
      <c r="U111" s="145">
        <v>8</v>
      </c>
      <c r="V111" s="146">
        <v>3</v>
      </c>
      <c r="W111" s="147">
        <v>-0.5</v>
      </c>
    </row>
    <row r="112" spans="1:23" ht="16.5" customHeight="1">
      <c r="A112" s="139">
        <v>-6</v>
      </c>
      <c r="B112" s="140">
        <v>1</v>
      </c>
      <c r="C112" s="141">
        <v>4</v>
      </c>
      <c r="D112" s="180" t="s">
        <v>83</v>
      </c>
      <c r="E112" s="142" t="s">
        <v>68</v>
      </c>
      <c r="F112" s="143">
        <v>9</v>
      </c>
      <c r="G112" s="144"/>
      <c r="H112" s="144">
        <v>600</v>
      </c>
      <c r="I112" s="145">
        <v>8</v>
      </c>
      <c r="J112" s="146">
        <v>5</v>
      </c>
      <c r="K112" s="147">
        <v>6</v>
      </c>
      <c r="L112" s="26"/>
      <c r="M112" s="139">
        <v>1.375</v>
      </c>
      <c r="N112" s="140">
        <v>6</v>
      </c>
      <c r="O112" s="141">
        <v>3</v>
      </c>
      <c r="P112" s="180" t="s">
        <v>83</v>
      </c>
      <c r="Q112" s="142" t="s">
        <v>68</v>
      </c>
      <c r="R112" s="143">
        <v>9</v>
      </c>
      <c r="S112" s="144"/>
      <c r="T112" s="144">
        <v>600</v>
      </c>
      <c r="U112" s="145">
        <v>6</v>
      </c>
      <c r="V112" s="146">
        <v>0</v>
      </c>
      <c r="W112" s="147">
        <v>-1.375</v>
      </c>
    </row>
    <row r="113" spans="1:23" ht="16.5" customHeight="1">
      <c r="A113" s="139">
        <v>-6</v>
      </c>
      <c r="B113" s="140">
        <v>1</v>
      </c>
      <c r="C113" s="141">
        <v>2</v>
      </c>
      <c r="D113" s="176" t="s">
        <v>83</v>
      </c>
      <c r="E113" s="142" t="s">
        <v>68</v>
      </c>
      <c r="F113" s="143">
        <v>9</v>
      </c>
      <c r="G113" s="144"/>
      <c r="H113" s="144">
        <v>600</v>
      </c>
      <c r="I113" s="145">
        <v>3</v>
      </c>
      <c r="J113" s="146">
        <v>5</v>
      </c>
      <c r="K113" s="147">
        <v>6</v>
      </c>
      <c r="L113" s="26"/>
      <c r="M113" s="139">
        <v>-4.375</v>
      </c>
      <c r="N113" s="140">
        <v>0</v>
      </c>
      <c r="O113" s="141">
        <v>5</v>
      </c>
      <c r="P113" s="176" t="s">
        <v>850</v>
      </c>
      <c r="Q113" s="142" t="s">
        <v>65</v>
      </c>
      <c r="R113" s="143">
        <v>5</v>
      </c>
      <c r="S113" s="144"/>
      <c r="T113" s="144">
        <v>800</v>
      </c>
      <c r="U113" s="145">
        <v>2</v>
      </c>
      <c r="V113" s="146">
        <v>6</v>
      </c>
      <c r="W113" s="147">
        <v>4.375</v>
      </c>
    </row>
    <row r="114" spans="1:23" ht="16.5" customHeight="1">
      <c r="A114" s="139">
        <v>6</v>
      </c>
      <c r="B114" s="140">
        <v>5</v>
      </c>
      <c r="C114" s="141">
        <v>7</v>
      </c>
      <c r="D114" s="180" t="s">
        <v>83</v>
      </c>
      <c r="E114" s="142" t="s">
        <v>68</v>
      </c>
      <c r="F114" s="143">
        <v>8</v>
      </c>
      <c r="G114" s="144">
        <v>100</v>
      </c>
      <c r="H114" s="144"/>
      <c r="I114" s="145">
        <v>1</v>
      </c>
      <c r="J114" s="146">
        <v>1</v>
      </c>
      <c r="K114" s="147">
        <v>-6</v>
      </c>
      <c r="L114" s="26"/>
      <c r="M114" s="139">
        <v>0.5</v>
      </c>
      <c r="N114" s="140">
        <v>3</v>
      </c>
      <c r="O114" s="141">
        <v>1</v>
      </c>
      <c r="P114" s="180" t="s">
        <v>83</v>
      </c>
      <c r="Q114" s="142" t="s">
        <v>68</v>
      </c>
      <c r="R114" s="143">
        <v>10</v>
      </c>
      <c r="S114" s="144"/>
      <c r="T114" s="144">
        <v>630</v>
      </c>
      <c r="U114" s="145">
        <v>4</v>
      </c>
      <c r="V114" s="146">
        <v>3</v>
      </c>
      <c r="W114" s="147">
        <v>-0.5</v>
      </c>
    </row>
    <row r="115" spans="1:23" s="39" customFormat="1" ht="30" customHeight="1">
      <c r="A115" s="27"/>
      <c r="B115" s="27"/>
      <c r="C115" s="53"/>
      <c r="D115" s="27"/>
      <c r="E115" s="27"/>
      <c r="F115" s="27"/>
      <c r="G115" s="27"/>
      <c r="H115" s="27"/>
      <c r="I115" s="53"/>
      <c r="J115" s="27"/>
      <c r="K115" s="27"/>
      <c r="L115" s="52"/>
      <c r="M115" s="27"/>
      <c r="N115" s="27"/>
      <c r="O115" s="53"/>
      <c r="P115" s="27"/>
      <c r="Q115" s="27"/>
      <c r="R115" s="27"/>
      <c r="S115" s="27"/>
      <c r="T115" s="27"/>
      <c r="U115" s="53"/>
      <c r="V115" s="27"/>
      <c r="W115" s="27"/>
    </row>
    <row r="116" spans="1:23" s="39" customFormat="1" ht="15">
      <c r="A116" s="18"/>
      <c r="B116" s="19" t="s">
        <v>44</v>
      </c>
      <c r="C116" s="20"/>
      <c r="D116" s="19"/>
      <c r="E116" s="21" t="s">
        <v>135</v>
      </c>
      <c r="F116" s="22"/>
      <c r="G116" s="23" t="s">
        <v>46</v>
      </c>
      <c r="H116" s="23"/>
      <c r="I116" s="24" t="s">
        <v>88</v>
      </c>
      <c r="J116" s="24"/>
      <c r="K116" s="25"/>
      <c r="L116" s="26">
        <v>150</v>
      </c>
      <c r="M116" s="18"/>
      <c r="N116" s="19" t="s">
        <v>44</v>
      </c>
      <c r="O116" s="20"/>
      <c r="P116" s="19"/>
      <c r="Q116" s="21" t="s">
        <v>136</v>
      </c>
      <c r="R116" s="22"/>
      <c r="S116" s="23" t="s">
        <v>46</v>
      </c>
      <c r="T116" s="23"/>
      <c r="U116" s="24" t="s">
        <v>90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50</v>
      </c>
      <c r="H117" s="31"/>
      <c r="I117" s="24" t="s">
        <v>51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50</v>
      </c>
      <c r="T117" s="31"/>
      <c r="U117" s="24" t="s">
        <v>52</v>
      </c>
      <c r="V117" s="24"/>
      <c r="W117" s="25"/>
    </row>
    <row r="118" spans="1:23" s="39" customFormat="1" ht="4.5" customHeight="1">
      <c r="A118" s="187"/>
      <c r="B118" s="188"/>
      <c r="C118" s="189"/>
      <c r="D118" s="190"/>
      <c r="E118" s="191"/>
      <c r="F118" s="192"/>
      <c r="G118" s="193"/>
      <c r="H118" s="193"/>
      <c r="I118" s="189"/>
      <c r="J118" s="188"/>
      <c r="K118" s="194"/>
      <c r="L118" s="26"/>
      <c r="M118" s="187"/>
      <c r="N118" s="188"/>
      <c r="O118" s="189"/>
      <c r="P118" s="190"/>
      <c r="Q118" s="191"/>
      <c r="R118" s="192"/>
      <c r="S118" s="193"/>
      <c r="T118" s="193"/>
      <c r="U118" s="189"/>
      <c r="V118" s="188"/>
      <c r="W118" s="194"/>
    </row>
    <row r="119" spans="1:23" s="39" customFormat="1" ht="12.75" customHeight="1">
      <c r="A119" s="195"/>
      <c r="B119" s="32"/>
      <c r="C119" s="33"/>
      <c r="D119" s="196"/>
      <c r="E119" s="197" t="s">
        <v>53</v>
      </c>
      <c r="F119" s="35" t="s">
        <v>121</v>
      </c>
      <c r="G119" s="36"/>
      <c r="H119" s="42"/>
      <c r="I119" s="42"/>
      <c r="J119" s="260"/>
      <c r="K119" s="198"/>
      <c r="L119" s="38"/>
      <c r="M119" s="195"/>
      <c r="N119" s="32"/>
      <c r="O119" s="33"/>
      <c r="P119" s="196"/>
      <c r="Q119" s="197" t="s">
        <v>53</v>
      </c>
      <c r="R119" s="35" t="s">
        <v>741</v>
      </c>
      <c r="S119" s="36"/>
      <c r="T119" s="42"/>
      <c r="U119" s="42"/>
      <c r="V119" s="260"/>
      <c r="W119" s="198"/>
    </row>
    <row r="120" spans="1:23" s="39" customFormat="1" ht="12.75" customHeight="1">
      <c r="A120" s="195"/>
      <c r="B120" s="32"/>
      <c r="C120" s="33"/>
      <c r="D120" s="196"/>
      <c r="E120" s="199" t="s">
        <v>54</v>
      </c>
      <c r="F120" s="35" t="s">
        <v>173</v>
      </c>
      <c r="G120" s="200"/>
      <c r="H120" s="42"/>
      <c r="I120" s="44"/>
      <c r="J120" s="261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15.1</v>
      </c>
      <c r="K120" s="262"/>
      <c r="L120" s="38"/>
      <c r="M120" s="195"/>
      <c r="N120" s="32"/>
      <c r="O120" s="33"/>
      <c r="P120" s="196"/>
      <c r="Q120" s="199" t="s">
        <v>54</v>
      </c>
      <c r="R120" s="35" t="s">
        <v>593</v>
      </c>
      <c r="S120" s="200"/>
      <c r="T120" s="42"/>
      <c r="U120" s="44"/>
      <c r="V120" s="261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16.1</v>
      </c>
      <c r="W120" s="262"/>
    </row>
    <row r="121" spans="1:23" s="39" customFormat="1" ht="12.75" customHeight="1">
      <c r="A121" s="195"/>
      <c r="B121" s="32"/>
      <c r="C121" s="33"/>
      <c r="D121" s="196"/>
      <c r="E121" s="199" t="s">
        <v>55</v>
      </c>
      <c r="F121" s="35" t="s">
        <v>70</v>
      </c>
      <c r="G121" s="36"/>
      <c r="H121" s="42"/>
      <c r="I121" s="263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9.1</v>
      </c>
      <c r="J121" s="261" t="str">
        <f>IF(J120="","","+")</f>
        <v>+</v>
      </c>
      <c r="K121" s="264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L121" s="38"/>
      <c r="M121" s="195"/>
      <c r="N121" s="32"/>
      <c r="O121" s="33"/>
      <c r="P121" s="196"/>
      <c r="Q121" s="199" t="s">
        <v>55</v>
      </c>
      <c r="R121" s="35" t="s">
        <v>876</v>
      </c>
      <c r="S121" s="36"/>
      <c r="T121" s="42"/>
      <c r="U121" s="263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14.1</v>
      </c>
      <c r="V121" s="261" t="str">
        <f>IF(V120="","","+")</f>
        <v>+</v>
      </c>
      <c r="W121" s="264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6.1</v>
      </c>
    </row>
    <row r="122" spans="1:23" s="39" customFormat="1" ht="12.75" customHeight="1">
      <c r="A122" s="195"/>
      <c r="B122" s="32"/>
      <c r="C122" s="33"/>
      <c r="D122" s="196"/>
      <c r="E122" s="197" t="s">
        <v>57</v>
      </c>
      <c r="F122" s="35" t="s">
        <v>381</v>
      </c>
      <c r="G122" s="36"/>
      <c r="H122" s="42"/>
      <c r="I122" s="44"/>
      <c r="J122" s="261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6.1</v>
      </c>
      <c r="K122" s="262"/>
      <c r="L122" s="38"/>
      <c r="M122" s="195"/>
      <c r="N122" s="32"/>
      <c r="O122" s="33"/>
      <c r="P122" s="196"/>
      <c r="Q122" s="197" t="s">
        <v>57</v>
      </c>
      <c r="R122" s="35" t="s">
        <v>877</v>
      </c>
      <c r="S122" s="36"/>
      <c r="T122" s="42"/>
      <c r="U122" s="44"/>
      <c r="V122" s="261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4.1</v>
      </c>
      <c r="W122" s="262"/>
    </row>
    <row r="123" spans="1:23" s="39" customFormat="1" ht="12.75" customHeight="1">
      <c r="A123" s="202" t="s">
        <v>53</v>
      </c>
      <c r="B123" s="203" t="s">
        <v>878</v>
      </c>
      <c r="C123" s="33"/>
      <c r="D123" s="196"/>
      <c r="F123" s="36"/>
      <c r="G123" s="197" t="s">
        <v>53</v>
      </c>
      <c r="H123" s="205" t="s">
        <v>679</v>
      </c>
      <c r="I123" s="36"/>
      <c r="J123" s="200"/>
      <c r="K123" s="198"/>
      <c r="L123" s="38"/>
      <c r="M123" s="202" t="s">
        <v>53</v>
      </c>
      <c r="N123" s="203" t="s">
        <v>879</v>
      </c>
      <c r="O123" s="33"/>
      <c r="P123" s="196"/>
      <c r="R123" s="36"/>
      <c r="S123" s="197" t="s">
        <v>53</v>
      </c>
      <c r="T123" s="205" t="s">
        <v>880</v>
      </c>
      <c r="U123" s="36"/>
      <c r="V123" s="200"/>
      <c r="W123" s="198"/>
    </row>
    <row r="124" spans="1:23" s="39" customFormat="1" ht="12.75" customHeight="1">
      <c r="A124" s="206" t="s">
        <v>54</v>
      </c>
      <c r="B124" s="208" t="s">
        <v>881</v>
      </c>
      <c r="C124" s="45"/>
      <c r="D124" s="196"/>
      <c r="F124" s="207"/>
      <c r="G124" s="199" t="s">
        <v>54</v>
      </c>
      <c r="H124" s="205" t="s">
        <v>882</v>
      </c>
      <c r="I124" s="36"/>
      <c r="J124" s="200"/>
      <c r="K124" s="198"/>
      <c r="L124" s="38"/>
      <c r="M124" s="206" t="s">
        <v>54</v>
      </c>
      <c r="N124" s="203" t="s">
        <v>883</v>
      </c>
      <c r="O124" s="45"/>
      <c r="P124" s="196"/>
      <c r="R124" s="207"/>
      <c r="S124" s="199" t="s">
        <v>54</v>
      </c>
      <c r="T124" s="205" t="s">
        <v>884</v>
      </c>
      <c r="U124" s="36"/>
      <c r="V124" s="200"/>
      <c r="W124" s="198"/>
    </row>
    <row r="125" spans="1:23" s="39" customFormat="1" ht="12.75" customHeight="1">
      <c r="A125" s="206" t="s">
        <v>55</v>
      </c>
      <c r="B125" s="203" t="s">
        <v>121</v>
      </c>
      <c r="C125" s="33"/>
      <c r="D125" s="196"/>
      <c r="F125" s="207"/>
      <c r="G125" s="199" t="s">
        <v>55</v>
      </c>
      <c r="H125" s="205" t="s">
        <v>885</v>
      </c>
      <c r="I125" s="36"/>
      <c r="J125" s="36"/>
      <c r="K125" s="198"/>
      <c r="L125" s="38"/>
      <c r="M125" s="206" t="s">
        <v>55</v>
      </c>
      <c r="N125" s="203" t="s">
        <v>886</v>
      </c>
      <c r="O125" s="33"/>
      <c r="P125" s="196"/>
      <c r="R125" s="207"/>
      <c r="S125" s="199" t="s">
        <v>55</v>
      </c>
      <c r="T125" s="204" t="s">
        <v>241</v>
      </c>
      <c r="U125" s="36"/>
      <c r="V125" s="36"/>
      <c r="W125" s="198"/>
    </row>
    <row r="126" spans="1:23" s="39" customFormat="1" ht="12.75" customHeight="1">
      <c r="A126" s="202" t="s">
        <v>57</v>
      </c>
      <c r="B126" s="203" t="s">
        <v>571</v>
      </c>
      <c r="C126" s="45"/>
      <c r="D126" s="196"/>
      <c r="F126" s="36"/>
      <c r="G126" s="197" t="s">
        <v>57</v>
      </c>
      <c r="H126" s="205" t="s">
        <v>509</v>
      </c>
      <c r="I126" s="93"/>
      <c r="J126" s="106" t="s">
        <v>64</v>
      </c>
      <c r="K126" s="95"/>
      <c r="L126" s="38"/>
      <c r="M126" s="202" t="s">
        <v>57</v>
      </c>
      <c r="N126" s="203" t="s">
        <v>887</v>
      </c>
      <c r="O126" s="45"/>
      <c r="P126" s="196"/>
      <c r="R126" s="36"/>
      <c r="S126" s="197" t="s">
        <v>57</v>
      </c>
      <c r="T126" s="205" t="s">
        <v>808</v>
      </c>
      <c r="U126" s="93"/>
      <c r="V126" s="106" t="s">
        <v>64</v>
      </c>
      <c r="W126" s="95"/>
    </row>
    <row r="127" spans="1:23" s="39" customFormat="1" ht="12.75" customHeight="1">
      <c r="A127" s="209"/>
      <c r="B127" s="45"/>
      <c r="C127" s="197"/>
      <c r="D127" s="196"/>
      <c r="E127" s="197" t="s">
        <v>53</v>
      </c>
      <c r="F127" s="35" t="s">
        <v>276</v>
      </c>
      <c r="G127" s="36"/>
      <c r="H127" s="210"/>
      <c r="I127" s="110" t="s">
        <v>65</v>
      </c>
      <c r="J127" s="111" t="s">
        <v>888</v>
      </c>
      <c r="K127" s="95"/>
      <c r="L127" s="38"/>
      <c r="M127" s="209"/>
      <c r="N127" s="45"/>
      <c r="O127" s="197"/>
      <c r="P127" s="196"/>
      <c r="Q127" s="197" t="s">
        <v>53</v>
      </c>
      <c r="R127" s="201" t="s">
        <v>59</v>
      </c>
      <c r="S127" s="36"/>
      <c r="T127" s="210"/>
      <c r="U127" s="110" t="s">
        <v>65</v>
      </c>
      <c r="V127" s="111" t="s">
        <v>889</v>
      </c>
      <c r="W127" s="95"/>
    </row>
    <row r="128" spans="1:23" s="39" customFormat="1" ht="12.75" customHeight="1">
      <c r="A128" s="195"/>
      <c r="B128" s="112" t="s">
        <v>66</v>
      </c>
      <c r="C128" s="33"/>
      <c r="D128" s="196"/>
      <c r="E128" s="199" t="s">
        <v>54</v>
      </c>
      <c r="F128" s="35" t="s">
        <v>248</v>
      </c>
      <c r="G128" s="36"/>
      <c r="H128" s="42"/>
      <c r="I128" s="110" t="s">
        <v>5</v>
      </c>
      <c r="J128" s="113" t="s">
        <v>888</v>
      </c>
      <c r="K128" s="95"/>
      <c r="L128" s="38"/>
      <c r="M128" s="195"/>
      <c r="N128" s="112" t="s">
        <v>66</v>
      </c>
      <c r="O128" s="33"/>
      <c r="P128" s="196"/>
      <c r="Q128" s="199" t="s">
        <v>54</v>
      </c>
      <c r="R128" s="35" t="s">
        <v>812</v>
      </c>
      <c r="S128" s="36"/>
      <c r="T128" s="42"/>
      <c r="U128" s="110" t="s">
        <v>5</v>
      </c>
      <c r="V128" s="113" t="s">
        <v>889</v>
      </c>
      <c r="W128" s="95"/>
    </row>
    <row r="129" spans="1:23" s="39" customFormat="1" ht="12.75" customHeight="1">
      <c r="A129" s="195"/>
      <c r="B129" s="112" t="s">
        <v>890</v>
      </c>
      <c r="C129" s="33"/>
      <c r="D129" s="196"/>
      <c r="E129" s="199" t="s">
        <v>55</v>
      </c>
      <c r="F129" s="35" t="s">
        <v>891</v>
      </c>
      <c r="G129" s="200"/>
      <c r="H129" s="42"/>
      <c r="I129" s="110" t="s">
        <v>68</v>
      </c>
      <c r="J129" s="113" t="s">
        <v>892</v>
      </c>
      <c r="K129" s="95"/>
      <c r="L129" s="38"/>
      <c r="M129" s="195"/>
      <c r="N129" s="112" t="s">
        <v>893</v>
      </c>
      <c r="O129" s="33"/>
      <c r="P129" s="196"/>
      <c r="Q129" s="199" t="s">
        <v>55</v>
      </c>
      <c r="R129" s="35" t="s">
        <v>894</v>
      </c>
      <c r="S129" s="200"/>
      <c r="T129" s="42"/>
      <c r="U129" s="110" t="s">
        <v>68</v>
      </c>
      <c r="V129" s="113" t="s">
        <v>895</v>
      </c>
      <c r="W129" s="95"/>
    </row>
    <row r="130" spans="1:23" s="39" customFormat="1" ht="12.75" customHeight="1">
      <c r="A130" s="211"/>
      <c r="B130" s="43"/>
      <c r="C130" s="43"/>
      <c r="D130" s="196"/>
      <c r="E130" s="197" t="s">
        <v>57</v>
      </c>
      <c r="F130" s="203" t="s">
        <v>271</v>
      </c>
      <c r="G130" s="43"/>
      <c r="H130" s="43"/>
      <c r="I130" s="116" t="s">
        <v>71</v>
      </c>
      <c r="J130" s="113" t="s">
        <v>892</v>
      </c>
      <c r="K130" s="117"/>
      <c r="L130" s="46"/>
      <c r="M130" s="211"/>
      <c r="N130" s="43"/>
      <c r="O130" s="43"/>
      <c r="P130" s="196"/>
      <c r="Q130" s="197" t="s">
        <v>57</v>
      </c>
      <c r="R130" s="208" t="s">
        <v>896</v>
      </c>
      <c r="S130" s="43"/>
      <c r="T130" s="43"/>
      <c r="U130" s="116" t="s">
        <v>71</v>
      </c>
      <c r="V130" s="113" t="s">
        <v>897</v>
      </c>
      <c r="W130" s="117"/>
    </row>
    <row r="131" spans="1:23" ht="4.5" customHeight="1">
      <c r="A131" s="212"/>
      <c r="B131" s="213"/>
      <c r="C131" s="214"/>
      <c r="D131" s="215"/>
      <c r="E131" s="216"/>
      <c r="F131" s="217"/>
      <c r="G131" s="218"/>
      <c r="H131" s="218"/>
      <c r="I131" s="214"/>
      <c r="J131" s="213"/>
      <c r="K131" s="219"/>
      <c r="M131" s="212"/>
      <c r="N131" s="213"/>
      <c r="O131" s="214"/>
      <c r="P131" s="215"/>
      <c r="Q131" s="216"/>
      <c r="R131" s="217"/>
      <c r="S131" s="218"/>
      <c r="T131" s="218"/>
      <c r="U131" s="214"/>
      <c r="V131" s="213"/>
      <c r="W131" s="219"/>
    </row>
    <row r="132" spans="1:23" ht="12.75" customHeight="1">
      <c r="A132" s="128"/>
      <c r="B132" s="128" t="s">
        <v>72</v>
      </c>
      <c r="C132" s="129"/>
      <c r="D132" s="130" t="s">
        <v>73</v>
      </c>
      <c r="E132" s="130" t="s">
        <v>74</v>
      </c>
      <c r="F132" s="130" t="s">
        <v>75</v>
      </c>
      <c r="G132" s="131" t="s">
        <v>76</v>
      </c>
      <c r="H132" s="132"/>
      <c r="I132" s="129" t="s">
        <v>77</v>
      </c>
      <c r="J132" s="130" t="s">
        <v>72</v>
      </c>
      <c r="K132" s="128" t="s">
        <v>78</v>
      </c>
      <c r="L132" s="26">
        <v>150</v>
      </c>
      <c r="M132" s="128"/>
      <c r="N132" s="128" t="s">
        <v>72</v>
      </c>
      <c r="O132" s="129"/>
      <c r="P132" s="130" t="s">
        <v>73</v>
      </c>
      <c r="Q132" s="130" t="s">
        <v>74</v>
      </c>
      <c r="R132" s="130" t="s">
        <v>75</v>
      </c>
      <c r="S132" s="131" t="s">
        <v>76</v>
      </c>
      <c r="T132" s="132"/>
      <c r="U132" s="129" t="s">
        <v>77</v>
      </c>
      <c r="V132" s="130" t="s">
        <v>72</v>
      </c>
      <c r="W132" s="128" t="s">
        <v>78</v>
      </c>
    </row>
    <row r="133" spans="1:23" ht="12.75">
      <c r="A133" s="134" t="s">
        <v>78</v>
      </c>
      <c r="B133" s="173" t="s">
        <v>79</v>
      </c>
      <c r="C133" s="174" t="s">
        <v>80</v>
      </c>
      <c r="D133" s="175" t="s">
        <v>81</v>
      </c>
      <c r="E133" s="175" t="s">
        <v>82</v>
      </c>
      <c r="F133" s="175"/>
      <c r="G133" s="137" t="s">
        <v>80</v>
      </c>
      <c r="H133" s="137" t="s">
        <v>77</v>
      </c>
      <c r="I133" s="135"/>
      <c r="J133" s="134" t="s">
        <v>79</v>
      </c>
      <c r="K133" s="134"/>
      <c r="L133" s="26">
        <v>150</v>
      </c>
      <c r="M133" s="134" t="s">
        <v>78</v>
      </c>
      <c r="N133" s="173" t="s">
        <v>79</v>
      </c>
      <c r="O133" s="174" t="s">
        <v>80</v>
      </c>
      <c r="P133" s="175" t="s">
        <v>81</v>
      </c>
      <c r="Q133" s="175" t="s">
        <v>82</v>
      </c>
      <c r="R133" s="175"/>
      <c r="S133" s="137" t="s">
        <v>80</v>
      </c>
      <c r="T133" s="137" t="s">
        <v>77</v>
      </c>
      <c r="U133" s="135"/>
      <c r="V133" s="134" t="s">
        <v>79</v>
      </c>
      <c r="W133" s="134"/>
    </row>
    <row r="134" spans="1:23" ht="16.5" customHeight="1">
      <c r="A134" s="139">
        <v>-1.75</v>
      </c>
      <c r="B134" s="140">
        <v>2</v>
      </c>
      <c r="C134" s="141">
        <v>7</v>
      </c>
      <c r="D134" s="176" t="s">
        <v>898</v>
      </c>
      <c r="E134" s="142" t="s">
        <v>65</v>
      </c>
      <c r="F134" s="143">
        <v>9</v>
      </c>
      <c r="G134" s="144"/>
      <c r="H134" s="144">
        <v>50</v>
      </c>
      <c r="I134" s="145">
        <v>8</v>
      </c>
      <c r="J134" s="146">
        <v>4</v>
      </c>
      <c r="K134" s="147">
        <v>1.75</v>
      </c>
      <c r="L134" s="26"/>
      <c r="M134" s="139">
        <v>2.125</v>
      </c>
      <c r="N134" s="140">
        <v>6</v>
      </c>
      <c r="O134" s="141">
        <v>7</v>
      </c>
      <c r="P134" s="176" t="s">
        <v>126</v>
      </c>
      <c r="Q134" s="142" t="s">
        <v>65</v>
      </c>
      <c r="R134" s="143">
        <v>7</v>
      </c>
      <c r="S134" s="144">
        <v>90</v>
      </c>
      <c r="T134" s="144"/>
      <c r="U134" s="145">
        <v>8</v>
      </c>
      <c r="V134" s="146">
        <v>0</v>
      </c>
      <c r="W134" s="147">
        <v>-2.125</v>
      </c>
    </row>
    <row r="135" spans="1:23" ht="16.5" customHeight="1">
      <c r="A135" s="139">
        <v>2.125</v>
      </c>
      <c r="B135" s="140">
        <v>5</v>
      </c>
      <c r="C135" s="141">
        <v>3</v>
      </c>
      <c r="D135" s="176" t="s">
        <v>107</v>
      </c>
      <c r="E135" s="142" t="s">
        <v>65</v>
      </c>
      <c r="F135" s="143">
        <v>9</v>
      </c>
      <c r="G135" s="144">
        <v>110</v>
      </c>
      <c r="H135" s="144"/>
      <c r="I135" s="145">
        <v>6</v>
      </c>
      <c r="J135" s="146">
        <v>1</v>
      </c>
      <c r="K135" s="147">
        <v>-2.125</v>
      </c>
      <c r="L135" s="26"/>
      <c r="M135" s="139">
        <v>1.25</v>
      </c>
      <c r="N135" s="140">
        <v>3</v>
      </c>
      <c r="O135" s="141">
        <v>3</v>
      </c>
      <c r="P135" s="176" t="s">
        <v>556</v>
      </c>
      <c r="Q135" s="142" t="s">
        <v>68</v>
      </c>
      <c r="R135" s="143">
        <v>7</v>
      </c>
      <c r="S135" s="144">
        <v>50</v>
      </c>
      <c r="T135" s="144"/>
      <c r="U135" s="145">
        <v>6</v>
      </c>
      <c r="V135" s="146">
        <v>3</v>
      </c>
      <c r="W135" s="147">
        <v>-1.25</v>
      </c>
    </row>
    <row r="136" spans="1:23" ht="16.5" customHeight="1">
      <c r="A136" s="139">
        <v>2.125</v>
      </c>
      <c r="B136" s="140">
        <v>5</v>
      </c>
      <c r="C136" s="141">
        <v>5</v>
      </c>
      <c r="D136" s="176" t="s">
        <v>899</v>
      </c>
      <c r="E136" s="142" t="s">
        <v>65</v>
      </c>
      <c r="F136" s="143">
        <v>9</v>
      </c>
      <c r="G136" s="144">
        <v>110</v>
      </c>
      <c r="H136" s="144"/>
      <c r="I136" s="145">
        <v>2</v>
      </c>
      <c r="J136" s="146">
        <v>1</v>
      </c>
      <c r="K136" s="147">
        <v>-2.125</v>
      </c>
      <c r="L136" s="26"/>
      <c r="M136" s="139">
        <v>1.25</v>
      </c>
      <c r="N136" s="140">
        <v>3</v>
      </c>
      <c r="O136" s="141">
        <v>5</v>
      </c>
      <c r="P136" s="176" t="s">
        <v>712</v>
      </c>
      <c r="Q136" s="142" t="s">
        <v>68</v>
      </c>
      <c r="R136" s="143">
        <v>6</v>
      </c>
      <c r="S136" s="144">
        <v>50</v>
      </c>
      <c r="T136" s="144"/>
      <c r="U136" s="145">
        <v>2</v>
      </c>
      <c r="V136" s="146">
        <v>3</v>
      </c>
      <c r="W136" s="147">
        <v>-1.25</v>
      </c>
    </row>
    <row r="137" spans="1:23" ht="16.5" customHeight="1">
      <c r="A137" s="139">
        <v>-3.25</v>
      </c>
      <c r="B137" s="140">
        <v>0</v>
      </c>
      <c r="C137" s="141">
        <v>1</v>
      </c>
      <c r="D137" s="176" t="s">
        <v>686</v>
      </c>
      <c r="E137" s="142" t="s">
        <v>65</v>
      </c>
      <c r="F137" s="143">
        <v>9</v>
      </c>
      <c r="G137" s="144"/>
      <c r="H137" s="144">
        <v>100</v>
      </c>
      <c r="I137" s="145">
        <v>4</v>
      </c>
      <c r="J137" s="146">
        <v>6</v>
      </c>
      <c r="K137" s="147">
        <v>3.25</v>
      </c>
      <c r="L137" s="26"/>
      <c r="M137" s="139">
        <v>-9.625</v>
      </c>
      <c r="N137" s="140">
        <v>0</v>
      </c>
      <c r="O137" s="141">
        <v>1</v>
      </c>
      <c r="P137" s="180" t="s">
        <v>900</v>
      </c>
      <c r="Q137" s="142" t="s">
        <v>65</v>
      </c>
      <c r="R137" s="143">
        <v>5</v>
      </c>
      <c r="S137" s="144"/>
      <c r="T137" s="144">
        <v>500</v>
      </c>
      <c r="U137" s="145">
        <v>4</v>
      </c>
      <c r="V137" s="146">
        <v>6</v>
      </c>
      <c r="W137" s="147">
        <v>9.625</v>
      </c>
    </row>
    <row r="138" spans="1:23" s="39" customFormat="1" ht="9.75" customHeight="1">
      <c r="A138" s="27"/>
      <c r="B138" s="27"/>
      <c r="C138" s="53"/>
      <c r="D138" s="27"/>
      <c r="E138" s="27"/>
      <c r="F138" s="27"/>
      <c r="G138" s="27"/>
      <c r="H138" s="27"/>
      <c r="I138" s="53"/>
      <c r="J138" s="27"/>
      <c r="K138" s="27"/>
      <c r="L138" s="52"/>
      <c r="M138" s="27"/>
      <c r="N138" s="27"/>
      <c r="O138" s="53"/>
      <c r="P138" s="27"/>
      <c r="Q138" s="27"/>
      <c r="R138" s="27"/>
      <c r="S138" s="27"/>
      <c r="T138" s="27"/>
      <c r="U138" s="53"/>
      <c r="V138" s="27"/>
      <c r="W138" s="27"/>
    </row>
    <row r="139" spans="1:23" s="39" customFormat="1" ht="15">
      <c r="A139" s="18"/>
      <c r="B139" s="19" t="s">
        <v>44</v>
      </c>
      <c r="C139" s="20"/>
      <c r="D139" s="19"/>
      <c r="E139" s="21" t="s">
        <v>143</v>
      </c>
      <c r="F139" s="22"/>
      <c r="G139" s="23" t="s">
        <v>46</v>
      </c>
      <c r="H139" s="23"/>
      <c r="I139" s="24" t="s">
        <v>47</v>
      </c>
      <c r="J139" s="24"/>
      <c r="K139" s="25"/>
      <c r="L139" s="26">
        <v>150</v>
      </c>
      <c r="M139" s="18"/>
      <c r="N139" s="19" t="s">
        <v>44</v>
      </c>
      <c r="O139" s="20"/>
      <c r="P139" s="19"/>
      <c r="Q139" s="21" t="s">
        <v>144</v>
      </c>
      <c r="R139" s="22"/>
      <c r="S139" s="23" t="s">
        <v>46</v>
      </c>
      <c r="T139" s="23"/>
      <c r="U139" s="24" t="s">
        <v>49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50</v>
      </c>
      <c r="H140" s="31"/>
      <c r="I140" s="24" t="s">
        <v>92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50</v>
      </c>
      <c r="T140" s="31"/>
      <c r="U140" s="24" t="s">
        <v>51</v>
      </c>
      <c r="V140" s="24"/>
      <c r="W140" s="25"/>
    </row>
    <row r="141" spans="1:23" s="39" customFormat="1" ht="4.5" customHeight="1">
      <c r="A141" s="187"/>
      <c r="B141" s="188"/>
      <c r="C141" s="189"/>
      <c r="D141" s="190"/>
      <c r="E141" s="191"/>
      <c r="F141" s="192"/>
      <c r="G141" s="193"/>
      <c r="H141" s="193"/>
      <c r="I141" s="189"/>
      <c r="J141" s="188"/>
      <c r="K141" s="194"/>
      <c r="L141" s="26"/>
      <c r="M141" s="187"/>
      <c r="N141" s="188"/>
      <c r="O141" s="189"/>
      <c r="P141" s="190"/>
      <c r="Q141" s="191"/>
      <c r="R141" s="192"/>
      <c r="S141" s="193"/>
      <c r="T141" s="193"/>
      <c r="U141" s="189"/>
      <c r="V141" s="188"/>
      <c r="W141" s="194"/>
    </row>
    <row r="142" spans="1:23" s="39" customFormat="1" ht="12.75" customHeight="1">
      <c r="A142" s="195"/>
      <c r="B142" s="32"/>
      <c r="C142" s="33"/>
      <c r="D142" s="196"/>
      <c r="E142" s="197" t="s">
        <v>53</v>
      </c>
      <c r="F142" s="35" t="s">
        <v>901</v>
      </c>
      <c r="G142" s="36"/>
      <c r="H142" s="42"/>
      <c r="I142" s="42"/>
      <c r="J142" s="260"/>
      <c r="K142" s="198"/>
      <c r="L142" s="38"/>
      <c r="M142" s="195"/>
      <c r="N142" s="32"/>
      <c r="O142" s="33"/>
      <c r="P142" s="196"/>
      <c r="Q142" s="197" t="s">
        <v>53</v>
      </c>
      <c r="R142" s="35" t="s">
        <v>835</v>
      </c>
      <c r="S142" s="36"/>
      <c r="T142" s="42"/>
      <c r="U142" s="42"/>
      <c r="V142" s="260"/>
      <c r="W142" s="198"/>
    </row>
    <row r="143" spans="1:23" s="39" customFormat="1" ht="12.75" customHeight="1">
      <c r="A143" s="195"/>
      <c r="B143" s="32"/>
      <c r="C143" s="33"/>
      <c r="D143" s="196"/>
      <c r="E143" s="199" t="s">
        <v>54</v>
      </c>
      <c r="F143" s="35" t="s">
        <v>902</v>
      </c>
      <c r="G143" s="200"/>
      <c r="H143" s="42"/>
      <c r="I143" s="44"/>
      <c r="J143" s="261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5.1</v>
      </c>
      <c r="K143" s="262"/>
      <c r="L143" s="38"/>
      <c r="M143" s="195"/>
      <c r="N143" s="32"/>
      <c r="O143" s="33"/>
      <c r="P143" s="196"/>
      <c r="Q143" s="199" t="s">
        <v>54</v>
      </c>
      <c r="R143" s="35" t="s">
        <v>903</v>
      </c>
      <c r="S143" s="200"/>
      <c r="T143" s="42"/>
      <c r="U143" s="44"/>
      <c r="V143" s="261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7.1</v>
      </c>
      <c r="W143" s="262"/>
    </row>
    <row r="144" spans="1:23" s="39" customFormat="1" ht="12.75" customHeight="1">
      <c r="A144" s="195"/>
      <c r="B144" s="32"/>
      <c r="C144" s="33"/>
      <c r="D144" s="196"/>
      <c r="E144" s="199" t="s">
        <v>55</v>
      </c>
      <c r="F144" s="35" t="s">
        <v>904</v>
      </c>
      <c r="G144" s="36"/>
      <c r="H144" s="42"/>
      <c r="I144" s="263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13.1</v>
      </c>
      <c r="J144" s="261" t="str">
        <f>IF(J143="","","+")</f>
        <v>+</v>
      </c>
      <c r="K144" s="264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L144" s="38"/>
      <c r="M144" s="195"/>
      <c r="N144" s="32"/>
      <c r="O144" s="33"/>
      <c r="P144" s="196"/>
      <c r="Q144" s="199" t="s">
        <v>55</v>
      </c>
      <c r="R144" s="35" t="s">
        <v>154</v>
      </c>
      <c r="S144" s="36"/>
      <c r="T144" s="42"/>
      <c r="U144" s="263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8.1</v>
      </c>
      <c r="V144" s="261" t="str">
        <f>IF(V143="","","+")</f>
        <v>+</v>
      </c>
      <c r="W144" s="264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17.1</v>
      </c>
    </row>
    <row r="145" spans="1:23" s="39" customFormat="1" ht="12.75" customHeight="1">
      <c r="A145" s="195"/>
      <c r="B145" s="32"/>
      <c r="C145" s="33"/>
      <c r="D145" s="196"/>
      <c r="E145" s="197" t="s">
        <v>57</v>
      </c>
      <c r="F145" s="35" t="s">
        <v>541</v>
      </c>
      <c r="G145" s="36"/>
      <c r="H145" s="42"/>
      <c r="I145" s="44"/>
      <c r="J145" s="261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14.1</v>
      </c>
      <c r="K145" s="262"/>
      <c r="L145" s="38"/>
      <c r="M145" s="195"/>
      <c r="N145" s="32"/>
      <c r="O145" s="33"/>
      <c r="P145" s="196"/>
      <c r="Q145" s="197" t="s">
        <v>57</v>
      </c>
      <c r="R145" s="35" t="s">
        <v>905</v>
      </c>
      <c r="S145" s="36"/>
      <c r="T145" s="42"/>
      <c r="U145" s="44"/>
      <c r="V145" s="261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8.1</v>
      </c>
      <c r="W145" s="262"/>
    </row>
    <row r="146" spans="1:23" s="39" customFormat="1" ht="12.75" customHeight="1">
      <c r="A146" s="202" t="s">
        <v>53</v>
      </c>
      <c r="B146" s="203" t="s">
        <v>906</v>
      </c>
      <c r="C146" s="33"/>
      <c r="D146" s="196"/>
      <c r="F146" s="36"/>
      <c r="G146" s="197" t="s">
        <v>53</v>
      </c>
      <c r="H146" s="205" t="s">
        <v>907</v>
      </c>
      <c r="I146" s="36"/>
      <c r="J146" s="200"/>
      <c r="K146" s="198"/>
      <c r="L146" s="38"/>
      <c r="M146" s="202" t="s">
        <v>53</v>
      </c>
      <c r="N146" s="203" t="s">
        <v>908</v>
      </c>
      <c r="O146" s="33"/>
      <c r="P146" s="196"/>
      <c r="R146" s="36"/>
      <c r="S146" s="197" t="s">
        <v>53</v>
      </c>
      <c r="T146" s="205" t="s">
        <v>909</v>
      </c>
      <c r="U146" s="36"/>
      <c r="V146" s="200"/>
      <c r="W146" s="198"/>
    </row>
    <row r="147" spans="1:23" s="39" customFormat="1" ht="12.75" customHeight="1">
      <c r="A147" s="206" t="s">
        <v>54</v>
      </c>
      <c r="B147" s="203" t="s">
        <v>289</v>
      </c>
      <c r="C147" s="45"/>
      <c r="D147" s="196"/>
      <c r="F147" s="207"/>
      <c r="G147" s="199" t="s">
        <v>54</v>
      </c>
      <c r="H147" s="205" t="s">
        <v>910</v>
      </c>
      <c r="I147" s="36"/>
      <c r="J147" s="200"/>
      <c r="K147" s="198"/>
      <c r="L147" s="38"/>
      <c r="M147" s="206" t="s">
        <v>54</v>
      </c>
      <c r="N147" s="203" t="s">
        <v>911</v>
      </c>
      <c r="O147" s="45"/>
      <c r="P147" s="196"/>
      <c r="R147" s="207"/>
      <c r="S147" s="199" t="s">
        <v>54</v>
      </c>
      <c r="T147" s="205" t="s">
        <v>256</v>
      </c>
      <c r="U147" s="36"/>
      <c r="V147" s="200"/>
      <c r="W147" s="198"/>
    </row>
    <row r="148" spans="1:23" s="39" customFormat="1" ht="12.75" customHeight="1">
      <c r="A148" s="206" t="s">
        <v>55</v>
      </c>
      <c r="B148" s="203" t="s">
        <v>130</v>
      </c>
      <c r="C148" s="33"/>
      <c r="D148" s="196"/>
      <c r="F148" s="207"/>
      <c r="G148" s="199" t="s">
        <v>55</v>
      </c>
      <c r="H148" s="204" t="s">
        <v>912</v>
      </c>
      <c r="I148" s="36"/>
      <c r="J148" s="36"/>
      <c r="K148" s="198"/>
      <c r="L148" s="38"/>
      <c r="M148" s="206" t="s">
        <v>55</v>
      </c>
      <c r="N148" s="203" t="s">
        <v>189</v>
      </c>
      <c r="O148" s="33"/>
      <c r="P148" s="196"/>
      <c r="R148" s="207"/>
      <c r="S148" s="199" t="s">
        <v>55</v>
      </c>
      <c r="T148" s="205" t="s">
        <v>913</v>
      </c>
      <c r="U148" s="36"/>
      <c r="V148" s="36"/>
      <c r="W148" s="198"/>
    </row>
    <row r="149" spans="1:23" s="39" customFormat="1" ht="12.75" customHeight="1">
      <c r="A149" s="202" t="s">
        <v>57</v>
      </c>
      <c r="B149" s="203" t="s">
        <v>914</v>
      </c>
      <c r="C149" s="45"/>
      <c r="D149" s="196"/>
      <c r="F149" s="36"/>
      <c r="G149" s="197" t="s">
        <v>57</v>
      </c>
      <c r="H149" s="205" t="s">
        <v>915</v>
      </c>
      <c r="I149" s="93"/>
      <c r="J149" s="106" t="s">
        <v>64</v>
      </c>
      <c r="K149" s="95"/>
      <c r="L149" s="38"/>
      <c r="M149" s="202" t="s">
        <v>57</v>
      </c>
      <c r="N149" s="203" t="s">
        <v>196</v>
      </c>
      <c r="O149" s="45"/>
      <c r="P149" s="196"/>
      <c r="R149" s="36"/>
      <c r="S149" s="197" t="s">
        <v>57</v>
      </c>
      <c r="T149" s="205" t="s">
        <v>916</v>
      </c>
      <c r="U149" s="93"/>
      <c r="V149" s="106" t="s">
        <v>64</v>
      </c>
      <c r="W149" s="95"/>
    </row>
    <row r="150" spans="1:23" s="39" customFormat="1" ht="12.75" customHeight="1">
      <c r="A150" s="209"/>
      <c r="B150" s="45"/>
      <c r="C150" s="197"/>
      <c r="D150" s="196"/>
      <c r="E150" s="197" t="s">
        <v>53</v>
      </c>
      <c r="F150" s="35" t="s">
        <v>162</v>
      </c>
      <c r="G150" s="36"/>
      <c r="H150" s="210"/>
      <c r="I150" s="110" t="s">
        <v>65</v>
      </c>
      <c r="J150" s="111" t="s">
        <v>917</v>
      </c>
      <c r="K150" s="95"/>
      <c r="L150" s="38"/>
      <c r="M150" s="209"/>
      <c r="N150" s="45"/>
      <c r="O150" s="197"/>
      <c r="P150" s="196"/>
      <c r="Q150" s="197" t="s">
        <v>53</v>
      </c>
      <c r="R150" s="35" t="s">
        <v>51</v>
      </c>
      <c r="S150" s="36"/>
      <c r="T150" s="210"/>
      <c r="U150" s="110" t="s">
        <v>65</v>
      </c>
      <c r="V150" s="111" t="s">
        <v>918</v>
      </c>
      <c r="W150" s="95"/>
    </row>
    <row r="151" spans="1:23" s="39" customFormat="1" ht="12.75" customHeight="1">
      <c r="A151" s="195"/>
      <c r="B151" s="112" t="s">
        <v>66</v>
      </c>
      <c r="C151" s="33"/>
      <c r="D151" s="196"/>
      <c r="E151" s="199" t="s">
        <v>54</v>
      </c>
      <c r="F151" s="35" t="s">
        <v>641</v>
      </c>
      <c r="G151" s="36"/>
      <c r="H151" s="42"/>
      <c r="I151" s="110" t="s">
        <v>5</v>
      </c>
      <c r="J151" s="113" t="s">
        <v>917</v>
      </c>
      <c r="K151" s="95"/>
      <c r="L151" s="38"/>
      <c r="M151" s="195"/>
      <c r="N151" s="112" t="s">
        <v>66</v>
      </c>
      <c r="O151" s="33"/>
      <c r="P151" s="196"/>
      <c r="Q151" s="199" t="s">
        <v>54</v>
      </c>
      <c r="R151" s="35" t="s">
        <v>148</v>
      </c>
      <c r="S151" s="36"/>
      <c r="T151" s="42"/>
      <c r="U151" s="110" t="s">
        <v>5</v>
      </c>
      <c r="V151" s="113" t="s">
        <v>918</v>
      </c>
      <c r="W151" s="95"/>
    </row>
    <row r="152" spans="1:23" s="39" customFormat="1" ht="12.75" customHeight="1">
      <c r="A152" s="195"/>
      <c r="B152" s="112" t="s">
        <v>919</v>
      </c>
      <c r="C152" s="33"/>
      <c r="D152" s="196"/>
      <c r="E152" s="199" t="s">
        <v>55</v>
      </c>
      <c r="F152" s="35" t="s">
        <v>920</v>
      </c>
      <c r="G152" s="200"/>
      <c r="H152" s="42"/>
      <c r="I152" s="110" t="s">
        <v>68</v>
      </c>
      <c r="J152" s="113" t="s">
        <v>921</v>
      </c>
      <c r="K152" s="95"/>
      <c r="L152" s="38"/>
      <c r="M152" s="195"/>
      <c r="N152" s="112" t="s">
        <v>922</v>
      </c>
      <c r="O152" s="33"/>
      <c r="P152" s="196"/>
      <c r="Q152" s="199" t="s">
        <v>55</v>
      </c>
      <c r="R152" s="35" t="s">
        <v>923</v>
      </c>
      <c r="S152" s="200"/>
      <c r="T152" s="42"/>
      <c r="U152" s="110" t="s">
        <v>68</v>
      </c>
      <c r="V152" s="113" t="s">
        <v>924</v>
      </c>
      <c r="W152" s="95"/>
    </row>
    <row r="153" spans="1:23" s="39" customFormat="1" ht="12.75" customHeight="1">
      <c r="A153" s="211"/>
      <c r="B153" s="43"/>
      <c r="C153" s="43"/>
      <c r="D153" s="196"/>
      <c r="E153" s="197" t="s">
        <v>57</v>
      </c>
      <c r="F153" s="203" t="s">
        <v>925</v>
      </c>
      <c r="G153" s="43"/>
      <c r="H153" s="43"/>
      <c r="I153" s="116" t="s">
        <v>71</v>
      </c>
      <c r="J153" s="113" t="s">
        <v>926</v>
      </c>
      <c r="K153" s="117"/>
      <c r="L153" s="46"/>
      <c r="M153" s="211"/>
      <c r="N153" s="43"/>
      <c r="O153" s="43"/>
      <c r="P153" s="196"/>
      <c r="Q153" s="197" t="s">
        <v>57</v>
      </c>
      <c r="R153" s="203" t="s">
        <v>927</v>
      </c>
      <c r="S153" s="43"/>
      <c r="T153" s="43"/>
      <c r="U153" s="116" t="s">
        <v>71</v>
      </c>
      <c r="V153" s="113" t="s">
        <v>928</v>
      </c>
      <c r="W153" s="117"/>
    </row>
    <row r="154" spans="1:23" ht="4.5" customHeight="1">
      <c r="A154" s="212"/>
      <c r="B154" s="213"/>
      <c r="C154" s="214"/>
      <c r="D154" s="215"/>
      <c r="E154" s="216"/>
      <c r="F154" s="217"/>
      <c r="G154" s="218"/>
      <c r="H154" s="218"/>
      <c r="I154" s="214"/>
      <c r="J154" s="213"/>
      <c r="K154" s="219"/>
      <c r="M154" s="212"/>
      <c r="N154" s="213"/>
      <c r="O154" s="214"/>
      <c r="P154" s="215"/>
      <c r="Q154" s="216"/>
      <c r="R154" s="217"/>
      <c r="S154" s="218"/>
      <c r="T154" s="218"/>
      <c r="U154" s="214"/>
      <c r="V154" s="213"/>
      <c r="W154" s="219"/>
    </row>
    <row r="155" spans="1:23" ht="12.75" customHeight="1">
      <c r="A155" s="128"/>
      <c r="B155" s="128" t="s">
        <v>72</v>
      </c>
      <c r="C155" s="129"/>
      <c r="D155" s="130" t="s">
        <v>73</v>
      </c>
      <c r="E155" s="130" t="s">
        <v>74</v>
      </c>
      <c r="F155" s="130" t="s">
        <v>75</v>
      </c>
      <c r="G155" s="131" t="s">
        <v>76</v>
      </c>
      <c r="H155" s="132"/>
      <c r="I155" s="129" t="s">
        <v>77</v>
      </c>
      <c r="J155" s="130" t="s">
        <v>72</v>
      </c>
      <c r="K155" s="128" t="s">
        <v>78</v>
      </c>
      <c r="L155" s="26">
        <v>150</v>
      </c>
      <c r="M155" s="128"/>
      <c r="N155" s="128" t="s">
        <v>72</v>
      </c>
      <c r="O155" s="129"/>
      <c r="P155" s="130" t="s">
        <v>73</v>
      </c>
      <c r="Q155" s="130" t="s">
        <v>74</v>
      </c>
      <c r="R155" s="130" t="s">
        <v>75</v>
      </c>
      <c r="S155" s="131" t="s">
        <v>76</v>
      </c>
      <c r="T155" s="132"/>
      <c r="U155" s="129" t="s">
        <v>77</v>
      </c>
      <c r="V155" s="130" t="s">
        <v>72</v>
      </c>
      <c r="W155" s="128" t="s">
        <v>78</v>
      </c>
    </row>
    <row r="156" spans="1:23" ht="12.75">
      <c r="A156" s="134" t="s">
        <v>78</v>
      </c>
      <c r="B156" s="173" t="s">
        <v>79</v>
      </c>
      <c r="C156" s="174" t="s">
        <v>80</v>
      </c>
      <c r="D156" s="175" t="s">
        <v>81</v>
      </c>
      <c r="E156" s="175" t="s">
        <v>82</v>
      </c>
      <c r="F156" s="175"/>
      <c r="G156" s="137" t="s">
        <v>80</v>
      </c>
      <c r="H156" s="137" t="s">
        <v>77</v>
      </c>
      <c r="I156" s="135"/>
      <c r="J156" s="134" t="s">
        <v>79</v>
      </c>
      <c r="K156" s="134"/>
      <c r="L156" s="26">
        <v>150</v>
      </c>
      <c r="M156" s="134" t="s">
        <v>78</v>
      </c>
      <c r="N156" s="173" t="s">
        <v>79</v>
      </c>
      <c r="O156" s="174" t="s">
        <v>80</v>
      </c>
      <c r="P156" s="175" t="s">
        <v>81</v>
      </c>
      <c r="Q156" s="175" t="s">
        <v>82</v>
      </c>
      <c r="R156" s="175"/>
      <c r="S156" s="137" t="s">
        <v>80</v>
      </c>
      <c r="T156" s="137" t="s">
        <v>77</v>
      </c>
      <c r="U156" s="135"/>
      <c r="V156" s="134" t="s">
        <v>79</v>
      </c>
      <c r="W156" s="134"/>
    </row>
    <row r="157" spans="1:23" ht="16.5" customHeight="1">
      <c r="A157" s="139">
        <v>2.875</v>
      </c>
      <c r="B157" s="140">
        <v>6</v>
      </c>
      <c r="C157" s="141">
        <v>1</v>
      </c>
      <c r="D157" s="176" t="s">
        <v>501</v>
      </c>
      <c r="E157" s="142" t="s">
        <v>71</v>
      </c>
      <c r="F157" s="143">
        <v>6</v>
      </c>
      <c r="G157" s="144">
        <v>300</v>
      </c>
      <c r="H157" s="144"/>
      <c r="I157" s="145">
        <v>8</v>
      </c>
      <c r="J157" s="146">
        <v>0</v>
      </c>
      <c r="K157" s="147">
        <v>-2.875</v>
      </c>
      <c r="L157" s="26"/>
      <c r="M157" s="139">
        <v>5.625</v>
      </c>
      <c r="N157" s="140">
        <v>5</v>
      </c>
      <c r="O157" s="141">
        <v>1</v>
      </c>
      <c r="P157" s="176" t="s">
        <v>105</v>
      </c>
      <c r="Q157" s="142" t="s">
        <v>71</v>
      </c>
      <c r="R157" s="143">
        <v>9</v>
      </c>
      <c r="S157" s="144">
        <v>50</v>
      </c>
      <c r="T157" s="144"/>
      <c r="U157" s="145">
        <v>8</v>
      </c>
      <c r="V157" s="146">
        <v>1</v>
      </c>
      <c r="W157" s="147">
        <v>-5.625</v>
      </c>
    </row>
    <row r="158" spans="1:23" ht="16.5" customHeight="1">
      <c r="A158" s="139">
        <v>0</v>
      </c>
      <c r="B158" s="140">
        <v>3</v>
      </c>
      <c r="C158" s="141">
        <v>4</v>
      </c>
      <c r="D158" s="176" t="s">
        <v>501</v>
      </c>
      <c r="E158" s="142" t="s">
        <v>71</v>
      </c>
      <c r="F158" s="143">
        <v>7</v>
      </c>
      <c r="G158" s="144">
        <v>200</v>
      </c>
      <c r="H158" s="144"/>
      <c r="I158" s="145">
        <v>7</v>
      </c>
      <c r="J158" s="146">
        <v>3</v>
      </c>
      <c r="K158" s="147">
        <v>0</v>
      </c>
      <c r="L158" s="26"/>
      <c r="M158" s="139">
        <v>-12</v>
      </c>
      <c r="N158" s="140">
        <v>0</v>
      </c>
      <c r="O158" s="141">
        <v>4</v>
      </c>
      <c r="P158" s="176" t="s">
        <v>780</v>
      </c>
      <c r="Q158" s="142" t="s">
        <v>5</v>
      </c>
      <c r="R158" s="143">
        <v>6</v>
      </c>
      <c r="S158" s="144"/>
      <c r="T158" s="144">
        <v>1100</v>
      </c>
      <c r="U158" s="145">
        <v>7</v>
      </c>
      <c r="V158" s="146">
        <v>6</v>
      </c>
      <c r="W158" s="147">
        <v>12</v>
      </c>
    </row>
    <row r="159" spans="1:23" ht="16.5" customHeight="1">
      <c r="A159" s="139">
        <v>-2.875</v>
      </c>
      <c r="B159" s="140">
        <v>0</v>
      </c>
      <c r="C159" s="141">
        <v>2</v>
      </c>
      <c r="D159" s="176" t="s">
        <v>556</v>
      </c>
      <c r="E159" s="142" t="s">
        <v>71</v>
      </c>
      <c r="F159" s="143">
        <v>7</v>
      </c>
      <c r="G159" s="144">
        <v>100</v>
      </c>
      <c r="H159" s="144"/>
      <c r="I159" s="145">
        <v>6</v>
      </c>
      <c r="J159" s="146">
        <v>6</v>
      </c>
      <c r="K159" s="147">
        <v>2.875</v>
      </c>
      <c r="L159" s="26"/>
      <c r="M159" s="139">
        <v>5.625</v>
      </c>
      <c r="N159" s="140">
        <v>5</v>
      </c>
      <c r="O159" s="141">
        <v>2</v>
      </c>
      <c r="P159" s="176" t="s">
        <v>105</v>
      </c>
      <c r="Q159" s="142" t="s">
        <v>68</v>
      </c>
      <c r="R159" s="143">
        <v>9</v>
      </c>
      <c r="S159" s="144">
        <v>50</v>
      </c>
      <c r="T159" s="144"/>
      <c r="U159" s="145">
        <v>6</v>
      </c>
      <c r="V159" s="146">
        <v>1</v>
      </c>
      <c r="W159" s="147">
        <v>-5.625</v>
      </c>
    </row>
    <row r="160" spans="1:23" ht="16.5" customHeight="1">
      <c r="A160" s="139">
        <v>0</v>
      </c>
      <c r="B160" s="140">
        <v>3</v>
      </c>
      <c r="C160" s="141">
        <v>3</v>
      </c>
      <c r="D160" s="180" t="s">
        <v>126</v>
      </c>
      <c r="E160" s="142" t="s">
        <v>68</v>
      </c>
      <c r="F160" s="143">
        <v>5</v>
      </c>
      <c r="G160" s="144">
        <v>200</v>
      </c>
      <c r="H160" s="144"/>
      <c r="I160" s="145">
        <v>5</v>
      </c>
      <c r="J160" s="146">
        <v>3</v>
      </c>
      <c r="K160" s="147">
        <v>0</v>
      </c>
      <c r="L160" s="26"/>
      <c r="M160" s="139">
        <v>-3.5</v>
      </c>
      <c r="N160" s="140">
        <v>2</v>
      </c>
      <c r="O160" s="141">
        <v>3</v>
      </c>
      <c r="P160" s="176" t="s">
        <v>105</v>
      </c>
      <c r="Q160" s="142" t="s">
        <v>71</v>
      </c>
      <c r="R160" s="143">
        <v>10</v>
      </c>
      <c r="S160" s="144"/>
      <c r="T160" s="144">
        <v>420</v>
      </c>
      <c r="U160" s="145">
        <v>5</v>
      </c>
      <c r="V160" s="146">
        <v>4</v>
      </c>
      <c r="W160" s="147">
        <v>3.5</v>
      </c>
    </row>
    <row r="161" spans="1:23" s="39" customFormat="1" ht="30" customHeight="1">
      <c r="A161" s="27"/>
      <c r="B161" s="27"/>
      <c r="C161" s="53"/>
      <c r="D161" s="27"/>
      <c r="E161" s="27"/>
      <c r="F161" s="27"/>
      <c r="G161" s="27"/>
      <c r="H161" s="27"/>
      <c r="I161" s="53"/>
      <c r="J161" s="27"/>
      <c r="K161" s="27"/>
      <c r="L161" s="52"/>
      <c r="M161" s="27"/>
      <c r="N161" s="27"/>
      <c r="O161" s="53"/>
      <c r="P161" s="27"/>
      <c r="Q161" s="27"/>
      <c r="R161" s="181"/>
      <c r="S161" s="27"/>
      <c r="T161" s="27"/>
      <c r="U161" s="53"/>
      <c r="V161" s="27"/>
      <c r="W161" s="27"/>
    </row>
    <row r="162" spans="1:23" s="39" customFormat="1" ht="15">
      <c r="A162" s="18"/>
      <c r="B162" s="19" t="s">
        <v>44</v>
      </c>
      <c r="C162" s="20"/>
      <c r="D162" s="19"/>
      <c r="E162" s="21" t="s">
        <v>157</v>
      </c>
      <c r="F162" s="22"/>
      <c r="G162" s="23" t="s">
        <v>46</v>
      </c>
      <c r="H162" s="23"/>
      <c r="I162" s="24" t="s">
        <v>88</v>
      </c>
      <c r="J162" s="24"/>
      <c r="K162" s="25"/>
      <c r="L162" s="26">
        <v>150</v>
      </c>
      <c r="M162" s="18"/>
      <c r="N162" s="19" t="s">
        <v>44</v>
      </c>
      <c r="O162" s="20"/>
      <c r="P162" s="19"/>
      <c r="Q162" s="21" t="s">
        <v>158</v>
      </c>
      <c r="R162" s="22"/>
      <c r="S162" s="23" t="s">
        <v>46</v>
      </c>
      <c r="T162" s="23"/>
      <c r="U162" s="24" t="s">
        <v>90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50</v>
      </c>
      <c r="H163" s="31"/>
      <c r="I163" s="24" t="s">
        <v>52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50</v>
      </c>
      <c r="T163" s="31"/>
      <c r="U163" s="24" t="s">
        <v>91</v>
      </c>
      <c r="V163" s="24"/>
      <c r="W163" s="25"/>
    </row>
    <row r="164" spans="1:23" s="39" customFormat="1" ht="4.5" customHeight="1">
      <c r="A164" s="187"/>
      <c r="B164" s="188"/>
      <c r="C164" s="189"/>
      <c r="D164" s="190"/>
      <c r="E164" s="191"/>
      <c r="F164" s="192"/>
      <c r="G164" s="193"/>
      <c r="H164" s="193"/>
      <c r="I164" s="189"/>
      <c r="J164" s="188"/>
      <c r="K164" s="194"/>
      <c r="L164" s="26"/>
      <c r="M164" s="187"/>
      <c r="N164" s="188"/>
      <c r="O164" s="189"/>
      <c r="P164" s="190"/>
      <c r="Q164" s="191"/>
      <c r="R164" s="192"/>
      <c r="S164" s="193"/>
      <c r="T164" s="193"/>
      <c r="U164" s="189"/>
      <c r="V164" s="188"/>
      <c r="W164" s="194"/>
    </row>
    <row r="165" spans="1:23" s="39" customFormat="1" ht="12.75" customHeight="1">
      <c r="A165" s="195"/>
      <c r="B165" s="32"/>
      <c r="C165" s="33"/>
      <c r="D165" s="196"/>
      <c r="E165" s="197" t="s">
        <v>53</v>
      </c>
      <c r="F165" s="35" t="s">
        <v>929</v>
      </c>
      <c r="G165" s="36"/>
      <c r="H165" s="42"/>
      <c r="I165" s="42"/>
      <c r="J165" s="260"/>
      <c r="K165" s="198"/>
      <c r="L165" s="38"/>
      <c r="M165" s="195"/>
      <c r="N165" s="32"/>
      <c r="O165" s="33"/>
      <c r="P165" s="196"/>
      <c r="Q165" s="197" t="s">
        <v>53</v>
      </c>
      <c r="R165" s="35" t="s">
        <v>930</v>
      </c>
      <c r="S165" s="36"/>
      <c r="T165" s="42"/>
      <c r="U165" s="42"/>
      <c r="V165" s="260"/>
      <c r="W165" s="198"/>
    </row>
    <row r="166" spans="1:23" s="39" customFormat="1" ht="12.75" customHeight="1">
      <c r="A166" s="195"/>
      <c r="B166" s="32"/>
      <c r="C166" s="33"/>
      <c r="D166" s="196"/>
      <c r="E166" s="199" t="s">
        <v>54</v>
      </c>
      <c r="F166" s="35" t="s">
        <v>931</v>
      </c>
      <c r="G166" s="200"/>
      <c r="H166" s="42"/>
      <c r="I166" s="44"/>
      <c r="J166" s="261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K166" s="262"/>
      <c r="L166" s="38"/>
      <c r="M166" s="195"/>
      <c r="N166" s="32"/>
      <c r="O166" s="33"/>
      <c r="P166" s="196"/>
      <c r="Q166" s="199" t="s">
        <v>54</v>
      </c>
      <c r="R166" s="35" t="s">
        <v>932</v>
      </c>
      <c r="S166" s="200"/>
      <c r="T166" s="42"/>
      <c r="U166" s="44"/>
      <c r="V166" s="261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5.1</v>
      </c>
      <c r="W166" s="262"/>
    </row>
    <row r="167" spans="1:23" s="39" customFormat="1" ht="12.75" customHeight="1">
      <c r="A167" s="195"/>
      <c r="B167" s="32"/>
      <c r="C167" s="33"/>
      <c r="D167" s="196"/>
      <c r="E167" s="199" t="s">
        <v>55</v>
      </c>
      <c r="F167" s="35" t="s">
        <v>219</v>
      </c>
      <c r="G167" s="36"/>
      <c r="H167" s="42"/>
      <c r="I167" s="263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J167" s="261" t="str">
        <f>IF(J166="","","+")</f>
        <v>+</v>
      </c>
      <c r="K167" s="264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L167" s="38"/>
      <c r="M167" s="195"/>
      <c r="N167" s="32"/>
      <c r="O167" s="33"/>
      <c r="P167" s="196"/>
      <c r="Q167" s="199" t="s">
        <v>55</v>
      </c>
      <c r="R167" s="35" t="s">
        <v>609</v>
      </c>
      <c r="S167" s="36"/>
      <c r="T167" s="42"/>
      <c r="U167" s="263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7.1</v>
      </c>
      <c r="V167" s="261" t="str">
        <f>IF(V166="","","+")</f>
        <v>+</v>
      </c>
      <c r="W167" s="264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10.1</v>
      </c>
    </row>
    <row r="168" spans="1:23" s="39" customFormat="1" ht="12.75" customHeight="1">
      <c r="A168" s="195"/>
      <c r="B168" s="32"/>
      <c r="C168" s="33"/>
      <c r="D168" s="196"/>
      <c r="E168" s="197" t="s">
        <v>57</v>
      </c>
      <c r="F168" s="35" t="s">
        <v>933</v>
      </c>
      <c r="G168" s="36"/>
      <c r="H168" s="42"/>
      <c r="I168" s="44"/>
      <c r="J168" s="261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6.1</v>
      </c>
      <c r="K168" s="262"/>
      <c r="L168" s="38"/>
      <c r="M168" s="195"/>
      <c r="N168" s="32"/>
      <c r="O168" s="33"/>
      <c r="P168" s="196"/>
      <c r="Q168" s="197" t="s">
        <v>57</v>
      </c>
      <c r="R168" s="35" t="s">
        <v>934</v>
      </c>
      <c r="S168" s="36"/>
      <c r="T168" s="42"/>
      <c r="U168" s="44"/>
      <c r="V168" s="261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18.1</v>
      </c>
      <c r="W168" s="262"/>
    </row>
    <row r="169" spans="1:23" s="39" customFormat="1" ht="12.75" customHeight="1">
      <c r="A169" s="202" t="s">
        <v>53</v>
      </c>
      <c r="B169" s="203" t="s">
        <v>663</v>
      </c>
      <c r="C169" s="33"/>
      <c r="D169" s="196"/>
      <c r="F169" s="36"/>
      <c r="G169" s="197" t="s">
        <v>53</v>
      </c>
      <c r="H169" s="204" t="s">
        <v>804</v>
      </c>
      <c r="I169" s="36"/>
      <c r="J169" s="200"/>
      <c r="K169" s="198"/>
      <c r="L169" s="38"/>
      <c r="M169" s="202" t="s">
        <v>53</v>
      </c>
      <c r="N169" s="203" t="s">
        <v>253</v>
      </c>
      <c r="O169" s="33"/>
      <c r="P169" s="196"/>
      <c r="R169" s="36"/>
      <c r="S169" s="197" t="s">
        <v>53</v>
      </c>
      <c r="T169" s="205" t="s">
        <v>935</v>
      </c>
      <c r="U169" s="36"/>
      <c r="V169" s="200"/>
      <c r="W169" s="198"/>
    </row>
    <row r="170" spans="1:23" s="39" customFormat="1" ht="12.75" customHeight="1">
      <c r="A170" s="206" t="s">
        <v>54</v>
      </c>
      <c r="B170" s="203" t="s">
        <v>936</v>
      </c>
      <c r="C170" s="45"/>
      <c r="D170" s="196"/>
      <c r="F170" s="207"/>
      <c r="G170" s="199" t="s">
        <v>54</v>
      </c>
      <c r="H170" s="205" t="s">
        <v>937</v>
      </c>
      <c r="I170" s="36"/>
      <c r="J170" s="200"/>
      <c r="K170" s="198"/>
      <c r="L170" s="38"/>
      <c r="M170" s="206" t="s">
        <v>54</v>
      </c>
      <c r="N170" s="203" t="s">
        <v>473</v>
      </c>
      <c r="O170" s="45"/>
      <c r="P170" s="196"/>
      <c r="R170" s="207"/>
      <c r="S170" s="199" t="s">
        <v>54</v>
      </c>
      <c r="T170" s="205" t="s">
        <v>70</v>
      </c>
      <c r="U170" s="36"/>
      <c r="V170" s="200"/>
      <c r="W170" s="198"/>
    </row>
    <row r="171" spans="1:23" s="39" customFormat="1" ht="12.75" customHeight="1">
      <c r="A171" s="206" t="s">
        <v>55</v>
      </c>
      <c r="B171" s="203" t="s">
        <v>938</v>
      </c>
      <c r="C171" s="33"/>
      <c r="D171" s="196"/>
      <c r="F171" s="207"/>
      <c r="G171" s="199" t="s">
        <v>55</v>
      </c>
      <c r="H171" s="205" t="s">
        <v>939</v>
      </c>
      <c r="I171" s="36"/>
      <c r="J171" s="36"/>
      <c r="K171" s="198"/>
      <c r="L171" s="38"/>
      <c r="M171" s="206" t="s">
        <v>55</v>
      </c>
      <c r="N171" s="203" t="s">
        <v>214</v>
      </c>
      <c r="O171" s="33"/>
      <c r="P171" s="196"/>
      <c r="R171" s="207"/>
      <c r="S171" s="199" t="s">
        <v>55</v>
      </c>
      <c r="T171" s="205" t="s">
        <v>940</v>
      </c>
      <c r="U171" s="36"/>
      <c r="V171" s="36"/>
      <c r="W171" s="198"/>
    </row>
    <row r="172" spans="1:23" s="39" customFormat="1" ht="12.75" customHeight="1">
      <c r="A172" s="202" t="s">
        <v>57</v>
      </c>
      <c r="B172" s="203" t="s">
        <v>604</v>
      </c>
      <c r="C172" s="45"/>
      <c r="D172" s="196"/>
      <c r="F172" s="36"/>
      <c r="G172" s="197" t="s">
        <v>57</v>
      </c>
      <c r="H172" s="205" t="s">
        <v>941</v>
      </c>
      <c r="I172" s="93"/>
      <c r="J172" s="106" t="s">
        <v>64</v>
      </c>
      <c r="K172" s="95"/>
      <c r="L172" s="38"/>
      <c r="M172" s="202" t="s">
        <v>57</v>
      </c>
      <c r="N172" s="208" t="s">
        <v>942</v>
      </c>
      <c r="O172" s="45"/>
      <c r="P172" s="196"/>
      <c r="R172" s="36"/>
      <c r="S172" s="197" t="s">
        <v>57</v>
      </c>
      <c r="T172" s="205" t="s">
        <v>943</v>
      </c>
      <c r="U172" s="93"/>
      <c r="V172" s="106" t="s">
        <v>64</v>
      </c>
      <c r="W172" s="95"/>
    </row>
    <row r="173" spans="1:23" s="39" customFormat="1" ht="12.75" customHeight="1">
      <c r="A173" s="209"/>
      <c r="B173" s="45"/>
      <c r="C173" s="197"/>
      <c r="D173" s="196"/>
      <c r="E173" s="197" t="s">
        <v>53</v>
      </c>
      <c r="F173" s="35" t="s">
        <v>205</v>
      </c>
      <c r="G173" s="36"/>
      <c r="H173" s="210"/>
      <c r="I173" s="110" t="s">
        <v>65</v>
      </c>
      <c r="J173" s="111" t="s">
        <v>944</v>
      </c>
      <c r="K173" s="95"/>
      <c r="L173" s="38"/>
      <c r="M173" s="209"/>
      <c r="N173" s="45"/>
      <c r="O173" s="197"/>
      <c r="P173" s="196"/>
      <c r="Q173" s="197" t="s">
        <v>53</v>
      </c>
      <c r="R173" s="35" t="s">
        <v>945</v>
      </c>
      <c r="S173" s="36"/>
      <c r="T173" s="210"/>
      <c r="U173" s="110" t="s">
        <v>65</v>
      </c>
      <c r="V173" s="111" t="s">
        <v>946</v>
      </c>
      <c r="W173" s="95"/>
    </row>
    <row r="174" spans="1:23" s="39" customFormat="1" ht="12.75" customHeight="1">
      <c r="A174" s="195"/>
      <c r="B174" s="112" t="s">
        <v>66</v>
      </c>
      <c r="C174" s="33"/>
      <c r="D174" s="196"/>
      <c r="E174" s="199" t="s">
        <v>54</v>
      </c>
      <c r="F174" s="35" t="s">
        <v>162</v>
      </c>
      <c r="G174" s="36"/>
      <c r="H174" s="42"/>
      <c r="I174" s="110" t="s">
        <v>5</v>
      </c>
      <c r="J174" s="113" t="s">
        <v>944</v>
      </c>
      <c r="K174" s="95"/>
      <c r="L174" s="38"/>
      <c r="M174" s="195"/>
      <c r="N174" s="112" t="s">
        <v>66</v>
      </c>
      <c r="O174" s="33"/>
      <c r="P174" s="196"/>
      <c r="Q174" s="199" t="s">
        <v>54</v>
      </c>
      <c r="R174" s="35" t="s">
        <v>194</v>
      </c>
      <c r="S174" s="36"/>
      <c r="T174" s="42"/>
      <c r="U174" s="110" t="s">
        <v>5</v>
      </c>
      <c r="V174" s="113" t="s">
        <v>946</v>
      </c>
      <c r="W174" s="95"/>
    </row>
    <row r="175" spans="1:23" s="39" customFormat="1" ht="12.75" customHeight="1">
      <c r="A175" s="195"/>
      <c r="B175" s="112" t="s">
        <v>947</v>
      </c>
      <c r="C175" s="33"/>
      <c r="D175" s="196"/>
      <c r="E175" s="199" t="s">
        <v>55</v>
      </c>
      <c r="F175" s="35" t="s">
        <v>948</v>
      </c>
      <c r="G175" s="200"/>
      <c r="H175" s="42"/>
      <c r="I175" s="110" t="s">
        <v>68</v>
      </c>
      <c r="J175" s="113" t="s">
        <v>949</v>
      </c>
      <c r="K175" s="95"/>
      <c r="L175" s="38"/>
      <c r="M175" s="195"/>
      <c r="N175" s="112" t="s">
        <v>283</v>
      </c>
      <c r="O175" s="33"/>
      <c r="P175" s="196"/>
      <c r="Q175" s="199" t="s">
        <v>55</v>
      </c>
      <c r="R175" s="35" t="s">
        <v>950</v>
      </c>
      <c r="S175" s="200"/>
      <c r="T175" s="42"/>
      <c r="U175" s="110" t="s">
        <v>68</v>
      </c>
      <c r="V175" s="113" t="s">
        <v>951</v>
      </c>
      <c r="W175" s="95"/>
    </row>
    <row r="176" spans="1:23" s="39" customFormat="1" ht="12.75" customHeight="1">
      <c r="A176" s="211"/>
      <c r="B176" s="43"/>
      <c r="C176" s="43"/>
      <c r="D176" s="196"/>
      <c r="E176" s="197" t="s">
        <v>57</v>
      </c>
      <c r="F176" s="203" t="s">
        <v>952</v>
      </c>
      <c r="G176" s="43"/>
      <c r="H176" s="43"/>
      <c r="I176" s="116" t="s">
        <v>71</v>
      </c>
      <c r="J176" s="113" t="s">
        <v>949</v>
      </c>
      <c r="K176" s="117"/>
      <c r="L176" s="46"/>
      <c r="M176" s="211"/>
      <c r="N176" s="43"/>
      <c r="O176" s="43"/>
      <c r="P176" s="196"/>
      <c r="Q176" s="197" t="s">
        <v>57</v>
      </c>
      <c r="R176" s="203" t="s">
        <v>953</v>
      </c>
      <c r="S176" s="43"/>
      <c r="T176" s="43"/>
      <c r="U176" s="116" t="s">
        <v>71</v>
      </c>
      <c r="V176" s="113" t="s">
        <v>951</v>
      </c>
      <c r="W176" s="117"/>
    </row>
    <row r="177" spans="1:23" ht="4.5" customHeight="1">
      <c r="A177" s="212"/>
      <c r="B177" s="213"/>
      <c r="C177" s="214"/>
      <c r="D177" s="215"/>
      <c r="E177" s="216"/>
      <c r="F177" s="217"/>
      <c r="G177" s="218"/>
      <c r="H177" s="218"/>
      <c r="I177" s="214"/>
      <c r="J177" s="213"/>
      <c r="K177" s="219"/>
      <c r="M177" s="212"/>
      <c r="N177" s="213"/>
      <c r="O177" s="214"/>
      <c r="P177" s="215"/>
      <c r="Q177" s="216"/>
      <c r="R177" s="217"/>
      <c r="S177" s="218"/>
      <c r="T177" s="218"/>
      <c r="U177" s="214"/>
      <c r="V177" s="213"/>
      <c r="W177" s="219"/>
    </row>
    <row r="178" spans="1:23" ht="12.75" customHeight="1">
      <c r="A178" s="128"/>
      <c r="B178" s="128" t="s">
        <v>72</v>
      </c>
      <c r="C178" s="129"/>
      <c r="D178" s="130" t="s">
        <v>73</v>
      </c>
      <c r="E178" s="130" t="s">
        <v>74</v>
      </c>
      <c r="F178" s="130" t="s">
        <v>75</v>
      </c>
      <c r="G178" s="131" t="s">
        <v>76</v>
      </c>
      <c r="H178" s="132"/>
      <c r="I178" s="129" t="s">
        <v>77</v>
      </c>
      <c r="J178" s="130" t="s">
        <v>72</v>
      </c>
      <c r="K178" s="128" t="s">
        <v>78</v>
      </c>
      <c r="L178" s="26">
        <v>150</v>
      </c>
      <c r="M178" s="128"/>
      <c r="N178" s="128" t="s">
        <v>72</v>
      </c>
      <c r="O178" s="129"/>
      <c r="P178" s="130" t="s">
        <v>73</v>
      </c>
      <c r="Q178" s="130" t="s">
        <v>74</v>
      </c>
      <c r="R178" s="130" t="s">
        <v>75</v>
      </c>
      <c r="S178" s="131" t="s">
        <v>76</v>
      </c>
      <c r="T178" s="132"/>
      <c r="U178" s="129" t="s">
        <v>77</v>
      </c>
      <c r="V178" s="130" t="s">
        <v>72</v>
      </c>
      <c r="W178" s="128" t="s">
        <v>78</v>
      </c>
    </row>
    <row r="179" spans="1:23" ht="12.75">
      <c r="A179" s="134" t="s">
        <v>78</v>
      </c>
      <c r="B179" s="173" t="s">
        <v>79</v>
      </c>
      <c r="C179" s="174" t="s">
        <v>80</v>
      </c>
      <c r="D179" s="175" t="s">
        <v>81</v>
      </c>
      <c r="E179" s="175" t="s">
        <v>82</v>
      </c>
      <c r="F179" s="175"/>
      <c r="G179" s="137" t="s">
        <v>80</v>
      </c>
      <c r="H179" s="137" t="s">
        <v>77</v>
      </c>
      <c r="I179" s="135"/>
      <c r="J179" s="134" t="s">
        <v>79</v>
      </c>
      <c r="K179" s="134"/>
      <c r="L179" s="26">
        <v>150</v>
      </c>
      <c r="M179" s="134" t="s">
        <v>78</v>
      </c>
      <c r="N179" s="173" t="s">
        <v>79</v>
      </c>
      <c r="O179" s="174" t="s">
        <v>80</v>
      </c>
      <c r="P179" s="175" t="s">
        <v>81</v>
      </c>
      <c r="Q179" s="175" t="s">
        <v>82</v>
      </c>
      <c r="R179" s="175"/>
      <c r="S179" s="137" t="s">
        <v>80</v>
      </c>
      <c r="T179" s="137" t="s">
        <v>77</v>
      </c>
      <c r="U179" s="135"/>
      <c r="V179" s="134" t="s">
        <v>79</v>
      </c>
      <c r="W179" s="134"/>
    </row>
    <row r="180" spans="1:23" ht="16.5" customHeight="1">
      <c r="A180" s="139">
        <v>-1.625</v>
      </c>
      <c r="B180" s="140">
        <v>2</v>
      </c>
      <c r="C180" s="141">
        <v>1</v>
      </c>
      <c r="D180" s="176" t="s">
        <v>126</v>
      </c>
      <c r="E180" s="142" t="s">
        <v>68</v>
      </c>
      <c r="F180" s="143">
        <v>7</v>
      </c>
      <c r="G180" s="144"/>
      <c r="H180" s="144">
        <v>90</v>
      </c>
      <c r="I180" s="145">
        <v>8</v>
      </c>
      <c r="J180" s="146">
        <v>4</v>
      </c>
      <c r="K180" s="147">
        <v>1.625</v>
      </c>
      <c r="L180" s="26"/>
      <c r="M180" s="139">
        <v>-0.25</v>
      </c>
      <c r="N180" s="140">
        <v>3</v>
      </c>
      <c r="O180" s="141">
        <v>3</v>
      </c>
      <c r="P180" s="176" t="s">
        <v>954</v>
      </c>
      <c r="Q180" s="142" t="s">
        <v>65</v>
      </c>
      <c r="R180" s="143">
        <v>9</v>
      </c>
      <c r="S180" s="144">
        <v>140</v>
      </c>
      <c r="T180" s="144"/>
      <c r="U180" s="145">
        <v>8</v>
      </c>
      <c r="V180" s="146">
        <v>3</v>
      </c>
      <c r="W180" s="147">
        <v>0.25</v>
      </c>
    </row>
    <row r="181" spans="1:23" ht="16.5" customHeight="1">
      <c r="A181" s="139">
        <v>3</v>
      </c>
      <c r="B181" s="140">
        <v>4</v>
      </c>
      <c r="C181" s="141">
        <v>4</v>
      </c>
      <c r="D181" s="176" t="s">
        <v>782</v>
      </c>
      <c r="E181" s="142" t="s">
        <v>68</v>
      </c>
      <c r="F181" s="143">
        <v>8</v>
      </c>
      <c r="G181" s="144">
        <v>100</v>
      </c>
      <c r="H181" s="144"/>
      <c r="I181" s="145">
        <v>7</v>
      </c>
      <c r="J181" s="146">
        <v>2</v>
      </c>
      <c r="K181" s="147">
        <v>-3</v>
      </c>
      <c r="L181" s="26"/>
      <c r="M181" s="139">
        <v>-0.25</v>
      </c>
      <c r="N181" s="140">
        <v>3</v>
      </c>
      <c r="O181" s="141">
        <v>5</v>
      </c>
      <c r="P181" s="176" t="s">
        <v>954</v>
      </c>
      <c r="Q181" s="142" t="s">
        <v>5</v>
      </c>
      <c r="R181" s="143">
        <v>9</v>
      </c>
      <c r="S181" s="144">
        <v>140</v>
      </c>
      <c r="T181" s="144"/>
      <c r="U181" s="145">
        <v>1</v>
      </c>
      <c r="V181" s="146">
        <v>3</v>
      </c>
      <c r="W181" s="147">
        <v>0.25</v>
      </c>
    </row>
    <row r="182" spans="1:23" ht="16.5" customHeight="1">
      <c r="A182" s="139">
        <v>4.375</v>
      </c>
      <c r="B182" s="140">
        <v>6</v>
      </c>
      <c r="C182" s="141">
        <v>2</v>
      </c>
      <c r="D182" s="176" t="s">
        <v>782</v>
      </c>
      <c r="E182" s="142" t="s">
        <v>68</v>
      </c>
      <c r="F182" s="143">
        <v>7</v>
      </c>
      <c r="G182" s="144">
        <v>150</v>
      </c>
      <c r="H182" s="144"/>
      <c r="I182" s="145">
        <v>6</v>
      </c>
      <c r="J182" s="146">
        <v>0</v>
      </c>
      <c r="K182" s="147">
        <v>-4.375</v>
      </c>
      <c r="L182" s="26"/>
      <c r="M182" s="139">
        <v>3.625</v>
      </c>
      <c r="N182" s="140">
        <v>6</v>
      </c>
      <c r="O182" s="141">
        <v>6</v>
      </c>
      <c r="P182" s="176" t="s">
        <v>899</v>
      </c>
      <c r="Q182" s="142" t="s">
        <v>68</v>
      </c>
      <c r="R182" s="143">
        <v>5</v>
      </c>
      <c r="S182" s="144">
        <v>300</v>
      </c>
      <c r="T182" s="144"/>
      <c r="U182" s="145">
        <v>7</v>
      </c>
      <c r="V182" s="146">
        <v>0</v>
      </c>
      <c r="W182" s="147">
        <v>-3.625</v>
      </c>
    </row>
    <row r="183" spans="1:23" ht="16.5" customHeight="1">
      <c r="A183" s="139">
        <v>-8.5</v>
      </c>
      <c r="B183" s="140">
        <v>0</v>
      </c>
      <c r="C183" s="141">
        <v>3</v>
      </c>
      <c r="D183" s="180" t="s">
        <v>83</v>
      </c>
      <c r="E183" s="142" t="s">
        <v>68</v>
      </c>
      <c r="F183" s="143">
        <v>10</v>
      </c>
      <c r="G183" s="144"/>
      <c r="H183" s="144">
        <v>430</v>
      </c>
      <c r="I183" s="145">
        <v>5</v>
      </c>
      <c r="J183" s="146">
        <v>6</v>
      </c>
      <c r="K183" s="147">
        <v>8.5</v>
      </c>
      <c r="L183" s="26"/>
      <c r="M183" s="139">
        <v>-2.125</v>
      </c>
      <c r="N183" s="140">
        <v>0</v>
      </c>
      <c r="O183" s="141">
        <v>4</v>
      </c>
      <c r="P183" s="180" t="s">
        <v>126</v>
      </c>
      <c r="Q183" s="142" t="s">
        <v>5</v>
      </c>
      <c r="R183" s="143">
        <v>7</v>
      </c>
      <c r="S183" s="144">
        <v>90</v>
      </c>
      <c r="T183" s="144"/>
      <c r="U183" s="145">
        <v>2</v>
      </c>
      <c r="V183" s="146">
        <v>6</v>
      </c>
      <c r="W183" s="147">
        <v>2.125</v>
      </c>
    </row>
    <row r="184" spans="1:23" s="39" customFormat="1" ht="9.75" customHeight="1">
      <c r="A184" s="182"/>
      <c r="B184" s="183"/>
      <c r="C184" s="47"/>
      <c r="D184" s="48"/>
      <c r="E184" s="49"/>
      <c r="F184" s="50"/>
      <c r="G184" s="51"/>
      <c r="H184" s="51"/>
      <c r="I184" s="47"/>
      <c r="J184" s="183"/>
      <c r="K184" s="182"/>
      <c r="L184" s="26"/>
      <c r="M184" s="182"/>
      <c r="N184" s="183"/>
      <c r="O184" s="47"/>
      <c r="P184" s="48"/>
      <c r="Q184" s="49"/>
      <c r="R184" s="50"/>
      <c r="S184" s="51"/>
      <c r="T184" s="51"/>
      <c r="U184" s="47"/>
      <c r="V184" s="183"/>
      <c r="W184" s="182"/>
    </row>
    <row r="185" spans="1:23" s="39" customFormat="1" ht="15">
      <c r="A185" s="18"/>
      <c r="B185" s="19" t="s">
        <v>44</v>
      </c>
      <c r="C185" s="20"/>
      <c r="D185" s="19"/>
      <c r="E185" s="21" t="s">
        <v>165</v>
      </c>
      <c r="F185" s="22"/>
      <c r="G185" s="23" t="s">
        <v>46</v>
      </c>
      <c r="H185" s="23"/>
      <c r="I185" s="24" t="s">
        <v>47</v>
      </c>
      <c r="J185" s="24"/>
      <c r="K185" s="25"/>
      <c r="L185" s="26">
        <v>150</v>
      </c>
      <c r="M185" s="18"/>
      <c r="N185" s="19" t="s">
        <v>44</v>
      </c>
      <c r="O185" s="20"/>
      <c r="P185" s="19"/>
      <c r="Q185" s="21" t="s">
        <v>166</v>
      </c>
      <c r="R185" s="22"/>
      <c r="S185" s="23" t="s">
        <v>46</v>
      </c>
      <c r="T185" s="23"/>
      <c r="U185" s="24" t="s">
        <v>49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50</v>
      </c>
      <c r="H186" s="31"/>
      <c r="I186" s="24" t="s">
        <v>51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50</v>
      </c>
      <c r="T186" s="31"/>
      <c r="U186" s="24" t="s">
        <v>52</v>
      </c>
      <c r="V186" s="24"/>
      <c r="W186" s="25"/>
    </row>
    <row r="187" spans="1:23" s="39" customFormat="1" ht="4.5" customHeight="1">
      <c r="A187" s="187"/>
      <c r="B187" s="188"/>
      <c r="C187" s="189"/>
      <c r="D187" s="190"/>
      <c r="E187" s="191"/>
      <c r="F187" s="192"/>
      <c r="G187" s="193"/>
      <c r="H187" s="193"/>
      <c r="I187" s="189"/>
      <c r="J187" s="188"/>
      <c r="K187" s="194"/>
      <c r="L187" s="26"/>
      <c r="M187" s="187"/>
      <c r="N187" s="188"/>
      <c r="O187" s="189"/>
      <c r="P187" s="190"/>
      <c r="Q187" s="191"/>
      <c r="R187" s="192"/>
      <c r="S187" s="193"/>
      <c r="T187" s="193"/>
      <c r="U187" s="189"/>
      <c r="V187" s="188"/>
      <c r="W187" s="194"/>
    </row>
    <row r="188" spans="1:23" s="39" customFormat="1" ht="12.75" customHeight="1">
      <c r="A188" s="195"/>
      <c r="B188" s="32"/>
      <c r="C188" s="33"/>
      <c r="D188" s="196"/>
      <c r="E188" s="197" t="s">
        <v>53</v>
      </c>
      <c r="F188" s="35" t="s">
        <v>955</v>
      </c>
      <c r="G188" s="36"/>
      <c r="H188" s="42"/>
      <c r="I188" s="42"/>
      <c r="J188" s="260"/>
      <c r="K188" s="198"/>
      <c r="L188" s="38"/>
      <c r="M188" s="195"/>
      <c r="N188" s="32"/>
      <c r="O188" s="33"/>
      <c r="P188" s="196"/>
      <c r="Q188" s="197" t="s">
        <v>53</v>
      </c>
      <c r="R188" s="35" t="s">
        <v>956</v>
      </c>
      <c r="S188" s="36"/>
      <c r="T188" s="42"/>
      <c r="U188" s="42"/>
      <c r="V188" s="260"/>
      <c r="W188" s="198"/>
    </row>
    <row r="189" spans="1:23" s="39" customFormat="1" ht="12.75" customHeight="1">
      <c r="A189" s="195"/>
      <c r="B189" s="32"/>
      <c r="C189" s="33"/>
      <c r="D189" s="196"/>
      <c r="E189" s="199" t="s">
        <v>54</v>
      </c>
      <c r="F189" s="201" t="s">
        <v>223</v>
      </c>
      <c r="G189" s="200"/>
      <c r="H189" s="42"/>
      <c r="I189" s="44"/>
      <c r="J189" s="261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K189" s="262"/>
      <c r="L189" s="38"/>
      <c r="M189" s="195"/>
      <c r="N189" s="32"/>
      <c r="O189" s="33"/>
      <c r="P189" s="196"/>
      <c r="Q189" s="199" t="s">
        <v>54</v>
      </c>
      <c r="R189" s="35" t="s">
        <v>220</v>
      </c>
      <c r="S189" s="200"/>
      <c r="T189" s="42"/>
      <c r="U189" s="44"/>
      <c r="V189" s="261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8.1</v>
      </c>
      <c r="W189" s="262"/>
    </row>
    <row r="190" spans="1:23" s="39" customFormat="1" ht="12.75" customHeight="1">
      <c r="A190" s="195"/>
      <c r="B190" s="32"/>
      <c r="C190" s="33"/>
      <c r="D190" s="196"/>
      <c r="E190" s="199" t="s">
        <v>55</v>
      </c>
      <c r="F190" s="35" t="s">
        <v>957</v>
      </c>
      <c r="G190" s="36"/>
      <c r="H190" s="42"/>
      <c r="I190" s="263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15.1</v>
      </c>
      <c r="J190" s="261" t="str">
        <f>IF(J189="","","+")</f>
        <v>+</v>
      </c>
      <c r="K190" s="264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L190" s="38"/>
      <c r="M190" s="195"/>
      <c r="N190" s="32"/>
      <c r="O190" s="33"/>
      <c r="P190" s="196"/>
      <c r="Q190" s="199" t="s">
        <v>55</v>
      </c>
      <c r="R190" s="35" t="s">
        <v>958</v>
      </c>
      <c r="S190" s="36"/>
      <c r="T190" s="42"/>
      <c r="U190" s="263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7.1</v>
      </c>
      <c r="V190" s="261" t="str">
        <f>IF(V189="","","+")</f>
        <v>+</v>
      </c>
      <c r="W190" s="264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3.1</v>
      </c>
    </row>
    <row r="191" spans="1:23" s="39" customFormat="1" ht="12.75" customHeight="1">
      <c r="A191" s="195"/>
      <c r="B191" s="32"/>
      <c r="C191" s="33"/>
      <c r="D191" s="196"/>
      <c r="E191" s="197" t="s">
        <v>57</v>
      </c>
      <c r="F191" s="35" t="s">
        <v>552</v>
      </c>
      <c r="G191" s="36"/>
      <c r="H191" s="42"/>
      <c r="I191" s="44"/>
      <c r="J191" s="261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262"/>
      <c r="L191" s="38"/>
      <c r="M191" s="195"/>
      <c r="N191" s="32"/>
      <c r="O191" s="33"/>
      <c r="P191" s="196"/>
      <c r="Q191" s="197" t="s">
        <v>57</v>
      </c>
      <c r="R191" s="35" t="s">
        <v>959</v>
      </c>
      <c r="S191" s="36"/>
      <c r="T191" s="42"/>
      <c r="U191" s="44"/>
      <c r="V191" s="261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22.1</v>
      </c>
      <c r="W191" s="262"/>
    </row>
    <row r="192" spans="1:23" s="39" customFormat="1" ht="12.75" customHeight="1">
      <c r="A192" s="202" t="s">
        <v>53</v>
      </c>
      <c r="B192" s="203" t="s">
        <v>51</v>
      </c>
      <c r="C192" s="33"/>
      <c r="D192" s="196"/>
      <c r="F192" s="36"/>
      <c r="G192" s="197" t="s">
        <v>53</v>
      </c>
      <c r="H192" s="205" t="s">
        <v>842</v>
      </c>
      <c r="I192" s="36"/>
      <c r="J192" s="200"/>
      <c r="K192" s="198"/>
      <c r="L192" s="38"/>
      <c r="M192" s="202" t="s">
        <v>53</v>
      </c>
      <c r="N192" s="208" t="s">
        <v>225</v>
      </c>
      <c r="O192" s="33"/>
      <c r="P192" s="196"/>
      <c r="R192" s="36"/>
      <c r="S192" s="197" t="s">
        <v>53</v>
      </c>
      <c r="T192" s="205" t="s">
        <v>139</v>
      </c>
      <c r="U192" s="36"/>
      <c r="V192" s="200"/>
      <c r="W192" s="198"/>
    </row>
    <row r="193" spans="1:23" s="39" customFormat="1" ht="12.75" customHeight="1">
      <c r="A193" s="206" t="s">
        <v>54</v>
      </c>
      <c r="B193" s="203" t="s">
        <v>960</v>
      </c>
      <c r="C193" s="45"/>
      <c r="D193" s="196"/>
      <c r="F193" s="207"/>
      <c r="G193" s="199" t="s">
        <v>54</v>
      </c>
      <c r="H193" s="205" t="s">
        <v>657</v>
      </c>
      <c r="I193" s="36"/>
      <c r="J193" s="200"/>
      <c r="K193" s="198"/>
      <c r="L193" s="38"/>
      <c r="M193" s="206" t="s">
        <v>54</v>
      </c>
      <c r="N193" s="203" t="s">
        <v>762</v>
      </c>
      <c r="O193" s="45"/>
      <c r="P193" s="196"/>
      <c r="R193" s="207"/>
      <c r="S193" s="199" t="s">
        <v>54</v>
      </c>
      <c r="T193" s="205" t="s">
        <v>961</v>
      </c>
      <c r="U193" s="36"/>
      <c r="V193" s="200"/>
      <c r="W193" s="198"/>
    </row>
    <row r="194" spans="1:23" s="39" customFormat="1" ht="12.75" customHeight="1">
      <c r="A194" s="206" t="s">
        <v>55</v>
      </c>
      <c r="B194" s="203" t="s">
        <v>962</v>
      </c>
      <c r="C194" s="33"/>
      <c r="D194" s="196"/>
      <c r="F194" s="207"/>
      <c r="G194" s="199" t="s">
        <v>55</v>
      </c>
      <c r="H194" s="205" t="s">
        <v>96</v>
      </c>
      <c r="I194" s="36"/>
      <c r="J194" s="36"/>
      <c r="K194" s="198"/>
      <c r="L194" s="38"/>
      <c r="M194" s="206" t="s">
        <v>55</v>
      </c>
      <c r="N194" s="203" t="s">
        <v>963</v>
      </c>
      <c r="O194" s="33"/>
      <c r="P194" s="196"/>
      <c r="R194" s="207"/>
      <c r="S194" s="199" t="s">
        <v>55</v>
      </c>
      <c r="T194" s="205" t="s">
        <v>603</v>
      </c>
      <c r="U194" s="36"/>
      <c r="V194" s="36"/>
      <c r="W194" s="198"/>
    </row>
    <row r="195" spans="1:23" s="39" customFormat="1" ht="12.75" customHeight="1">
      <c r="A195" s="202" t="s">
        <v>57</v>
      </c>
      <c r="B195" s="203" t="s">
        <v>964</v>
      </c>
      <c r="C195" s="45"/>
      <c r="D195" s="196"/>
      <c r="F195" s="36"/>
      <c r="G195" s="197" t="s">
        <v>57</v>
      </c>
      <c r="H195" s="205" t="s">
        <v>965</v>
      </c>
      <c r="I195" s="93"/>
      <c r="J195" s="106" t="s">
        <v>64</v>
      </c>
      <c r="K195" s="95"/>
      <c r="L195" s="38"/>
      <c r="M195" s="202" t="s">
        <v>57</v>
      </c>
      <c r="N195" s="203" t="s">
        <v>966</v>
      </c>
      <c r="O195" s="45"/>
      <c r="P195" s="196"/>
      <c r="R195" s="36"/>
      <c r="S195" s="197" t="s">
        <v>57</v>
      </c>
      <c r="T195" s="204" t="s">
        <v>284</v>
      </c>
      <c r="U195" s="93"/>
      <c r="V195" s="106" t="s">
        <v>64</v>
      </c>
      <c r="W195" s="95"/>
    </row>
    <row r="196" spans="1:23" s="39" customFormat="1" ht="12.75" customHeight="1">
      <c r="A196" s="209"/>
      <c r="B196" s="45"/>
      <c r="C196" s="197"/>
      <c r="D196" s="196"/>
      <c r="E196" s="197" t="s">
        <v>53</v>
      </c>
      <c r="F196" s="35" t="s">
        <v>967</v>
      </c>
      <c r="G196" s="36"/>
      <c r="H196" s="210"/>
      <c r="I196" s="110" t="s">
        <v>65</v>
      </c>
      <c r="J196" s="111" t="s">
        <v>968</v>
      </c>
      <c r="K196" s="95"/>
      <c r="L196" s="38"/>
      <c r="M196" s="209"/>
      <c r="N196" s="45"/>
      <c r="O196" s="197"/>
      <c r="P196" s="196"/>
      <c r="Q196" s="197" t="s">
        <v>53</v>
      </c>
      <c r="R196" s="35" t="s">
        <v>675</v>
      </c>
      <c r="S196" s="36"/>
      <c r="T196" s="210"/>
      <c r="U196" s="110" t="s">
        <v>65</v>
      </c>
      <c r="V196" s="111" t="s">
        <v>969</v>
      </c>
      <c r="W196" s="95"/>
    </row>
    <row r="197" spans="1:23" s="39" customFormat="1" ht="12.75" customHeight="1">
      <c r="A197" s="195"/>
      <c r="B197" s="112" t="s">
        <v>66</v>
      </c>
      <c r="C197" s="33"/>
      <c r="D197" s="196"/>
      <c r="E197" s="199" t="s">
        <v>54</v>
      </c>
      <c r="F197" s="35" t="s">
        <v>552</v>
      </c>
      <c r="G197" s="36"/>
      <c r="H197" s="42"/>
      <c r="I197" s="110" t="s">
        <v>5</v>
      </c>
      <c r="J197" s="113" t="s">
        <v>968</v>
      </c>
      <c r="K197" s="95"/>
      <c r="L197" s="38"/>
      <c r="M197" s="195"/>
      <c r="N197" s="112" t="s">
        <v>66</v>
      </c>
      <c r="O197" s="33"/>
      <c r="P197" s="196"/>
      <c r="Q197" s="199" t="s">
        <v>54</v>
      </c>
      <c r="R197" s="35" t="s">
        <v>970</v>
      </c>
      <c r="S197" s="36"/>
      <c r="T197" s="42"/>
      <c r="U197" s="110" t="s">
        <v>5</v>
      </c>
      <c r="V197" s="113" t="s">
        <v>971</v>
      </c>
      <c r="W197" s="95"/>
    </row>
    <row r="198" spans="1:23" s="39" customFormat="1" ht="12.75" customHeight="1">
      <c r="A198" s="195"/>
      <c r="B198" s="112" t="s">
        <v>972</v>
      </c>
      <c r="C198" s="33"/>
      <c r="D198" s="196"/>
      <c r="E198" s="199" t="s">
        <v>55</v>
      </c>
      <c r="F198" s="35" t="s">
        <v>189</v>
      </c>
      <c r="G198" s="200"/>
      <c r="H198" s="42"/>
      <c r="I198" s="110" t="s">
        <v>68</v>
      </c>
      <c r="J198" s="113" t="s">
        <v>973</v>
      </c>
      <c r="K198" s="95"/>
      <c r="L198" s="38"/>
      <c r="M198" s="195"/>
      <c r="N198" s="112" t="s">
        <v>974</v>
      </c>
      <c r="O198" s="33"/>
      <c r="P198" s="196"/>
      <c r="Q198" s="199" t="s">
        <v>55</v>
      </c>
      <c r="R198" s="35" t="s">
        <v>975</v>
      </c>
      <c r="S198" s="200"/>
      <c r="T198" s="42"/>
      <c r="U198" s="110" t="s">
        <v>68</v>
      </c>
      <c r="V198" s="113" t="s">
        <v>976</v>
      </c>
      <c r="W198" s="95"/>
    </row>
    <row r="199" spans="1:23" s="39" customFormat="1" ht="12.75" customHeight="1">
      <c r="A199" s="211"/>
      <c r="B199" s="43"/>
      <c r="C199" s="43"/>
      <c r="D199" s="196"/>
      <c r="E199" s="197" t="s">
        <v>57</v>
      </c>
      <c r="F199" s="203" t="s">
        <v>510</v>
      </c>
      <c r="G199" s="43"/>
      <c r="H199" s="43"/>
      <c r="I199" s="116" t="s">
        <v>71</v>
      </c>
      <c r="J199" s="113" t="s">
        <v>973</v>
      </c>
      <c r="K199" s="117"/>
      <c r="L199" s="46"/>
      <c r="M199" s="211"/>
      <c r="N199" s="43"/>
      <c r="O199" s="43"/>
      <c r="P199" s="196"/>
      <c r="Q199" s="197" t="s">
        <v>57</v>
      </c>
      <c r="R199" s="203" t="s">
        <v>977</v>
      </c>
      <c r="S199" s="43"/>
      <c r="T199" s="43"/>
      <c r="U199" s="116" t="s">
        <v>71</v>
      </c>
      <c r="V199" s="113" t="s">
        <v>976</v>
      </c>
      <c r="W199" s="117"/>
    </row>
    <row r="200" spans="1:23" ht="4.5" customHeight="1">
      <c r="A200" s="212"/>
      <c r="B200" s="213"/>
      <c r="C200" s="214"/>
      <c r="D200" s="215"/>
      <c r="E200" s="216"/>
      <c r="F200" s="217"/>
      <c r="G200" s="218"/>
      <c r="H200" s="218"/>
      <c r="I200" s="214"/>
      <c r="J200" s="213"/>
      <c r="K200" s="219"/>
      <c r="M200" s="212"/>
      <c r="N200" s="213"/>
      <c r="O200" s="214"/>
      <c r="P200" s="215"/>
      <c r="Q200" s="216"/>
      <c r="R200" s="217"/>
      <c r="S200" s="218"/>
      <c r="T200" s="218"/>
      <c r="U200" s="214"/>
      <c r="V200" s="213"/>
      <c r="W200" s="219"/>
    </row>
    <row r="201" spans="1:23" ht="14.25" customHeight="1">
      <c r="A201" s="128"/>
      <c r="B201" s="128" t="s">
        <v>72</v>
      </c>
      <c r="C201" s="129"/>
      <c r="D201" s="130" t="s">
        <v>73</v>
      </c>
      <c r="E201" s="130" t="s">
        <v>74</v>
      </c>
      <c r="F201" s="130" t="s">
        <v>75</v>
      </c>
      <c r="G201" s="131" t="s">
        <v>76</v>
      </c>
      <c r="H201" s="132"/>
      <c r="I201" s="129" t="s">
        <v>77</v>
      </c>
      <c r="J201" s="130" t="s">
        <v>72</v>
      </c>
      <c r="K201" s="128" t="s">
        <v>78</v>
      </c>
      <c r="L201" s="26">
        <v>150</v>
      </c>
      <c r="M201" s="128"/>
      <c r="N201" s="128" t="s">
        <v>72</v>
      </c>
      <c r="O201" s="129"/>
      <c r="P201" s="130" t="s">
        <v>73</v>
      </c>
      <c r="Q201" s="130" t="s">
        <v>74</v>
      </c>
      <c r="R201" s="130" t="s">
        <v>75</v>
      </c>
      <c r="S201" s="131" t="s">
        <v>76</v>
      </c>
      <c r="T201" s="132"/>
      <c r="U201" s="129" t="s">
        <v>77</v>
      </c>
      <c r="V201" s="130" t="s">
        <v>72</v>
      </c>
      <c r="W201" s="128" t="s">
        <v>78</v>
      </c>
    </row>
    <row r="202" spans="1:23" ht="14.25" customHeight="1">
      <c r="A202" s="134" t="s">
        <v>78</v>
      </c>
      <c r="B202" s="173" t="s">
        <v>79</v>
      </c>
      <c r="C202" s="174" t="s">
        <v>80</v>
      </c>
      <c r="D202" s="175" t="s">
        <v>81</v>
      </c>
      <c r="E202" s="175" t="s">
        <v>82</v>
      </c>
      <c r="F202" s="175"/>
      <c r="G202" s="137" t="s">
        <v>80</v>
      </c>
      <c r="H202" s="137" t="s">
        <v>77</v>
      </c>
      <c r="I202" s="135"/>
      <c r="J202" s="134" t="s">
        <v>79</v>
      </c>
      <c r="K202" s="134"/>
      <c r="L202" s="26">
        <v>150</v>
      </c>
      <c r="M202" s="134" t="s">
        <v>78</v>
      </c>
      <c r="N202" s="173" t="s">
        <v>79</v>
      </c>
      <c r="O202" s="174" t="s">
        <v>80</v>
      </c>
      <c r="P202" s="175" t="s">
        <v>81</v>
      </c>
      <c r="Q202" s="175" t="s">
        <v>82</v>
      </c>
      <c r="R202" s="175"/>
      <c r="S202" s="137" t="s">
        <v>80</v>
      </c>
      <c r="T202" s="137" t="s">
        <v>77</v>
      </c>
      <c r="U202" s="135"/>
      <c r="V202" s="134" t="s">
        <v>79</v>
      </c>
      <c r="W202" s="134"/>
    </row>
    <row r="203" spans="1:23" ht="16.5" customHeight="1">
      <c r="A203" s="139">
        <v>0</v>
      </c>
      <c r="B203" s="140">
        <v>3</v>
      </c>
      <c r="C203" s="141">
        <v>3</v>
      </c>
      <c r="D203" s="176" t="s">
        <v>978</v>
      </c>
      <c r="E203" s="142" t="s">
        <v>68</v>
      </c>
      <c r="F203" s="143">
        <v>8</v>
      </c>
      <c r="G203" s="144">
        <v>50</v>
      </c>
      <c r="H203" s="144"/>
      <c r="I203" s="145">
        <v>8</v>
      </c>
      <c r="J203" s="146">
        <v>3</v>
      </c>
      <c r="K203" s="147">
        <v>0</v>
      </c>
      <c r="L203" s="26"/>
      <c r="M203" s="139">
        <v>0.875</v>
      </c>
      <c r="N203" s="140">
        <v>6</v>
      </c>
      <c r="O203" s="141">
        <v>3</v>
      </c>
      <c r="P203" s="176" t="s">
        <v>105</v>
      </c>
      <c r="Q203" s="142" t="s">
        <v>65</v>
      </c>
      <c r="R203" s="143">
        <v>11</v>
      </c>
      <c r="S203" s="144">
        <v>650</v>
      </c>
      <c r="T203" s="144"/>
      <c r="U203" s="145">
        <v>8</v>
      </c>
      <c r="V203" s="146">
        <v>0</v>
      </c>
      <c r="W203" s="147">
        <v>-0.875</v>
      </c>
    </row>
    <row r="204" spans="1:23" ht="16.5" customHeight="1">
      <c r="A204" s="139">
        <v>-3.875</v>
      </c>
      <c r="B204" s="140">
        <v>0</v>
      </c>
      <c r="C204" s="141">
        <v>5</v>
      </c>
      <c r="D204" s="176" t="s">
        <v>978</v>
      </c>
      <c r="E204" s="142" t="s">
        <v>71</v>
      </c>
      <c r="F204" s="143">
        <v>9</v>
      </c>
      <c r="G204" s="144"/>
      <c r="H204" s="144">
        <v>110</v>
      </c>
      <c r="I204" s="145">
        <v>1</v>
      </c>
      <c r="J204" s="146">
        <v>6</v>
      </c>
      <c r="K204" s="147">
        <v>3.875</v>
      </c>
      <c r="L204" s="26"/>
      <c r="M204" s="139">
        <v>-0.125</v>
      </c>
      <c r="N204" s="140">
        <v>2</v>
      </c>
      <c r="O204" s="141">
        <v>5</v>
      </c>
      <c r="P204" s="180" t="s">
        <v>83</v>
      </c>
      <c r="Q204" s="142" t="s">
        <v>5</v>
      </c>
      <c r="R204" s="143">
        <v>10</v>
      </c>
      <c r="S204" s="144">
        <v>630</v>
      </c>
      <c r="T204" s="144"/>
      <c r="U204" s="145">
        <v>1</v>
      </c>
      <c r="V204" s="146">
        <v>4</v>
      </c>
      <c r="W204" s="147">
        <v>0.125</v>
      </c>
    </row>
    <row r="205" spans="1:23" ht="16.5" customHeight="1">
      <c r="A205" s="139">
        <v>0</v>
      </c>
      <c r="B205" s="140">
        <v>3</v>
      </c>
      <c r="C205" s="141">
        <v>6</v>
      </c>
      <c r="D205" s="176" t="s">
        <v>83</v>
      </c>
      <c r="E205" s="142" t="s">
        <v>68</v>
      </c>
      <c r="F205" s="143">
        <v>8</v>
      </c>
      <c r="G205" s="144">
        <v>50</v>
      </c>
      <c r="H205" s="144"/>
      <c r="I205" s="145">
        <v>7</v>
      </c>
      <c r="J205" s="146">
        <v>3</v>
      </c>
      <c r="K205" s="147">
        <v>0</v>
      </c>
      <c r="L205" s="26"/>
      <c r="M205" s="139">
        <v>-0.125</v>
      </c>
      <c r="N205" s="140">
        <v>2</v>
      </c>
      <c r="O205" s="141">
        <v>6</v>
      </c>
      <c r="P205" s="176" t="s">
        <v>83</v>
      </c>
      <c r="Q205" s="142" t="s">
        <v>5</v>
      </c>
      <c r="R205" s="143">
        <v>10</v>
      </c>
      <c r="S205" s="144">
        <v>630</v>
      </c>
      <c r="T205" s="144"/>
      <c r="U205" s="145">
        <v>7</v>
      </c>
      <c r="V205" s="146">
        <v>4</v>
      </c>
      <c r="W205" s="147">
        <v>0.125</v>
      </c>
    </row>
    <row r="206" spans="1:23" ht="16.5" customHeight="1">
      <c r="A206" s="139">
        <v>3.875</v>
      </c>
      <c r="B206" s="140">
        <v>6</v>
      </c>
      <c r="C206" s="141">
        <v>4</v>
      </c>
      <c r="D206" s="180" t="s">
        <v>502</v>
      </c>
      <c r="E206" s="142" t="s">
        <v>71</v>
      </c>
      <c r="F206" s="143">
        <v>6</v>
      </c>
      <c r="G206" s="144">
        <v>200</v>
      </c>
      <c r="H206" s="144"/>
      <c r="I206" s="145">
        <v>2</v>
      </c>
      <c r="J206" s="146">
        <v>0</v>
      </c>
      <c r="K206" s="147">
        <v>-3.875</v>
      </c>
      <c r="L206" s="26"/>
      <c r="M206" s="139">
        <v>-0.125</v>
      </c>
      <c r="N206" s="140">
        <v>2</v>
      </c>
      <c r="O206" s="141">
        <v>4</v>
      </c>
      <c r="P206" s="180" t="s">
        <v>83</v>
      </c>
      <c r="Q206" s="142" t="s">
        <v>5</v>
      </c>
      <c r="R206" s="143">
        <v>10</v>
      </c>
      <c r="S206" s="144">
        <v>630</v>
      </c>
      <c r="T206" s="144"/>
      <c r="U206" s="145">
        <v>2</v>
      </c>
      <c r="V206" s="146">
        <v>4</v>
      </c>
      <c r="W206" s="147">
        <v>0.125</v>
      </c>
    </row>
    <row r="207" spans="1:28" s="39" customFormat="1" ht="30" customHeight="1">
      <c r="A207" s="182"/>
      <c r="B207" s="183"/>
      <c r="C207" s="47"/>
      <c r="D207" s="48"/>
      <c r="E207" s="49"/>
      <c r="F207" s="27"/>
      <c r="G207" s="51"/>
      <c r="H207" s="51"/>
      <c r="I207" s="47"/>
      <c r="J207" s="183"/>
      <c r="K207" s="182"/>
      <c r="L207" s="26"/>
      <c r="M207" s="182"/>
      <c r="N207" s="183"/>
      <c r="O207" s="47"/>
      <c r="P207" s="48"/>
      <c r="Q207" s="49"/>
      <c r="R207" s="50"/>
      <c r="S207" s="51"/>
      <c r="T207" s="51"/>
      <c r="U207" s="47"/>
      <c r="V207" s="183"/>
      <c r="W207" s="182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44</v>
      </c>
      <c r="C208" s="20"/>
      <c r="D208" s="19"/>
      <c r="E208" s="21" t="s">
        <v>202</v>
      </c>
      <c r="F208" s="22"/>
      <c r="G208" s="23" t="s">
        <v>46</v>
      </c>
      <c r="H208" s="23"/>
      <c r="I208" s="24" t="s">
        <v>88</v>
      </c>
      <c r="J208" s="24"/>
      <c r="K208" s="25"/>
      <c r="L208" s="26">
        <v>150</v>
      </c>
      <c r="M208" s="18"/>
      <c r="N208" s="19" t="s">
        <v>44</v>
      </c>
      <c r="O208" s="20"/>
      <c r="P208" s="19"/>
      <c r="Q208" s="21" t="s">
        <v>203</v>
      </c>
      <c r="R208" s="22"/>
      <c r="S208" s="23" t="s">
        <v>46</v>
      </c>
      <c r="T208" s="23"/>
      <c r="U208" s="24" t="s">
        <v>90</v>
      </c>
      <c r="V208" s="24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50</v>
      </c>
      <c r="H209" s="31"/>
      <c r="I209" s="24" t="s">
        <v>91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50</v>
      </c>
      <c r="T209" s="31"/>
      <c r="U209" s="24" t="s">
        <v>92</v>
      </c>
      <c r="V209" s="24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87"/>
      <c r="B210" s="188"/>
      <c r="C210" s="189"/>
      <c r="D210" s="190"/>
      <c r="E210" s="191"/>
      <c r="F210" s="192"/>
      <c r="G210" s="193"/>
      <c r="H210" s="193"/>
      <c r="I210" s="189"/>
      <c r="J210" s="188"/>
      <c r="K210" s="194"/>
      <c r="L210" s="26"/>
      <c r="M210" s="187"/>
      <c r="N210" s="188"/>
      <c r="O210" s="189"/>
      <c r="P210" s="190"/>
      <c r="Q210" s="191"/>
      <c r="R210" s="192"/>
      <c r="S210" s="193"/>
      <c r="T210" s="193"/>
      <c r="U210" s="189"/>
      <c r="V210" s="188"/>
      <c r="W210" s="194"/>
      <c r="X210" s="27"/>
      <c r="Y210" s="27"/>
      <c r="Z210" s="27"/>
      <c r="AA210" s="27"/>
      <c r="AB210" s="27"/>
    </row>
    <row r="211" spans="1:23" s="39" customFormat="1" ht="12.75" customHeight="1">
      <c r="A211" s="195"/>
      <c r="B211" s="32"/>
      <c r="C211" s="33"/>
      <c r="D211" s="196"/>
      <c r="E211" s="197" t="s">
        <v>53</v>
      </c>
      <c r="F211" s="35" t="s">
        <v>625</v>
      </c>
      <c r="G211" s="36"/>
      <c r="H211" s="42"/>
      <c r="I211" s="42"/>
      <c r="J211" s="260"/>
      <c r="K211" s="198"/>
      <c r="L211" s="38"/>
      <c r="M211" s="195"/>
      <c r="N211" s="32"/>
      <c r="O211" s="33"/>
      <c r="P211" s="196"/>
      <c r="Q211" s="197" t="s">
        <v>53</v>
      </c>
      <c r="R211" s="35" t="s">
        <v>979</v>
      </c>
      <c r="S211" s="36"/>
      <c r="T211" s="42"/>
      <c r="U211" s="42"/>
      <c r="V211" s="260"/>
      <c r="W211" s="198"/>
    </row>
    <row r="212" spans="1:23" s="39" customFormat="1" ht="12.75" customHeight="1">
      <c r="A212" s="195"/>
      <c r="B212" s="32"/>
      <c r="C212" s="33"/>
      <c r="D212" s="196"/>
      <c r="E212" s="199" t="s">
        <v>54</v>
      </c>
      <c r="F212" s="35" t="s">
        <v>980</v>
      </c>
      <c r="G212" s="200"/>
      <c r="H212" s="42"/>
      <c r="I212" s="44"/>
      <c r="J212" s="261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16.1</v>
      </c>
      <c r="K212" s="262"/>
      <c r="L212" s="38"/>
      <c r="M212" s="195"/>
      <c r="N212" s="32"/>
      <c r="O212" s="33"/>
      <c r="P212" s="196"/>
      <c r="Q212" s="199" t="s">
        <v>54</v>
      </c>
      <c r="R212" s="35" t="s">
        <v>162</v>
      </c>
      <c r="S212" s="200"/>
      <c r="T212" s="42"/>
      <c r="U212" s="44"/>
      <c r="V212" s="261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11.1</v>
      </c>
      <c r="W212" s="262"/>
    </row>
    <row r="213" spans="1:23" s="39" customFormat="1" ht="12.75" customHeight="1">
      <c r="A213" s="195"/>
      <c r="B213" s="32"/>
      <c r="C213" s="33"/>
      <c r="D213" s="196"/>
      <c r="E213" s="199" t="s">
        <v>55</v>
      </c>
      <c r="F213" s="35" t="s">
        <v>981</v>
      </c>
      <c r="G213" s="36"/>
      <c r="H213" s="42"/>
      <c r="I213" s="263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14.1</v>
      </c>
      <c r="J213" s="261" t="str">
        <f>IF(J212="","","+")</f>
        <v>+</v>
      </c>
      <c r="K213" s="264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5.1</v>
      </c>
      <c r="L213" s="38"/>
      <c r="M213" s="195"/>
      <c r="N213" s="32"/>
      <c r="O213" s="33"/>
      <c r="P213" s="196"/>
      <c r="Q213" s="199" t="s">
        <v>55</v>
      </c>
      <c r="R213" s="35" t="s">
        <v>982</v>
      </c>
      <c r="S213" s="36"/>
      <c r="T213" s="42"/>
      <c r="U213" s="263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11.1</v>
      </c>
      <c r="V213" s="261" t="str">
        <f>IF(V212="","","+")</f>
        <v>+</v>
      </c>
      <c r="W213" s="264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11.1</v>
      </c>
    </row>
    <row r="214" spans="1:23" s="39" customFormat="1" ht="12.75" customHeight="1">
      <c r="A214" s="195"/>
      <c r="B214" s="32"/>
      <c r="C214" s="33"/>
      <c r="D214" s="196"/>
      <c r="E214" s="197" t="s">
        <v>57</v>
      </c>
      <c r="F214" s="35" t="s">
        <v>983</v>
      </c>
      <c r="G214" s="36"/>
      <c r="H214" s="42"/>
      <c r="I214" s="44"/>
      <c r="J214" s="261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5.1</v>
      </c>
      <c r="K214" s="262"/>
      <c r="L214" s="38"/>
      <c r="M214" s="195"/>
      <c r="N214" s="32"/>
      <c r="O214" s="33"/>
      <c r="P214" s="196"/>
      <c r="Q214" s="197" t="s">
        <v>57</v>
      </c>
      <c r="R214" s="35" t="s">
        <v>984</v>
      </c>
      <c r="S214" s="36"/>
      <c r="T214" s="42"/>
      <c r="U214" s="44"/>
      <c r="V214" s="261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7.1</v>
      </c>
      <c r="W214" s="262"/>
    </row>
    <row r="215" spans="1:23" s="39" customFormat="1" ht="12.75" customHeight="1">
      <c r="A215" s="202" t="s">
        <v>53</v>
      </c>
      <c r="B215" s="203" t="s">
        <v>985</v>
      </c>
      <c r="C215" s="33"/>
      <c r="D215" s="196"/>
      <c r="F215" s="36"/>
      <c r="G215" s="197" t="s">
        <v>53</v>
      </c>
      <c r="H215" s="205" t="s">
        <v>986</v>
      </c>
      <c r="I215" s="36"/>
      <c r="J215" s="200"/>
      <c r="K215" s="198"/>
      <c r="L215" s="38"/>
      <c r="M215" s="202" t="s">
        <v>53</v>
      </c>
      <c r="N215" s="203" t="s">
        <v>307</v>
      </c>
      <c r="O215" s="33"/>
      <c r="P215" s="196"/>
      <c r="R215" s="36"/>
      <c r="S215" s="197" t="s">
        <v>53</v>
      </c>
      <c r="T215" s="205" t="s">
        <v>200</v>
      </c>
      <c r="U215" s="36"/>
      <c r="V215" s="200"/>
      <c r="W215" s="198"/>
    </row>
    <row r="216" spans="1:23" s="39" customFormat="1" ht="12.75" customHeight="1">
      <c r="A216" s="206" t="s">
        <v>54</v>
      </c>
      <c r="B216" s="203" t="s">
        <v>911</v>
      </c>
      <c r="C216" s="45"/>
      <c r="D216" s="196"/>
      <c r="F216" s="207"/>
      <c r="G216" s="199" t="s">
        <v>54</v>
      </c>
      <c r="H216" s="205" t="s">
        <v>161</v>
      </c>
      <c r="I216" s="36"/>
      <c r="J216" s="200"/>
      <c r="K216" s="198"/>
      <c r="L216" s="38"/>
      <c r="M216" s="206" t="s">
        <v>54</v>
      </c>
      <c r="N216" s="203" t="s">
        <v>861</v>
      </c>
      <c r="O216" s="45"/>
      <c r="P216" s="196"/>
      <c r="R216" s="207"/>
      <c r="S216" s="199" t="s">
        <v>54</v>
      </c>
      <c r="T216" s="205" t="s">
        <v>657</v>
      </c>
      <c r="U216" s="36"/>
      <c r="V216" s="200"/>
      <c r="W216" s="198"/>
    </row>
    <row r="217" spans="1:23" s="39" customFormat="1" ht="12.75" customHeight="1">
      <c r="A217" s="206" t="s">
        <v>55</v>
      </c>
      <c r="B217" s="203" t="s">
        <v>987</v>
      </c>
      <c r="C217" s="33"/>
      <c r="D217" s="196"/>
      <c r="F217" s="207"/>
      <c r="G217" s="199" t="s">
        <v>55</v>
      </c>
      <c r="H217" s="204" t="s">
        <v>988</v>
      </c>
      <c r="I217" s="36"/>
      <c r="J217" s="36"/>
      <c r="K217" s="198"/>
      <c r="L217" s="38"/>
      <c r="M217" s="206" t="s">
        <v>55</v>
      </c>
      <c r="N217" s="203" t="s">
        <v>70</v>
      </c>
      <c r="O217" s="33"/>
      <c r="P217" s="196"/>
      <c r="R217" s="207"/>
      <c r="S217" s="199" t="s">
        <v>55</v>
      </c>
      <c r="T217" s="205" t="s">
        <v>901</v>
      </c>
      <c r="U217" s="36"/>
      <c r="V217" s="36"/>
      <c r="W217" s="198"/>
    </row>
    <row r="218" spans="1:23" s="39" customFormat="1" ht="12.75" customHeight="1">
      <c r="A218" s="202" t="s">
        <v>57</v>
      </c>
      <c r="B218" s="203" t="s">
        <v>749</v>
      </c>
      <c r="C218" s="45"/>
      <c r="D218" s="196"/>
      <c r="F218" s="36"/>
      <c r="G218" s="197" t="s">
        <v>57</v>
      </c>
      <c r="H218" s="205" t="s">
        <v>989</v>
      </c>
      <c r="I218" s="93"/>
      <c r="J218" s="106" t="s">
        <v>64</v>
      </c>
      <c r="K218" s="95"/>
      <c r="L218" s="38"/>
      <c r="M218" s="202" t="s">
        <v>57</v>
      </c>
      <c r="N218" s="203" t="s">
        <v>950</v>
      </c>
      <c r="O218" s="45"/>
      <c r="P218" s="196"/>
      <c r="R218" s="36"/>
      <c r="S218" s="197" t="s">
        <v>57</v>
      </c>
      <c r="T218" s="205" t="s">
        <v>514</v>
      </c>
      <c r="U218" s="93"/>
      <c r="V218" s="106" t="s">
        <v>64</v>
      </c>
      <c r="W218" s="95"/>
    </row>
    <row r="219" spans="1:23" s="39" customFormat="1" ht="12.75" customHeight="1">
      <c r="A219" s="209"/>
      <c r="B219" s="45"/>
      <c r="C219" s="197"/>
      <c r="D219" s="196"/>
      <c r="E219" s="197" t="s">
        <v>53</v>
      </c>
      <c r="F219" s="35" t="s">
        <v>990</v>
      </c>
      <c r="G219" s="36"/>
      <c r="H219" s="210"/>
      <c r="I219" s="110" t="s">
        <v>65</v>
      </c>
      <c r="J219" s="111" t="s">
        <v>991</v>
      </c>
      <c r="K219" s="95"/>
      <c r="L219" s="38"/>
      <c r="M219" s="209"/>
      <c r="N219" s="45"/>
      <c r="O219" s="197"/>
      <c r="P219" s="196"/>
      <c r="Q219" s="197" t="s">
        <v>53</v>
      </c>
      <c r="R219" s="35" t="s">
        <v>609</v>
      </c>
      <c r="S219" s="36"/>
      <c r="T219" s="210"/>
      <c r="U219" s="110" t="s">
        <v>65</v>
      </c>
      <c r="V219" s="111" t="s">
        <v>992</v>
      </c>
      <c r="W219" s="95"/>
    </row>
    <row r="220" spans="1:23" s="39" customFormat="1" ht="12.75" customHeight="1">
      <c r="A220" s="195"/>
      <c r="B220" s="112" t="s">
        <v>66</v>
      </c>
      <c r="C220" s="33"/>
      <c r="D220" s="196"/>
      <c r="E220" s="199" t="s">
        <v>54</v>
      </c>
      <c r="F220" s="35" t="s">
        <v>993</v>
      </c>
      <c r="G220" s="36"/>
      <c r="H220" s="42"/>
      <c r="I220" s="110" t="s">
        <v>5</v>
      </c>
      <c r="J220" s="113" t="s">
        <v>991</v>
      </c>
      <c r="K220" s="95"/>
      <c r="L220" s="38"/>
      <c r="M220" s="195"/>
      <c r="N220" s="112" t="s">
        <v>66</v>
      </c>
      <c r="O220" s="33"/>
      <c r="P220" s="196"/>
      <c r="Q220" s="199" t="s">
        <v>54</v>
      </c>
      <c r="R220" s="35" t="s">
        <v>446</v>
      </c>
      <c r="S220" s="36"/>
      <c r="T220" s="42"/>
      <c r="U220" s="110" t="s">
        <v>5</v>
      </c>
      <c r="V220" s="113" t="s">
        <v>992</v>
      </c>
      <c r="W220" s="95"/>
    </row>
    <row r="221" spans="1:23" s="39" customFormat="1" ht="12.75" customHeight="1">
      <c r="A221" s="195"/>
      <c r="B221" s="112" t="s">
        <v>994</v>
      </c>
      <c r="C221" s="33"/>
      <c r="D221" s="196"/>
      <c r="E221" s="199" t="s">
        <v>55</v>
      </c>
      <c r="F221" s="35" t="s">
        <v>313</v>
      </c>
      <c r="G221" s="200"/>
      <c r="H221" s="42"/>
      <c r="I221" s="110" t="s">
        <v>68</v>
      </c>
      <c r="J221" s="113" t="s">
        <v>995</v>
      </c>
      <c r="K221" s="95"/>
      <c r="L221" s="38"/>
      <c r="M221" s="195"/>
      <c r="N221" s="112" t="s">
        <v>947</v>
      </c>
      <c r="O221" s="33"/>
      <c r="P221" s="196"/>
      <c r="Q221" s="199" t="s">
        <v>55</v>
      </c>
      <c r="R221" s="35" t="s">
        <v>745</v>
      </c>
      <c r="S221" s="200"/>
      <c r="T221" s="42"/>
      <c r="U221" s="110" t="s">
        <v>68</v>
      </c>
      <c r="V221" s="113" t="s">
        <v>996</v>
      </c>
      <c r="W221" s="95"/>
    </row>
    <row r="222" spans="1:23" s="39" customFormat="1" ht="12.75" customHeight="1">
      <c r="A222" s="211"/>
      <c r="B222" s="43"/>
      <c r="C222" s="43"/>
      <c r="D222" s="196"/>
      <c r="E222" s="197" t="s">
        <v>57</v>
      </c>
      <c r="F222" s="203" t="s">
        <v>220</v>
      </c>
      <c r="G222" s="43"/>
      <c r="H222" s="43"/>
      <c r="I222" s="116" t="s">
        <v>71</v>
      </c>
      <c r="J222" s="113" t="s">
        <v>997</v>
      </c>
      <c r="K222" s="117"/>
      <c r="L222" s="46"/>
      <c r="M222" s="211"/>
      <c r="N222" s="43"/>
      <c r="O222" s="43"/>
      <c r="P222" s="196"/>
      <c r="Q222" s="197" t="s">
        <v>57</v>
      </c>
      <c r="R222" s="203" t="s">
        <v>998</v>
      </c>
      <c r="S222" s="43"/>
      <c r="T222" s="43"/>
      <c r="U222" s="116" t="s">
        <v>71</v>
      </c>
      <c r="V222" s="113" t="s">
        <v>999</v>
      </c>
      <c r="W222" s="117"/>
    </row>
    <row r="223" spans="1:23" ht="4.5" customHeight="1">
      <c r="A223" s="212"/>
      <c r="B223" s="213"/>
      <c r="C223" s="214"/>
      <c r="D223" s="215"/>
      <c r="E223" s="216"/>
      <c r="F223" s="217"/>
      <c r="G223" s="218"/>
      <c r="H223" s="218"/>
      <c r="I223" s="214"/>
      <c r="J223" s="213"/>
      <c r="K223" s="219"/>
      <c r="M223" s="212"/>
      <c r="N223" s="213"/>
      <c r="O223" s="214"/>
      <c r="P223" s="215"/>
      <c r="Q223" s="216"/>
      <c r="R223" s="217"/>
      <c r="S223" s="218"/>
      <c r="T223" s="218"/>
      <c r="U223" s="214"/>
      <c r="V223" s="213"/>
      <c r="W223" s="219"/>
    </row>
    <row r="224" spans="1:28" ht="14.25" customHeight="1">
      <c r="A224" s="128"/>
      <c r="B224" s="128" t="s">
        <v>72</v>
      </c>
      <c r="C224" s="129"/>
      <c r="D224" s="130" t="s">
        <v>73</v>
      </c>
      <c r="E224" s="130" t="s">
        <v>74</v>
      </c>
      <c r="F224" s="130" t="s">
        <v>75</v>
      </c>
      <c r="G224" s="131" t="s">
        <v>76</v>
      </c>
      <c r="H224" s="132"/>
      <c r="I224" s="129" t="s">
        <v>77</v>
      </c>
      <c r="J224" s="130" t="s">
        <v>72</v>
      </c>
      <c r="K224" s="128" t="s">
        <v>78</v>
      </c>
      <c r="L224" s="26">
        <v>150</v>
      </c>
      <c r="M224" s="128"/>
      <c r="N224" s="128" t="s">
        <v>72</v>
      </c>
      <c r="O224" s="129"/>
      <c r="P224" s="130" t="s">
        <v>73</v>
      </c>
      <c r="Q224" s="130" t="s">
        <v>74</v>
      </c>
      <c r="R224" s="130" t="s">
        <v>75</v>
      </c>
      <c r="S224" s="131" t="s">
        <v>76</v>
      </c>
      <c r="T224" s="132"/>
      <c r="U224" s="129" t="s">
        <v>77</v>
      </c>
      <c r="V224" s="130" t="s">
        <v>72</v>
      </c>
      <c r="W224" s="128" t="s">
        <v>78</v>
      </c>
      <c r="X224" s="221"/>
      <c r="Y224" s="349"/>
      <c r="Z224" s="350"/>
      <c r="AA224" s="349"/>
      <c r="AB224" s="350"/>
    </row>
    <row r="225" spans="1:28" ht="14.25" customHeight="1">
      <c r="A225" s="134" t="s">
        <v>78</v>
      </c>
      <c r="B225" s="173" t="s">
        <v>79</v>
      </c>
      <c r="C225" s="174" t="s">
        <v>80</v>
      </c>
      <c r="D225" s="175" t="s">
        <v>81</v>
      </c>
      <c r="E225" s="175" t="s">
        <v>82</v>
      </c>
      <c r="F225" s="175"/>
      <c r="G225" s="137" t="s">
        <v>80</v>
      </c>
      <c r="H225" s="137" t="s">
        <v>77</v>
      </c>
      <c r="I225" s="135"/>
      <c r="J225" s="134" t="s">
        <v>79</v>
      </c>
      <c r="K225" s="134"/>
      <c r="L225" s="26">
        <v>150</v>
      </c>
      <c r="M225" s="134" t="s">
        <v>78</v>
      </c>
      <c r="N225" s="173" t="s">
        <v>79</v>
      </c>
      <c r="O225" s="174" t="s">
        <v>80</v>
      </c>
      <c r="P225" s="175" t="s">
        <v>81</v>
      </c>
      <c r="Q225" s="175" t="s">
        <v>82</v>
      </c>
      <c r="R225" s="175"/>
      <c r="S225" s="137" t="s">
        <v>80</v>
      </c>
      <c r="T225" s="137" t="s">
        <v>77</v>
      </c>
      <c r="U225" s="135"/>
      <c r="V225" s="134" t="s">
        <v>79</v>
      </c>
      <c r="W225" s="134"/>
      <c r="X225" s="221"/>
      <c r="Y225" s="349"/>
      <c r="Z225" s="350"/>
      <c r="AA225" s="349"/>
      <c r="AB225" s="350"/>
    </row>
    <row r="226" spans="1:28" ht="16.5" customHeight="1">
      <c r="A226" s="139">
        <v>1</v>
      </c>
      <c r="B226" s="140">
        <v>6</v>
      </c>
      <c r="C226" s="141">
        <v>2</v>
      </c>
      <c r="D226" s="176" t="s">
        <v>954</v>
      </c>
      <c r="E226" s="142" t="s">
        <v>5</v>
      </c>
      <c r="F226" s="143">
        <v>9</v>
      </c>
      <c r="G226" s="144">
        <v>140</v>
      </c>
      <c r="H226" s="144"/>
      <c r="I226" s="145">
        <v>7</v>
      </c>
      <c r="J226" s="146">
        <v>0</v>
      </c>
      <c r="K226" s="147">
        <v>-1</v>
      </c>
      <c r="L226" s="26"/>
      <c r="M226" s="139">
        <v>-6.25</v>
      </c>
      <c r="N226" s="140">
        <v>1</v>
      </c>
      <c r="O226" s="141">
        <v>2</v>
      </c>
      <c r="P226" s="176" t="s">
        <v>782</v>
      </c>
      <c r="Q226" s="142" t="s">
        <v>71</v>
      </c>
      <c r="R226" s="143">
        <v>10</v>
      </c>
      <c r="S226" s="144"/>
      <c r="T226" s="144">
        <v>620</v>
      </c>
      <c r="U226" s="145">
        <v>7</v>
      </c>
      <c r="V226" s="146">
        <v>5</v>
      </c>
      <c r="W226" s="147">
        <v>6.25</v>
      </c>
      <c r="X226" s="222"/>
      <c r="Y226" s="223"/>
      <c r="Z226" s="224"/>
      <c r="AA226" s="223"/>
      <c r="AB226" s="224"/>
    </row>
    <row r="227" spans="1:28" ht="16.5" customHeight="1">
      <c r="A227" s="139">
        <v>-1</v>
      </c>
      <c r="B227" s="140">
        <v>0</v>
      </c>
      <c r="C227" s="141">
        <v>5</v>
      </c>
      <c r="D227" s="180" t="s">
        <v>126</v>
      </c>
      <c r="E227" s="142" t="s">
        <v>65</v>
      </c>
      <c r="F227" s="143">
        <v>7</v>
      </c>
      <c r="G227" s="144">
        <v>90</v>
      </c>
      <c r="H227" s="144"/>
      <c r="I227" s="145">
        <v>8</v>
      </c>
      <c r="J227" s="146">
        <v>6</v>
      </c>
      <c r="K227" s="147">
        <v>1</v>
      </c>
      <c r="L227" s="26"/>
      <c r="M227" s="139">
        <v>-6.25</v>
      </c>
      <c r="N227" s="140">
        <v>1</v>
      </c>
      <c r="O227" s="141">
        <v>5</v>
      </c>
      <c r="P227" s="176" t="s">
        <v>105</v>
      </c>
      <c r="Q227" s="142" t="s">
        <v>71</v>
      </c>
      <c r="R227" s="143">
        <v>10</v>
      </c>
      <c r="S227" s="144"/>
      <c r="T227" s="144">
        <v>620</v>
      </c>
      <c r="U227" s="145">
        <v>8</v>
      </c>
      <c r="V227" s="146">
        <v>5</v>
      </c>
      <c r="W227" s="147">
        <v>6.25</v>
      </c>
      <c r="X227" s="222"/>
      <c r="Y227" s="223"/>
      <c r="Z227" s="224"/>
      <c r="AA227" s="223"/>
      <c r="AB227" s="224"/>
    </row>
    <row r="228" spans="1:28" ht="16.5" customHeight="1">
      <c r="A228" s="139">
        <v>0</v>
      </c>
      <c r="B228" s="140">
        <v>3</v>
      </c>
      <c r="C228" s="141">
        <v>6</v>
      </c>
      <c r="D228" s="176" t="s">
        <v>126</v>
      </c>
      <c r="E228" s="142" t="s">
        <v>65</v>
      </c>
      <c r="F228" s="143">
        <v>8</v>
      </c>
      <c r="G228" s="144">
        <v>120</v>
      </c>
      <c r="H228" s="144"/>
      <c r="I228" s="145">
        <v>4</v>
      </c>
      <c r="J228" s="146">
        <v>3</v>
      </c>
      <c r="K228" s="147">
        <v>0</v>
      </c>
      <c r="L228" s="26"/>
      <c r="M228" s="139">
        <v>8.875</v>
      </c>
      <c r="N228" s="140">
        <v>6</v>
      </c>
      <c r="O228" s="141">
        <v>6</v>
      </c>
      <c r="P228" s="176" t="s">
        <v>782</v>
      </c>
      <c r="Q228" s="142" t="s">
        <v>71</v>
      </c>
      <c r="R228" s="143">
        <v>7</v>
      </c>
      <c r="S228" s="144">
        <v>300</v>
      </c>
      <c r="T228" s="144"/>
      <c r="U228" s="145">
        <v>4</v>
      </c>
      <c r="V228" s="146">
        <v>0</v>
      </c>
      <c r="W228" s="147">
        <v>-8.875</v>
      </c>
      <c r="X228" s="222"/>
      <c r="Y228" s="223"/>
      <c r="Z228" s="224"/>
      <c r="AA228" s="223"/>
      <c r="AB228" s="224"/>
    </row>
    <row r="229" spans="1:28" ht="16.5" customHeight="1">
      <c r="A229" s="139">
        <v>0</v>
      </c>
      <c r="B229" s="140">
        <v>3</v>
      </c>
      <c r="C229" s="141">
        <v>1</v>
      </c>
      <c r="D229" s="180" t="s">
        <v>126</v>
      </c>
      <c r="E229" s="142" t="s">
        <v>65</v>
      </c>
      <c r="F229" s="143">
        <v>8</v>
      </c>
      <c r="G229" s="144">
        <v>120</v>
      </c>
      <c r="H229" s="144"/>
      <c r="I229" s="145">
        <v>3</v>
      </c>
      <c r="J229" s="146">
        <v>3</v>
      </c>
      <c r="K229" s="147">
        <v>0</v>
      </c>
      <c r="L229" s="26"/>
      <c r="M229" s="139">
        <v>5.375</v>
      </c>
      <c r="N229" s="140">
        <v>4</v>
      </c>
      <c r="O229" s="141">
        <v>1</v>
      </c>
      <c r="P229" s="176" t="s">
        <v>782</v>
      </c>
      <c r="Q229" s="142" t="s">
        <v>71</v>
      </c>
      <c r="R229" s="143">
        <v>9</v>
      </c>
      <c r="S229" s="144">
        <v>100</v>
      </c>
      <c r="T229" s="144"/>
      <c r="U229" s="145">
        <v>3</v>
      </c>
      <c r="V229" s="146">
        <v>2</v>
      </c>
      <c r="W229" s="147">
        <v>-5.375</v>
      </c>
      <c r="X229" s="222"/>
      <c r="Y229" s="223"/>
      <c r="Z229" s="224"/>
      <c r="AA229" s="223"/>
      <c r="AB229" s="224"/>
    </row>
    <row r="230" spans="1:23" s="39" customFormat="1" ht="9.75" customHeight="1">
      <c r="A230" s="27"/>
      <c r="B230" s="27"/>
      <c r="C230" s="53"/>
      <c r="D230" s="27"/>
      <c r="E230" s="27"/>
      <c r="F230" s="27"/>
      <c r="G230" s="27"/>
      <c r="H230" s="27"/>
      <c r="I230" s="53"/>
      <c r="J230" s="27"/>
      <c r="K230" s="27"/>
      <c r="L230" s="52"/>
      <c r="M230" s="27"/>
      <c r="N230" s="27"/>
      <c r="O230" s="53"/>
      <c r="P230" s="27"/>
      <c r="Q230" s="27"/>
      <c r="R230" s="27"/>
      <c r="S230" s="27"/>
      <c r="T230" s="27"/>
      <c r="U230" s="53"/>
      <c r="V230" s="27"/>
      <c r="W230" s="27"/>
    </row>
    <row r="231" spans="1:12" s="39" customFormat="1" ht="15">
      <c r="A231" s="18"/>
      <c r="B231" s="19" t="s">
        <v>44</v>
      </c>
      <c r="C231" s="20"/>
      <c r="D231" s="19"/>
      <c r="E231" s="21" t="s">
        <v>206</v>
      </c>
      <c r="F231" s="22"/>
      <c r="G231" s="23" t="s">
        <v>46</v>
      </c>
      <c r="H231" s="23"/>
      <c r="I231" s="24" t="s">
        <v>47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50</v>
      </c>
      <c r="H232" s="31"/>
      <c r="I232" s="24" t="s">
        <v>52</v>
      </c>
      <c r="J232" s="24"/>
      <c r="K232" s="25"/>
      <c r="L232" s="26">
        <v>150</v>
      </c>
    </row>
    <row r="233" spans="1:12" s="39" customFormat="1" ht="4.5" customHeight="1">
      <c r="A233" s="187"/>
      <c r="B233" s="188"/>
      <c r="C233" s="189"/>
      <c r="D233" s="190"/>
      <c r="E233" s="191"/>
      <c r="F233" s="192"/>
      <c r="G233" s="193"/>
      <c r="H233" s="193"/>
      <c r="I233" s="189"/>
      <c r="J233" s="188"/>
      <c r="K233" s="194"/>
      <c r="L233" s="26"/>
    </row>
    <row r="234" spans="1:12" s="39" customFormat="1" ht="12.75" customHeight="1">
      <c r="A234" s="195"/>
      <c r="B234" s="32"/>
      <c r="C234" s="33"/>
      <c r="D234" s="196"/>
      <c r="E234" s="197" t="s">
        <v>53</v>
      </c>
      <c r="F234" s="35" t="s">
        <v>564</v>
      </c>
      <c r="G234" s="36"/>
      <c r="H234" s="42"/>
      <c r="I234" s="42"/>
      <c r="J234" s="260"/>
      <c r="K234" s="198"/>
      <c r="L234" s="38"/>
    </row>
    <row r="235" spans="1:12" s="39" customFormat="1" ht="12.75" customHeight="1">
      <c r="A235" s="195"/>
      <c r="B235" s="32"/>
      <c r="C235" s="33"/>
      <c r="D235" s="196"/>
      <c r="E235" s="199" t="s">
        <v>54</v>
      </c>
      <c r="F235" s="35" t="s">
        <v>1000</v>
      </c>
      <c r="G235" s="200"/>
      <c r="H235" s="42"/>
      <c r="I235" s="44"/>
      <c r="J235" s="261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7.1</v>
      </c>
      <c r="K235" s="262"/>
      <c r="L235" s="38"/>
    </row>
    <row r="236" spans="1:12" s="39" customFormat="1" ht="12.75" customHeight="1">
      <c r="A236" s="195"/>
      <c r="B236" s="32"/>
      <c r="C236" s="33"/>
      <c r="D236" s="196"/>
      <c r="E236" s="199" t="s">
        <v>55</v>
      </c>
      <c r="F236" s="35" t="s">
        <v>62</v>
      </c>
      <c r="G236" s="36"/>
      <c r="H236" s="42"/>
      <c r="I236" s="263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J236" s="261" t="str">
        <f>IF(J235="","","+")</f>
        <v>+</v>
      </c>
      <c r="K236" s="264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4.1</v>
      </c>
      <c r="L236" s="38"/>
    </row>
    <row r="237" spans="1:12" s="39" customFormat="1" ht="12.75" customHeight="1">
      <c r="A237" s="195"/>
      <c r="B237" s="32"/>
      <c r="C237" s="33"/>
      <c r="D237" s="196"/>
      <c r="E237" s="197" t="s">
        <v>57</v>
      </c>
      <c r="F237" s="201" t="s">
        <v>195</v>
      </c>
      <c r="G237" s="36"/>
      <c r="H237" s="42"/>
      <c r="I237" s="44"/>
      <c r="J237" s="261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19.1</v>
      </c>
      <c r="K237" s="262"/>
      <c r="L237" s="38"/>
    </row>
    <row r="238" spans="1:12" s="39" customFormat="1" ht="12.75" customHeight="1">
      <c r="A238" s="202" t="s">
        <v>53</v>
      </c>
      <c r="B238" s="203" t="s">
        <v>591</v>
      </c>
      <c r="C238" s="33"/>
      <c r="D238" s="196"/>
      <c r="F238" s="36"/>
      <c r="G238" s="197" t="s">
        <v>53</v>
      </c>
      <c r="H238" s="205" t="s">
        <v>575</v>
      </c>
      <c r="I238" s="36"/>
      <c r="J238" s="200"/>
      <c r="K238" s="198"/>
      <c r="L238" s="38"/>
    </row>
    <row r="239" spans="1:12" s="39" customFormat="1" ht="12.75" customHeight="1">
      <c r="A239" s="206" t="s">
        <v>54</v>
      </c>
      <c r="B239" s="208" t="s">
        <v>764</v>
      </c>
      <c r="C239" s="45"/>
      <c r="D239" s="196"/>
      <c r="F239" s="207"/>
      <c r="G239" s="199" t="s">
        <v>54</v>
      </c>
      <c r="H239" s="205" t="s">
        <v>1001</v>
      </c>
      <c r="I239" s="36"/>
      <c r="J239" s="200"/>
      <c r="K239" s="198"/>
      <c r="L239" s="38"/>
    </row>
    <row r="240" spans="1:12" s="39" customFormat="1" ht="12.75" customHeight="1">
      <c r="A240" s="206" t="s">
        <v>55</v>
      </c>
      <c r="B240" s="203" t="s">
        <v>1002</v>
      </c>
      <c r="C240" s="33"/>
      <c r="D240" s="196"/>
      <c r="F240" s="207"/>
      <c r="G240" s="199" t="s">
        <v>55</v>
      </c>
      <c r="H240" s="205" t="s">
        <v>1003</v>
      </c>
      <c r="I240" s="36"/>
      <c r="J240" s="36"/>
      <c r="K240" s="198"/>
      <c r="L240" s="38"/>
    </row>
    <row r="241" spans="1:12" s="39" customFormat="1" ht="12.75" customHeight="1">
      <c r="A241" s="202" t="s">
        <v>57</v>
      </c>
      <c r="B241" s="203" t="s">
        <v>1004</v>
      </c>
      <c r="C241" s="45"/>
      <c r="D241" s="196"/>
      <c r="F241" s="36"/>
      <c r="G241" s="197" t="s">
        <v>57</v>
      </c>
      <c r="H241" s="205" t="s">
        <v>186</v>
      </c>
      <c r="I241" s="93"/>
      <c r="J241" s="106" t="s">
        <v>64</v>
      </c>
      <c r="K241" s="95"/>
      <c r="L241" s="38"/>
    </row>
    <row r="242" spans="1:12" s="39" customFormat="1" ht="12.75" customHeight="1">
      <c r="A242" s="209"/>
      <c r="B242" s="45"/>
      <c r="C242" s="197"/>
      <c r="D242" s="196"/>
      <c r="E242" s="197" t="s">
        <v>53</v>
      </c>
      <c r="F242" s="35" t="s">
        <v>1005</v>
      </c>
      <c r="G242" s="36"/>
      <c r="H242" s="210"/>
      <c r="I242" s="110" t="s">
        <v>65</v>
      </c>
      <c r="J242" s="111" t="s">
        <v>1006</v>
      </c>
      <c r="K242" s="95"/>
      <c r="L242" s="38"/>
    </row>
    <row r="243" spans="1:12" s="39" customFormat="1" ht="12.75" customHeight="1">
      <c r="A243" s="195"/>
      <c r="B243" s="112" t="s">
        <v>66</v>
      </c>
      <c r="C243" s="33"/>
      <c r="D243" s="196"/>
      <c r="E243" s="199" t="s">
        <v>54</v>
      </c>
      <c r="F243" s="35" t="s">
        <v>970</v>
      </c>
      <c r="G243" s="36"/>
      <c r="H243" s="42"/>
      <c r="I243" s="110" t="s">
        <v>5</v>
      </c>
      <c r="J243" s="113" t="s">
        <v>1007</v>
      </c>
      <c r="K243" s="95"/>
      <c r="L243" s="38"/>
    </row>
    <row r="244" spans="1:12" s="39" customFormat="1" ht="12.75" customHeight="1">
      <c r="A244" s="195"/>
      <c r="B244" s="112" t="s">
        <v>1008</v>
      </c>
      <c r="C244" s="33"/>
      <c r="D244" s="196"/>
      <c r="E244" s="199" t="s">
        <v>55</v>
      </c>
      <c r="F244" s="35" t="s">
        <v>100</v>
      </c>
      <c r="G244" s="200"/>
      <c r="H244" s="42"/>
      <c r="I244" s="110" t="s">
        <v>68</v>
      </c>
      <c r="J244" s="113" t="s">
        <v>1009</v>
      </c>
      <c r="K244" s="95"/>
      <c r="L244" s="38"/>
    </row>
    <row r="245" spans="1:12" s="39" customFormat="1" ht="12.75" customHeight="1">
      <c r="A245" s="211"/>
      <c r="B245" s="43"/>
      <c r="C245" s="43"/>
      <c r="D245" s="196"/>
      <c r="E245" s="197" t="s">
        <v>57</v>
      </c>
      <c r="F245" s="203" t="s">
        <v>1010</v>
      </c>
      <c r="G245" s="43"/>
      <c r="H245" s="43"/>
      <c r="I245" s="116" t="s">
        <v>71</v>
      </c>
      <c r="J245" s="113" t="s">
        <v>1009</v>
      </c>
      <c r="K245" s="117"/>
      <c r="L245" s="46"/>
    </row>
    <row r="246" spans="1:23" ht="4.5" customHeight="1">
      <c r="A246" s="212"/>
      <c r="B246" s="213"/>
      <c r="C246" s="214"/>
      <c r="D246" s="215"/>
      <c r="E246" s="216"/>
      <c r="F246" s="217"/>
      <c r="G246" s="218"/>
      <c r="H246" s="218"/>
      <c r="I246" s="214"/>
      <c r="J246" s="213"/>
      <c r="K246" s="21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1" ht="12.75" customHeight="1">
      <c r="A247" s="128"/>
      <c r="B247" s="128" t="s">
        <v>72</v>
      </c>
      <c r="C247" s="129"/>
      <c r="D247" s="130" t="s">
        <v>73</v>
      </c>
      <c r="E247" s="130" t="s">
        <v>74</v>
      </c>
      <c r="F247" s="130" t="s">
        <v>75</v>
      </c>
      <c r="G247" s="131" t="s">
        <v>76</v>
      </c>
      <c r="H247" s="132"/>
      <c r="I247" s="129" t="s">
        <v>77</v>
      </c>
      <c r="J247" s="130" t="s">
        <v>72</v>
      </c>
      <c r="K247" s="128" t="s">
        <v>78</v>
      </c>
      <c r="L247" s="26">
        <v>150</v>
      </c>
      <c r="O247" s="27"/>
      <c r="U247" s="27"/>
    </row>
    <row r="248" spans="1:21" ht="12.75">
      <c r="A248" s="134" t="s">
        <v>78</v>
      </c>
      <c r="B248" s="173" t="s">
        <v>79</v>
      </c>
      <c r="C248" s="174" t="s">
        <v>80</v>
      </c>
      <c r="D248" s="175" t="s">
        <v>81</v>
      </c>
      <c r="E248" s="175" t="s">
        <v>82</v>
      </c>
      <c r="F248" s="175"/>
      <c r="G248" s="137" t="s">
        <v>80</v>
      </c>
      <c r="H248" s="137" t="s">
        <v>77</v>
      </c>
      <c r="I248" s="135"/>
      <c r="J248" s="134" t="s">
        <v>79</v>
      </c>
      <c r="K248" s="134"/>
      <c r="L248" s="26">
        <v>150</v>
      </c>
      <c r="O248" s="27"/>
      <c r="U248" s="27"/>
    </row>
    <row r="249" spans="1:21" ht="16.5" customHeight="1">
      <c r="A249" s="139">
        <v>-0.875</v>
      </c>
      <c r="B249" s="140">
        <v>0</v>
      </c>
      <c r="C249" s="141">
        <v>2</v>
      </c>
      <c r="D249" s="176" t="s">
        <v>105</v>
      </c>
      <c r="E249" s="142" t="s">
        <v>65</v>
      </c>
      <c r="F249" s="143">
        <v>10</v>
      </c>
      <c r="G249" s="144">
        <v>620</v>
      </c>
      <c r="H249" s="144"/>
      <c r="I249" s="145">
        <v>7</v>
      </c>
      <c r="J249" s="146">
        <v>6</v>
      </c>
      <c r="K249" s="147">
        <v>0.875</v>
      </c>
      <c r="L249" s="26"/>
      <c r="O249" s="27"/>
      <c r="U249" s="27"/>
    </row>
    <row r="250" spans="1:21" ht="16.5" customHeight="1">
      <c r="A250" s="139">
        <v>0.125</v>
      </c>
      <c r="B250" s="140">
        <v>4</v>
      </c>
      <c r="C250" s="141">
        <v>5</v>
      </c>
      <c r="D250" s="176" t="s">
        <v>105</v>
      </c>
      <c r="E250" s="142" t="s">
        <v>65</v>
      </c>
      <c r="F250" s="143">
        <v>11</v>
      </c>
      <c r="G250" s="144">
        <v>650</v>
      </c>
      <c r="H250" s="144"/>
      <c r="I250" s="145">
        <v>8</v>
      </c>
      <c r="J250" s="146">
        <v>2</v>
      </c>
      <c r="K250" s="147">
        <v>-0.125</v>
      </c>
      <c r="L250" s="26"/>
      <c r="O250" s="27"/>
      <c r="U250" s="27"/>
    </row>
    <row r="251" spans="1:21" ht="16.5" customHeight="1">
      <c r="A251" s="139">
        <v>0.125</v>
      </c>
      <c r="B251" s="140">
        <v>4</v>
      </c>
      <c r="C251" s="141">
        <v>6</v>
      </c>
      <c r="D251" s="176" t="s">
        <v>105</v>
      </c>
      <c r="E251" s="142" t="s">
        <v>65</v>
      </c>
      <c r="F251" s="143">
        <v>11</v>
      </c>
      <c r="G251" s="144">
        <v>650</v>
      </c>
      <c r="H251" s="144"/>
      <c r="I251" s="145">
        <v>4</v>
      </c>
      <c r="J251" s="146">
        <v>2</v>
      </c>
      <c r="K251" s="147">
        <v>-0.125</v>
      </c>
      <c r="L251" s="26"/>
      <c r="O251" s="27"/>
      <c r="U251" s="27"/>
    </row>
    <row r="252" spans="1:21" ht="16.5" customHeight="1">
      <c r="A252" s="139">
        <v>0.125</v>
      </c>
      <c r="B252" s="140">
        <v>4</v>
      </c>
      <c r="C252" s="141">
        <v>1</v>
      </c>
      <c r="D252" s="176" t="s">
        <v>105</v>
      </c>
      <c r="E252" s="142" t="s">
        <v>65</v>
      </c>
      <c r="F252" s="143">
        <v>11</v>
      </c>
      <c r="G252" s="144">
        <v>650</v>
      </c>
      <c r="H252" s="144"/>
      <c r="I252" s="145">
        <v>3</v>
      </c>
      <c r="J252" s="146">
        <v>2</v>
      </c>
      <c r="K252" s="147">
        <v>-0.125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7" customWidth="1"/>
    <col min="2" max="2" width="5.00390625" style="27" customWidth="1"/>
    <col min="3" max="3" width="3.25390625" style="53" customWidth="1"/>
    <col min="4" max="4" width="5.7539062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25390625" style="53" customWidth="1"/>
    <col min="10" max="10" width="5.00390625" style="27" customWidth="1"/>
    <col min="11" max="11" width="5.75390625" style="27" customWidth="1"/>
    <col min="12" max="12" width="0.74609375" style="52" customWidth="1"/>
    <col min="13" max="13" width="5.625" style="27" customWidth="1"/>
    <col min="14" max="14" width="5.00390625" style="27" customWidth="1"/>
    <col min="15" max="15" width="3.25390625" style="53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25390625" style="53" customWidth="1"/>
    <col min="22" max="22" width="5.25390625" style="27" customWidth="1"/>
    <col min="23" max="23" width="5.625" style="27" customWidth="1"/>
    <col min="24" max="24" width="6.75390625" style="286" customWidth="1"/>
    <col min="25" max="26" width="4.75390625" style="27" customWidth="1"/>
    <col min="27" max="27" width="6.75390625" style="286" customWidth="1"/>
    <col min="28" max="29" width="4.75390625" style="27" customWidth="1"/>
    <col min="30" max="16384" width="5.00390625" style="27" customWidth="1"/>
  </cols>
  <sheetData>
    <row r="1" spans="1:23" ht="15">
      <c r="A1" s="278"/>
      <c r="B1" s="279" t="s">
        <v>44</v>
      </c>
      <c r="C1" s="280"/>
      <c r="D1" s="279"/>
      <c r="E1" s="281" t="s">
        <v>45</v>
      </c>
      <c r="F1" s="282"/>
      <c r="G1" s="283" t="s">
        <v>46</v>
      </c>
      <c r="H1" s="283"/>
      <c r="I1" s="284" t="s">
        <v>47</v>
      </c>
      <c r="J1" s="284"/>
      <c r="K1" s="285"/>
      <c r="L1" s="79">
        <v>150</v>
      </c>
      <c r="M1" s="278"/>
      <c r="N1" s="279" t="s">
        <v>44</v>
      </c>
      <c r="O1" s="280"/>
      <c r="P1" s="279"/>
      <c r="Q1" s="281" t="s">
        <v>48</v>
      </c>
      <c r="R1" s="282"/>
      <c r="S1" s="283" t="s">
        <v>46</v>
      </c>
      <c r="T1" s="283"/>
      <c r="U1" s="284" t="s">
        <v>49</v>
      </c>
      <c r="V1" s="284"/>
      <c r="W1" s="285"/>
    </row>
    <row r="2" spans="1:23" ht="12.75">
      <c r="A2" s="287"/>
      <c r="B2" s="287"/>
      <c r="C2" s="288"/>
      <c r="D2" s="289"/>
      <c r="E2" s="289"/>
      <c r="F2" s="289"/>
      <c r="G2" s="290" t="s">
        <v>50</v>
      </c>
      <c r="H2" s="290"/>
      <c r="I2" s="284" t="s">
        <v>51</v>
      </c>
      <c r="J2" s="284"/>
      <c r="K2" s="285"/>
      <c r="L2" s="79">
        <v>150</v>
      </c>
      <c r="M2" s="287"/>
      <c r="N2" s="287"/>
      <c r="O2" s="288"/>
      <c r="P2" s="289"/>
      <c r="Q2" s="289"/>
      <c r="R2" s="289"/>
      <c r="S2" s="290" t="s">
        <v>50</v>
      </c>
      <c r="T2" s="290"/>
      <c r="U2" s="284" t="s">
        <v>52</v>
      </c>
      <c r="V2" s="284"/>
      <c r="W2" s="285"/>
    </row>
    <row r="3" spans="1:23" ht="4.5" customHeight="1">
      <c r="A3" s="80"/>
      <c r="B3" s="81"/>
      <c r="C3" s="82"/>
      <c r="D3" s="83"/>
      <c r="E3" s="84"/>
      <c r="F3" s="85"/>
      <c r="G3" s="86"/>
      <c r="H3" s="86"/>
      <c r="I3" s="82"/>
      <c r="J3" s="81"/>
      <c r="K3" s="87"/>
      <c r="L3" s="79"/>
      <c r="M3" s="80"/>
      <c r="N3" s="81"/>
      <c r="O3" s="82"/>
      <c r="P3" s="83"/>
      <c r="Q3" s="84"/>
      <c r="R3" s="85"/>
      <c r="S3" s="86"/>
      <c r="T3" s="86"/>
      <c r="U3" s="82"/>
      <c r="V3" s="81"/>
      <c r="W3" s="87"/>
    </row>
    <row r="4" spans="1:27" s="292" customFormat="1" ht="12.75" customHeight="1">
      <c r="A4" s="88"/>
      <c r="B4" s="89"/>
      <c r="C4" s="90"/>
      <c r="D4" s="91"/>
      <c r="E4" s="34" t="s">
        <v>53</v>
      </c>
      <c r="F4" s="92" t="s">
        <v>855</v>
      </c>
      <c r="G4" s="93"/>
      <c r="H4" s="94"/>
      <c r="I4" s="42"/>
      <c r="J4" s="260"/>
      <c r="K4" s="198"/>
      <c r="L4" s="96"/>
      <c r="M4" s="88"/>
      <c r="N4" s="89"/>
      <c r="O4" s="90"/>
      <c r="P4" s="91"/>
      <c r="Q4" s="34" t="s">
        <v>53</v>
      </c>
      <c r="R4" s="92" t="s">
        <v>1012</v>
      </c>
      <c r="S4" s="93"/>
      <c r="T4" s="94"/>
      <c r="U4" s="42"/>
      <c r="V4" s="260"/>
      <c r="W4" s="198"/>
      <c r="X4" s="291"/>
      <c r="AA4" s="291"/>
    </row>
    <row r="5" spans="1:27" s="292" customFormat="1" ht="12.75" customHeight="1">
      <c r="A5" s="88"/>
      <c r="B5" s="89"/>
      <c r="C5" s="90"/>
      <c r="D5" s="91"/>
      <c r="E5" s="40" t="s">
        <v>54</v>
      </c>
      <c r="F5" s="92" t="s">
        <v>100</v>
      </c>
      <c r="G5" s="97"/>
      <c r="H5" s="94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262"/>
      <c r="L5" s="96"/>
      <c r="M5" s="88"/>
      <c r="N5" s="89"/>
      <c r="O5" s="90"/>
      <c r="P5" s="91"/>
      <c r="Q5" s="40" t="s">
        <v>54</v>
      </c>
      <c r="R5" s="92" t="s">
        <v>1013</v>
      </c>
      <c r="S5" s="97"/>
      <c r="T5" s="94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262"/>
      <c r="X5" s="291"/>
      <c r="AA5" s="291"/>
    </row>
    <row r="6" spans="1:27" s="292" customFormat="1" ht="12.75" customHeight="1">
      <c r="A6" s="88"/>
      <c r="B6" s="89"/>
      <c r="C6" s="90"/>
      <c r="D6" s="91"/>
      <c r="E6" s="40" t="s">
        <v>55</v>
      </c>
      <c r="F6" s="92" t="s">
        <v>1014</v>
      </c>
      <c r="G6" s="93"/>
      <c r="H6" s="94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3.1</v>
      </c>
      <c r="L6" s="96"/>
      <c r="M6" s="88"/>
      <c r="N6" s="89"/>
      <c r="O6" s="90"/>
      <c r="P6" s="91"/>
      <c r="Q6" s="40" t="s">
        <v>55</v>
      </c>
      <c r="R6" s="92" t="s">
        <v>187</v>
      </c>
      <c r="S6" s="93"/>
      <c r="T6" s="94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11.1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  <c r="X6" s="291"/>
      <c r="AA6" s="291"/>
    </row>
    <row r="7" spans="1:27" s="292" customFormat="1" ht="12.75" customHeight="1">
      <c r="A7" s="88"/>
      <c r="B7" s="89"/>
      <c r="C7" s="90"/>
      <c r="D7" s="91"/>
      <c r="E7" s="34" t="s">
        <v>57</v>
      </c>
      <c r="F7" s="92" t="s">
        <v>438</v>
      </c>
      <c r="G7" s="93"/>
      <c r="H7" s="94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262"/>
      <c r="L7" s="96"/>
      <c r="M7" s="88"/>
      <c r="N7" s="89"/>
      <c r="O7" s="90"/>
      <c r="P7" s="91"/>
      <c r="Q7" s="34" t="s">
        <v>57</v>
      </c>
      <c r="R7" s="92" t="s">
        <v>130</v>
      </c>
      <c r="S7" s="93"/>
      <c r="T7" s="94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10.1</v>
      </c>
      <c r="W7" s="262"/>
      <c r="X7" s="291"/>
      <c r="AA7" s="291"/>
    </row>
    <row r="8" spans="1:27" s="292" customFormat="1" ht="12.75" customHeight="1">
      <c r="A8" s="99" t="s">
        <v>53</v>
      </c>
      <c r="B8" s="100" t="s">
        <v>1015</v>
      </c>
      <c r="C8" s="90"/>
      <c r="D8" s="91"/>
      <c r="E8" s="101"/>
      <c r="F8" s="93"/>
      <c r="G8" s="34" t="s">
        <v>53</v>
      </c>
      <c r="H8" s="102" t="s">
        <v>1016</v>
      </c>
      <c r="I8" s="93"/>
      <c r="J8" s="97"/>
      <c r="K8" s="95"/>
      <c r="L8" s="96"/>
      <c r="M8" s="99" t="s">
        <v>53</v>
      </c>
      <c r="N8" s="100" t="s">
        <v>1017</v>
      </c>
      <c r="O8" s="90"/>
      <c r="P8" s="91"/>
      <c r="Q8" s="101"/>
      <c r="R8" s="93"/>
      <c r="S8" s="34" t="s">
        <v>53</v>
      </c>
      <c r="T8" s="102" t="s">
        <v>142</v>
      </c>
      <c r="U8" s="93"/>
      <c r="V8" s="97"/>
      <c r="W8" s="95"/>
      <c r="X8" s="291"/>
      <c r="AA8" s="291"/>
    </row>
    <row r="9" spans="1:27" s="292" customFormat="1" ht="12.75" customHeight="1">
      <c r="A9" s="103" t="s">
        <v>54</v>
      </c>
      <c r="B9" s="100" t="s">
        <v>1018</v>
      </c>
      <c r="C9" s="104"/>
      <c r="D9" s="91"/>
      <c r="E9" s="101"/>
      <c r="F9" s="105"/>
      <c r="G9" s="40" t="s">
        <v>54</v>
      </c>
      <c r="H9" s="102" t="s">
        <v>515</v>
      </c>
      <c r="I9" s="93"/>
      <c r="J9" s="97"/>
      <c r="K9" s="95"/>
      <c r="L9" s="96"/>
      <c r="M9" s="103" t="s">
        <v>54</v>
      </c>
      <c r="N9" s="100" t="s">
        <v>163</v>
      </c>
      <c r="O9" s="104"/>
      <c r="P9" s="91"/>
      <c r="Q9" s="101"/>
      <c r="R9" s="105"/>
      <c r="S9" s="40" t="s">
        <v>54</v>
      </c>
      <c r="T9" s="102" t="s">
        <v>1019</v>
      </c>
      <c r="U9" s="93"/>
      <c r="V9" s="97"/>
      <c r="W9" s="95"/>
      <c r="X9" s="291"/>
      <c r="AA9" s="291"/>
    </row>
    <row r="10" spans="1:27" s="292" customFormat="1" ht="12.75" customHeight="1">
      <c r="A10" s="103" t="s">
        <v>55</v>
      </c>
      <c r="B10" s="100" t="s">
        <v>485</v>
      </c>
      <c r="C10" s="90"/>
      <c r="D10" s="91"/>
      <c r="E10" s="101"/>
      <c r="F10" s="105"/>
      <c r="G10" s="40" t="s">
        <v>55</v>
      </c>
      <c r="H10" s="102" t="s">
        <v>101</v>
      </c>
      <c r="I10" s="93"/>
      <c r="J10" s="93"/>
      <c r="K10" s="95"/>
      <c r="L10" s="96"/>
      <c r="M10" s="103" t="s">
        <v>55</v>
      </c>
      <c r="N10" s="100" t="s">
        <v>446</v>
      </c>
      <c r="O10" s="90"/>
      <c r="P10" s="91"/>
      <c r="Q10" s="101"/>
      <c r="R10" s="105"/>
      <c r="S10" s="40" t="s">
        <v>55</v>
      </c>
      <c r="T10" s="102" t="s">
        <v>883</v>
      </c>
      <c r="U10" s="93"/>
      <c r="V10" s="93"/>
      <c r="W10" s="95"/>
      <c r="X10" s="291"/>
      <c r="AA10" s="291"/>
    </row>
    <row r="11" spans="1:27" s="292" customFormat="1" ht="12.75" customHeight="1">
      <c r="A11" s="99" t="s">
        <v>57</v>
      </c>
      <c r="B11" s="100" t="s">
        <v>1020</v>
      </c>
      <c r="C11" s="104"/>
      <c r="D11" s="91"/>
      <c r="E11" s="101"/>
      <c r="F11" s="93"/>
      <c r="G11" s="34" t="s">
        <v>57</v>
      </c>
      <c r="H11" s="149" t="s">
        <v>592</v>
      </c>
      <c r="I11" s="93"/>
      <c r="J11" s="106" t="s">
        <v>64</v>
      </c>
      <c r="K11" s="95"/>
      <c r="L11" s="96"/>
      <c r="M11" s="99" t="s">
        <v>57</v>
      </c>
      <c r="N11" s="100" t="s">
        <v>1021</v>
      </c>
      <c r="O11" s="104"/>
      <c r="P11" s="91"/>
      <c r="Q11" s="101"/>
      <c r="R11" s="93"/>
      <c r="S11" s="34" t="s">
        <v>57</v>
      </c>
      <c r="T11" s="102" t="s">
        <v>619</v>
      </c>
      <c r="U11" s="93"/>
      <c r="V11" s="106" t="s">
        <v>64</v>
      </c>
      <c r="W11" s="95"/>
      <c r="X11" s="291"/>
      <c r="AA11" s="291"/>
    </row>
    <row r="12" spans="1:27" s="292" customFormat="1" ht="12.75" customHeight="1">
      <c r="A12" s="108"/>
      <c r="B12" s="104"/>
      <c r="C12" s="104"/>
      <c r="D12" s="91"/>
      <c r="E12" s="34" t="s">
        <v>53</v>
      </c>
      <c r="F12" s="92" t="s">
        <v>218</v>
      </c>
      <c r="G12" s="93"/>
      <c r="H12" s="109"/>
      <c r="I12" s="110" t="s">
        <v>65</v>
      </c>
      <c r="J12" s="111" t="s">
        <v>1022</v>
      </c>
      <c r="K12" s="95"/>
      <c r="L12" s="96"/>
      <c r="M12" s="108"/>
      <c r="N12" s="104"/>
      <c r="O12" s="104"/>
      <c r="P12" s="91"/>
      <c r="Q12" s="34" t="s">
        <v>53</v>
      </c>
      <c r="R12" s="92" t="s">
        <v>1023</v>
      </c>
      <c r="S12" s="93"/>
      <c r="T12" s="109"/>
      <c r="U12" s="110" t="s">
        <v>65</v>
      </c>
      <c r="V12" s="111" t="s">
        <v>1024</v>
      </c>
      <c r="W12" s="95"/>
      <c r="X12" s="291"/>
      <c r="AA12" s="291"/>
    </row>
    <row r="13" spans="1:27" s="292" customFormat="1" ht="12.75" customHeight="1">
      <c r="A13" s="88"/>
      <c r="B13" s="112" t="s">
        <v>66</v>
      </c>
      <c r="C13" s="90"/>
      <c r="D13" s="91"/>
      <c r="E13" s="40" t="s">
        <v>54</v>
      </c>
      <c r="F13" s="92" t="s">
        <v>1025</v>
      </c>
      <c r="G13" s="93"/>
      <c r="H13" s="94"/>
      <c r="I13" s="110" t="s">
        <v>5</v>
      </c>
      <c r="J13" s="113" t="s">
        <v>1022</v>
      </c>
      <c r="K13" s="95"/>
      <c r="L13" s="96"/>
      <c r="M13" s="88"/>
      <c r="N13" s="112" t="s">
        <v>66</v>
      </c>
      <c r="O13" s="90"/>
      <c r="P13" s="91"/>
      <c r="Q13" s="40" t="s">
        <v>54</v>
      </c>
      <c r="R13" s="92" t="s">
        <v>509</v>
      </c>
      <c r="S13" s="93"/>
      <c r="T13" s="94"/>
      <c r="U13" s="110" t="s">
        <v>5</v>
      </c>
      <c r="V13" s="113" t="s">
        <v>1026</v>
      </c>
      <c r="W13" s="95"/>
      <c r="X13" s="291"/>
      <c r="AA13" s="291"/>
    </row>
    <row r="14" spans="1:27" s="292" customFormat="1" ht="12.75" customHeight="1">
      <c r="A14" s="88"/>
      <c r="B14" s="112" t="s">
        <v>1027</v>
      </c>
      <c r="C14" s="90"/>
      <c r="D14" s="91"/>
      <c r="E14" s="40" t="s">
        <v>55</v>
      </c>
      <c r="F14" s="92" t="s">
        <v>1028</v>
      </c>
      <c r="G14" s="97"/>
      <c r="H14" s="94"/>
      <c r="I14" s="110" t="s">
        <v>68</v>
      </c>
      <c r="J14" s="113" t="s">
        <v>1029</v>
      </c>
      <c r="K14" s="95"/>
      <c r="L14" s="96"/>
      <c r="M14" s="88"/>
      <c r="N14" s="112" t="s">
        <v>1030</v>
      </c>
      <c r="O14" s="90"/>
      <c r="P14" s="91"/>
      <c r="Q14" s="40" t="s">
        <v>55</v>
      </c>
      <c r="R14" s="92" t="s">
        <v>178</v>
      </c>
      <c r="S14" s="97"/>
      <c r="T14" s="94"/>
      <c r="U14" s="110" t="s">
        <v>68</v>
      </c>
      <c r="V14" s="113" t="s">
        <v>1031</v>
      </c>
      <c r="W14" s="95"/>
      <c r="X14" s="291"/>
      <c r="AA14" s="291"/>
    </row>
    <row r="15" spans="1:27" s="292" customFormat="1" ht="12.75" customHeight="1">
      <c r="A15" s="114"/>
      <c r="B15" s="115"/>
      <c r="C15" s="115"/>
      <c r="D15" s="91"/>
      <c r="E15" s="34" t="s">
        <v>57</v>
      </c>
      <c r="F15" s="100" t="s">
        <v>112</v>
      </c>
      <c r="G15" s="115"/>
      <c r="H15" s="115"/>
      <c r="I15" s="116" t="s">
        <v>71</v>
      </c>
      <c r="J15" s="113" t="s">
        <v>1029</v>
      </c>
      <c r="K15" s="117"/>
      <c r="L15" s="118"/>
      <c r="M15" s="114"/>
      <c r="N15" s="115"/>
      <c r="O15" s="115"/>
      <c r="P15" s="91"/>
      <c r="Q15" s="34" t="s">
        <v>57</v>
      </c>
      <c r="R15" s="100" t="s">
        <v>1032</v>
      </c>
      <c r="S15" s="115"/>
      <c r="T15" s="115"/>
      <c r="U15" s="116" t="s">
        <v>71</v>
      </c>
      <c r="V15" s="113" t="s">
        <v>1031</v>
      </c>
      <c r="W15" s="117"/>
      <c r="X15" s="291"/>
      <c r="AA15" s="291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9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33" t="s">
        <v>78</v>
      </c>
      <c r="X17" s="351" t="s">
        <v>1033</v>
      </c>
      <c r="Y17" s="352"/>
      <c r="Z17" s="353"/>
      <c r="AA17" s="354" t="s">
        <v>1034</v>
      </c>
      <c r="AB17" s="355"/>
      <c r="AC17" s="356"/>
    </row>
    <row r="18" spans="1:29" ht="12.75">
      <c r="A18" s="134" t="s">
        <v>78</v>
      </c>
      <c r="B18" s="134" t="s">
        <v>79</v>
      </c>
      <c r="C18" s="135" t="s">
        <v>80</v>
      </c>
      <c r="D18" s="136" t="s">
        <v>81</v>
      </c>
      <c r="E18" s="136" t="s">
        <v>82</v>
      </c>
      <c r="F18" s="136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34" t="s">
        <v>79</v>
      </c>
      <c r="O18" s="135" t="s">
        <v>80</v>
      </c>
      <c r="P18" s="136" t="s">
        <v>81</v>
      </c>
      <c r="Q18" s="136" t="s">
        <v>82</v>
      </c>
      <c r="R18" s="136"/>
      <c r="S18" s="137" t="s">
        <v>80</v>
      </c>
      <c r="T18" s="137" t="s">
        <v>77</v>
      </c>
      <c r="U18" s="135"/>
      <c r="V18" s="134" t="s">
        <v>79</v>
      </c>
      <c r="W18" s="138"/>
      <c r="X18" s="293" t="s">
        <v>1035</v>
      </c>
      <c r="Y18" s="357" t="s">
        <v>1036</v>
      </c>
      <c r="Z18" s="353"/>
      <c r="AA18" s="293" t="s">
        <v>1035</v>
      </c>
      <c r="AB18" s="355" t="s">
        <v>1036</v>
      </c>
      <c r="AC18" s="356"/>
    </row>
    <row r="19" spans="1:29" ht="16.5" customHeight="1">
      <c r="A19" s="139">
        <v>0.75</v>
      </c>
      <c r="B19" s="140">
        <v>3</v>
      </c>
      <c r="C19" s="141">
        <v>1</v>
      </c>
      <c r="D19" s="294" t="s">
        <v>105</v>
      </c>
      <c r="E19" s="142" t="s">
        <v>68</v>
      </c>
      <c r="F19" s="143">
        <v>9</v>
      </c>
      <c r="G19" s="144">
        <v>50</v>
      </c>
      <c r="H19" s="144"/>
      <c r="I19" s="145">
        <v>2</v>
      </c>
      <c r="J19" s="146">
        <v>1</v>
      </c>
      <c r="K19" s="147">
        <v>-0.75</v>
      </c>
      <c r="L19" s="26"/>
      <c r="M19" s="295">
        <v>-7.5</v>
      </c>
      <c r="N19" s="296">
        <v>0</v>
      </c>
      <c r="O19" s="141">
        <v>1</v>
      </c>
      <c r="P19" s="294" t="s">
        <v>556</v>
      </c>
      <c r="Q19" s="142" t="s">
        <v>5</v>
      </c>
      <c r="R19" s="143">
        <v>10</v>
      </c>
      <c r="S19" s="144">
        <v>170</v>
      </c>
      <c r="T19" s="144"/>
      <c r="U19" s="145">
        <v>2</v>
      </c>
      <c r="V19" s="297">
        <v>4</v>
      </c>
      <c r="W19" s="298">
        <v>7.5</v>
      </c>
      <c r="X19" s="299" t="str">
        <f>C19&amp;"+"&amp;I19</f>
        <v>1+2</v>
      </c>
      <c r="Y19" s="300">
        <f>IF(AND(G19&gt;0,G19&lt;1),2*G19,MATCH(A19,{-40000,-0.4999999999,0.5,40000},1)-1)</f>
        <v>2</v>
      </c>
      <c r="Z19" s="301">
        <f>IF(AND(H19&gt;0,H19&lt;1),2*H19,MATCH(K19,{-40000,-0.4999999999,0.5,40000},1)-1)</f>
        <v>0</v>
      </c>
      <c r="AA19" s="299" t="str">
        <f>O19&amp;"+"&amp;U19</f>
        <v>1+2</v>
      </c>
      <c r="AB19" s="300">
        <f>IF(AND(S19&gt;0,S19&lt;1),2*S19,MATCH(M19,{-40000,-0.4999999999,0.5,40000},1)-1)</f>
        <v>0</v>
      </c>
      <c r="AC19" s="301">
        <f>IF(AND(T19&gt;0,T19&lt;1),2*T19,MATCH(W19,{-40000,-0.4999999999,0.5,40000},1)-1)</f>
        <v>2</v>
      </c>
    </row>
    <row r="20" spans="1:29" ht="16.5" customHeight="1">
      <c r="A20" s="139">
        <v>0.75</v>
      </c>
      <c r="B20" s="140">
        <v>3</v>
      </c>
      <c r="C20" s="141">
        <v>5</v>
      </c>
      <c r="D20" s="294" t="s">
        <v>105</v>
      </c>
      <c r="E20" s="142" t="s">
        <v>68</v>
      </c>
      <c r="F20" s="143">
        <v>9</v>
      </c>
      <c r="G20" s="144">
        <v>50</v>
      </c>
      <c r="H20" s="144"/>
      <c r="I20" s="141">
        <v>3</v>
      </c>
      <c r="J20" s="146">
        <v>1</v>
      </c>
      <c r="K20" s="147">
        <v>-0.75</v>
      </c>
      <c r="L20" s="26"/>
      <c r="M20" s="295">
        <v>2.5</v>
      </c>
      <c r="N20" s="296">
        <v>3</v>
      </c>
      <c r="O20" s="141">
        <v>5</v>
      </c>
      <c r="P20" s="294" t="s">
        <v>105</v>
      </c>
      <c r="Q20" s="142" t="s">
        <v>5</v>
      </c>
      <c r="R20" s="143">
        <v>10</v>
      </c>
      <c r="S20" s="144">
        <v>620</v>
      </c>
      <c r="T20" s="144"/>
      <c r="U20" s="141">
        <v>3</v>
      </c>
      <c r="V20" s="297">
        <v>1</v>
      </c>
      <c r="W20" s="298">
        <v>-2.5</v>
      </c>
      <c r="X20" s="302" t="str">
        <f>C20&amp;"+"&amp;I20</f>
        <v>5+3</v>
      </c>
      <c r="Y20" s="303">
        <f>IF(AND(G20&gt;0,G20&lt;1),2*G20,MATCH(A20,{-40000,-0.4999999999,0.5,40000},1)-1)</f>
        <v>2</v>
      </c>
      <c r="Z20" s="304">
        <f>IF(AND(H20&gt;0,H20&lt;1),2*H20,MATCH(K20,{-40000,-0.4999999999,0.5,40000},1)-1)</f>
        <v>0</v>
      </c>
      <c r="AA20" s="302" t="str">
        <f>O20&amp;"+"&amp;U20</f>
        <v>5+3</v>
      </c>
      <c r="AB20" s="303">
        <f>IF(AND(S20&gt;0,S20&lt;1),2*S20,MATCH(M20,{-40000,-0.4999999999,0.5,40000},1)-1)</f>
        <v>2</v>
      </c>
      <c r="AC20" s="304">
        <f>IF(AND(T20&gt;0,T20&lt;1),2*T20,MATCH(W20,{-40000,-0.4999999999,0.5,40000},1)-1)</f>
        <v>0</v>
      </c>
    </row>
    <row r="21" spans="1:29" ht="16.5" customHeight="1">
      <c r="A21" s="139">
        <v>-2.25</v>
      </c>
      <c r="B21" s="140">
        <v>0</v>
      </c>
      <c r="C21" s="141">
        <v>4</v>
      </c>
      <c r="D21" s="294" t="s">
        <v>85</v>
      </c>
      <c r="E21" s="142" t="s">
        <v>5</v>
      </c>
      <c r="F21" s="148">
        <v>9</v>
      </c>
      <c r="G21" s="144"/>
      <c r="H21" s="144">
        <v>50</v>
      </c>
      <c r="I21" s="141">
        <v>6</v>
      </c>
      <c r="J21" s="146">
        <v>4</v>
      </c>
      <c r="K21" s="147">
        <v>2.25</v>
      </c>
      <c r="L21" s="26"/>
      <c r="M21" s="295">
        <v>2.5</v>
      </c>
      <c r="N21" s="296">
        <v>3</v>
      </c>
      <c r="O21" s="141">
        <v>4</v>
      </c>
      <c r="P21" s="294" t="s">
        <v>105</v>
      </c>
      <c r="Q21" s="142" t="s">
        <v>5</v>
      </c>
      <c r="R21" s="148">
        <v>10</v>
      </c>
      <c r="S21" s="144">
        <v>620</v>
      </c>
      <c r="T21" s="144"/>
      <c r="U21" s="141">
        <v>6</v>
      </c>
      <c r="V21" s="297">
        <v>1</v>
      </c>
      <c r="W21" s="298">
        <v>-2.5</v>
      </c>
      <c r="X21" s="305" t="str">
        <f>C21&amp;"+"&amp;I21</f>
        <v>4+6</v>
      </c>
      <c r="Y21" s="306">
        <f>IF(AND(G21&gt;0,G21&lt;1),2*G21,MATCH(A21,{-40000,-0.4999999999,0.5,40000},1)-1)</f>
        <v>0</v>
      </c>
      <c r="Z21" s="307">
        <f>IF(AND(H21&gt;0,H21&lt;1),2*H21,MATCH(K21,{-40000,-0.4999999999,0.5,40000},1)-1)</f>
        <v>2</v>
      </c>
      <c r="AA21" s="305" t="str">
        <f>O21&amp;"+"&amp;U21</f>
        <v>4+6</v>
      </c>
      <c r="AB21" s="306">
        <f>IF(AND(S21&gt;0,S21&lt;1),2*S21,MATCH(M21,{-40000,-0.4999999999,0.5,40000},1)-1)</f>
        <v>2</v>
      </c>
      <c r="AC21" s="307">
        <f>IF(AND(T21&gt;0,T21&lt;1),2*T21,MATCH(W21,{-40000,-0.4999999999,0.5,40000},1)-1)</f>
        <v>0</v>
      </c>
    </row>
    <row r="22" spans="1:27" s="39" customFormat="1" ht="30" customHeight="1">
      <c r="A22" s="27"/>
      <c r="B22" s="27"/>
      <c r="C22" s="53"/>
      <c r="D22" s="27"/>
      <c r="E22" s="27"/>
      <c r="F22" s="27"/>
      <c r="G22" s="308"/>
      <c r="H22" s="27"/>
      <c r="I22" s="53"/>
      <c r="J22" s="27"/>
      <c r="K22" s="25"/>
      <c r="L22" s="52"/>
      <c r="M22" s="27"/>
      <c r="N22" s="27"/>
      <c r="O22" s="53"/>
      <c r="P22" s="27"/>
      <c r="Q22" s="27"/>
      <c r="R22" s="27"/>
      <c r="S22" s="27"/>
      <c r="T22" s="27"/>
      <c r="U22" s="53"/>
      <c r="V22" s="27"/>
      <c r="W22" s="27"/>
      <c r="X22" s="309"/>
      <c r="AA22" s="309"/>
    </row>
    <row r="23" spans="1:27" s="39" customFormat="1" ht="15">
      <c r="A23" s="18"/>
      <c r="B23" s="19" t="s">
        <v>44</v>
      </c>
      <c r="C23" s="20"/>
      <c r="D23" s="19"/>
      <c r="E23" s="21" t="s">
        <v>87</v>
      </c>
      <c r="F23" s="22"/>
      <c r="G23" s="23" t="s">
        <v>46</v>
      </c>
      <c r="H23" s="23"/>
      <c r="I23" s="24" t="s">
        <v>88</v>
      </c>
      <c r="J23" s="24"/>
      <c r="K23" s="25"/>
      <c r="L23" s="26">
        <v>150</v>
      </c>
      <c r="M23" s="18"/>
      <c r="N23" s="19" t="s">
        <v>44</v>
      </c>
      <c r="O23" s="20"/>
      <c r="P23" s="19"/>
      <c r="Q23" s="21" t="s">
        <v>89</v>
      </c>
      <c r="R23" s="22"/>
      <c r="S23" s="23" t="s">
        <v>46</v>
      </c>
      <c r="T23" s="23"/>
      <c r="U23" s="24" t="s">
        <v>90</v>
      </c>
      <c r="V23" s="24"/>
      <c r="W23" s="25"/>
      <c r="X23" s="309"/>
      <c r="AA23" s="309"/>
    </row>
    <row r="24" spans="1:27" s="39" customFormat="1" ht="12.75">
      <c r="A24" s="28"/>
      <c r="B24" s="28"/>
      <c r="C24" s="29"/>
      <c r="D24" s="30"/>
      <c r="E24" s="30"/>
      <c r="F24" s="30"/>
      <c r="G24" s="31" t="s">
        <v>50</v>
      </c>
      <c r="H24" s="31"/>
      <c r="I24" s="24" t="s">
        <v>91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50</v>
      </c>
      <c r="T24" s="31"/>
      <c r="U24" s="24" t="s">
        <v>92</v>
      </c>
      <c r="V24" s="24"/>
      <c r="W24" s="25"/>
      <c r="X24" s="309"/>
      <c r="AA24" s="309"/>
    </row>
    <row r="25" spans="1:27" s="39" customFormat="1" ht="4.5" customHeight="1">
      <c r="A25" s="80"/>
      <c r="B25" s="81"/>
      <c r="C25" s="82"/>
      <c r="D25" s="83"/>
      <c r="E25" s="84"/>
      <c r="F25" s="85"/>
      <c r="G25" s="86"/>
      <c r="H25" s="86"/>
      <c r="I25" s="82"/>
      <c r="J25" s="81"/>
      <c r="K25" s="87"/>
      <c r="L25" s="79"/>
      <c r="M25" s="80"/>
      <c r="N25" s="81"/>
      <c r="O25" s="82"/>
      <c r="P25" s="83"/>
      <c r="Q25" s="84"/>
      <c r="R25" s="85"/>
      <c r="S25" s="86"/>
      <c r="T25" s="86"/>
      <c r="U25" s="82"/>
      <c r="V25" s="81"/>
      <c r="W25" s="87"/>
      <c r="X25" s="309"/>
      <c r="AA25" s="309"/>
    </row>
    <row r="26" spans="1:27" s="292" customFormat="1" ht="12.75" customHeight="1">
      <c r="A26" s="88"/>
      <c r="B26" s="89"/>
      <c r="C26" s="90"/>
      <c r="D26" s="91"/>
      <c r="E26" s="34" t="s">
        <v>53</v>
      </c>
      <c r="F26" s="92" t="s">
        <v>931</v>
      </c>
      <c r="G26" s="93"/>
      <c r="H26" s="94"/>
      <c r="I26" s="42"/>
      <c r="J26" s="260"/>
      <c r="K26" s="198"/>
      <c r="L26" s="96"/>
      <c r="M26" s="88"/>
      <c r="N26" s="89"/>
      <c r="O26" s="90"/>
      <c r="P26" s="91"/>
      <c r="Q26" s="34" t="s">
        <v>53</v>
      </c>
      <c r="R26" s="92" t="s">
        <v>1037</v>
      </c>
      <c r="S26" s="93"/>
      <c r="T26" s="94"/>
      <c r="U26" s="42"/>
      <c r="V26" s="260"/>
      <c r="W26" s="198"/>
      <c r="X26" s="291"/>
      <c r="AA26" s="291"/>
    </row>
    <row r="27" spans="1:27" s="292" customFormat="1" ht="12.75" customHeight="1">
      <c r="A27" s="88"/>
      <c r="B27" s="89"/>
      <c r="C27" s="90"/>
      <c r="D27" s="91"/>
      <c r="E27" s="40" t="s">
        <v>54</v>
      </c>
      <c r="F27" s="98" t="s">
        <v>1038</v>
      </c>
      <c r="G27" s="97"/>
      <c r="H27" s="94"/>
      <c r="I27" s="44"/>
      <c r="J27" s="261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4.1</v>
      </c>
      <c r="K27" s="262"/>
      <c r="L27" s="96"/>
      <c r="M27" s="88"/>
      <c r="N27" s="89"/>
      <c r="O27" s="90"/>
      <c r="P27" s="91"/>
      <c r="Q27" s="40" t="s">
        <v>54</v>
      </c>
      <c r="R27" s="92" t="s">
        <v>180</v>
      </c>
      <c r="S27" s="97"/>
      <c r="T27" s="94"/>
      <c r="U27" s="44"/>
      <c r="V27" s="261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12.1</v>
      </c>
      <c r="W27" s="262"/>
      <c r="X27" s="291"/>
      <c r="AA27" s="291"/>
    </row>
    <row r="28" spans="1:27" s="292" customFormat="1" ht="12.75" customHeight="1">
      <c r="A28" s="88"/>
      <c r="B28" s="89"/>
      <c r="C28" s="90"/>
      <c r="D28" s="91"/>
      <c r="E28" s="40" t="s">
        <v>55</v>
      </c>
      <c r="F28" s="92" t="s">
        <v>485</v>
      </c>
      <c r="G28" s="93"/>
      <c r="H28" s="94"/>
      <c r="I28" s="263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J28" s="261" t="str">
        <f>IF(J27="","","+")</f>
        <v>+</v>
      </c>
      <c r="K28" s="264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L28" s="96"/>
      <c r="M28" s="88"/>
      <c r="N28" s="89"/>
      <c r="O28" s="90"/>
      <c r="P28" s="91"/>
      <c r="Q28" s="40" t="s">
        <v>55</v>
      </c>
      <c r="R28" s="92" t="s">
        <v>278</v>
      </c>
      <c r="S28" s="93"/>
      <c r="T28" s="94"/>
      <c r="U28" s="263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11.1</v>
      </c>
      <c r="V28" s="261" t="str">
        <f>IF(V27="","","+")</f>
        <v>+</v>
      </c>
      <c r="W28" s="264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9.1</v>
      </c>
      <c r="X28" s="291"/>
      <c r="AA28" s="291"/>
    </row>
    <row r="29" spans="1:27" s="292" customFormat="1" ht="12.75" customHeight="1">
      <c r="A29" s="88"/>
      <c r="B29" s="89"/>
      <c r="C29" s="90"/>
      <c r="D29" s="91"/>
      <c r="E29" s="34" t="s">
        <v>57</v>
      </c>
      <c r="F29" s="98" t="s">
        <v>1039</v>
      </c>
      <c r="G29" s="93"/>
      <c r="H29" s="94"/>
      <c r="I29" s="44"/>
      <c r="J29" s="261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16.1</v>
      </c>
      <c r="K29" s="262"/>
      <c r="L29" s="96"/>
      <c r="M29" s="88"/>
      <c r="N29" s="89"/>
      <c r="O29" s="90"/>
      <c r="P29" s="91"/>
      <c r="Q29" s="34" t="s">
        <v>57</v>
      </c>
      <c r="R29" s="92" t="s">
        <v>1040</v>
      </c>
      <c r="S29" s="93"/>
      <c r="T29" s="94"/>
      <c r="U29" s="44"/>
      <c r="V29" s="261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8.1</v>
      </c>
      <c r="W29" s="262"/>
      <c r="X29" s="291"/>
      <c r="AA29" s="291"/>
    </row>
    <row r="30" spans="1:27" s="292" customFormat="1" ht="12.75" customHeight="1">
      <c r="A30" s="99" t="s">
        <v>53</v>
      </c>
      <c r="B30" s="100" t="s">
        <v>133</v>
      </c>
      <c r="C30" s="90"/>
      <c r="D30" s="91"/>
      <c r="E30" s="101"/>
      <c r="F30" s="93"/>
      <c r="G30" s="34" t="s">
        <v>53</v>
      </c>
      <c r="H30" s="102" t="s">
        <v>173</v>
      </c>
      <c r="I30" s="93"/>
      <c r="J30" s="97"/>
      <c r="K30" s="95"/>
      <c r="L30" s="96"/>
      <c r="M30" s="99" t="s">
        <v>53</v>
      </c>
      <c r="N30" s="107" t="s">
        <v>223</v>
      </c>
      <c r="O30" s="90"/>
      <c r="P30" s="91"/>
      <c r="Q30" s="101"/>
      <c r="R30" s="93"/>
      <c r="S30" s="34" t="s">
        <v>53</v>
      </c>
      <c r="T30" s="102" t="s">
        <v>641</v>
      </c>
      <c r="U30" s="93"/>
      <c r="V30" s="97"/>
      <c r="W30" s="95"/>
      <c r="X30" s="291"/>
      <c r="AA30" s="291"/>
    </row>
    <row r="31" spans="1:27" s="292" customFormat="1" ht="12.75" customHeight="1">
      <c r="A31" s="103" t="s">
        <v>54</v>
      </c>
      <c r="B31" s="100" t="s">
        <v>1041</v>
      </c>
      <c r="C31" s="104"/>
      <c r="D31" s="91"/>
      <c r="E31" s="101"/>
      <c r="F31" s="105"/>
      <c r="G31" s="40" t="s">
        <v>54</v>
      </c>
      <c r="H31" s="102" t="s">
        <v>145</v>
      </c>
      <c r="I31" s="93"/>
      <c r="J31" s="97"/>
      <c r="K31" s="95"/>
      <c r="L31" s="96"/>
      <c r="M31" s="103" t="s">
        <v>54</v>
      </c>
      <c r="N31" s="100" t="s">
        <v>1042</v>
      </c>
      <c r="O31" s="104"/>
      <c r="P31" s="91"/>
      <c r="Q31" s="101"/>
      <c r="R31" s="105"/>
      <c r="S31" s="40" t="s">
        <v>54</v>
      </c>
      <c r="T31" s="102" t="s">
        <v>958</v>
      </c>
      <c r="U31" s="93"/>
      <c r="V31" s="97"/>
      <c r="W31" s="95"/>
      <c r="X31" s="291"/>
      <c r="AA31" s="291"/>
    </row>
    <row r="32" spans="1:27" s="292" customFormat="1" ht="12.75" customHeight="1">
      <c r="A32" s="103" t="s">
        <v>55</v>
      </c>
      <c r="B32" s="100" t="s">
        <v>1043</v>
      </c>
      <c r="C32" s="90"/>
      <c r="D32" s="91"/>
      <c r="E32" s="101"/>
      <c r="F32" s="105"/>
      <c r="G32" s="40" t="s">
        <v>55</v>
      </c>
      <c r="H32" s="102" t="s">
        <v>1044</v>
      </c>
      <c r="I32" s="93"/>
      <c r="J32" s="93"/>
      <c r="K32" s="95"/>
      <c r="L32" s="96"/>
      <c r="M32" s="103" t="s">
        <v>55</v>
      </c>
      <c r="N32" s="100" t="s">
        <v>1045</v>
      </c>
      <c r="O32" s="90"/>
      <c r="P32" s="91"/>
      <c r="Q32" s="101"/>
      <c r="R32" s="105"/>
      <c r="S32" s="40" t="s">
        <v>55</v>
      </c>
      <c r="T32" s="102" t="s">
        <v>1002</v>
      </c>
      <c r="U32" s="93"/>
      <c r="V32" s="93"/>
      <c r="W32" s="95"/>
      <c r="X32" s="291"/>
      <c r="AA32" s="291"/>
    </row>
    <row r="33" spans="1:27" s="292" customFormat="1" ht="12.75" customHeight="1">
      <c r="A33" s="99" t="s">
        <v>57</v>
      </c>
      <c r="B33" s="100" t="s">
        <v>189</v>
      </c>
      <c r="C33" s="104"/>
      <c r="D33" s="91"/>
      <c r="E33" s="101"/>
      <c r="F33" s="93"/>
      <c r="G33" s="34" t="s">
        <v>57</v>
      </c>
      <c r="H33" s="102" t="s">
        <v>1046</v>
      </c>
      <c r="I33" s="93"/>
      <c r="J33" s="106" t="s">
        <v>64</v>
      </c>
      <c r="K33" s="95"/>
      <c r="L33" s="96"/>
      <c r="M33" s="99" t="s">
        <v>57</v>
      </c>
      <c r="N33" s="100" t="s">
        <v>1047</v>
      </c>
      <c r="O33" s="104"/>
      <c r="P33" s="91"/>
      <c r="Q33" s="101"/>
      <c r="R33" s="93"/>
      <c r="S33" s="34" t="s">
        <v>57</v>
      </c>
      <c r="T33" s="102" t="s">
        <v>693</v>
      </c>
      <c r="U33" s="93"/>
      <c r="V33" s="106" t="s">
        <v>64</v>
      </c>
      <c r="W33" s="95"/>
      <c r="X33" s="291"/>
      <c r="AA33" s="291"/>
    </row>
    <row r="34" spans="1:27" s="292" customFormat="1" ht="12.75" customHeight="1">
      <c r="A34" s="108"/>
      <c r="B34" s="104"/>
      <c r="C34" s="104"/>
      <c r="D34" s="91"/>
      <c r="E34" s="34" t="s">
        <v>53</v>
      </c>
      <c r="F34" s="92" t="s">
        <v>1048</v>
      </c>
      <c r="G34" s="93"/>
      <c r="H34" s="109"/>
      <c r="I34" s="110" t="s">
        <v>65</v>
      </c>
      <c r="J34" s="111" t="s">
        <v>1049</v>
      </c>
      <c r="K34" s="95"/>
      <c r="L34" s="96"/>
      <c r="M34" s="108"/>
      <c r="N34" s="104"/>
      <c r="O34" s="104"/>
      <c r="P34" s="91"/>
      <c r="Q34" s="34" t="s">
        <v>53</v>
      </c>
      <c r="R34" s="92" t="s">
        <v>1050</v>
      </c>
      <c r="S34" s="93"/>
      <c r="T34" s="109"/>
      <c r="U34" s="110" t="s">
        <v>65</v>
      </c>
      <c r="V34" s="111" t="s">
        <v>1051</v>
      </c>
      <c r="W34" s="95"/>
      <c r="X34" s="291"/>
      <c r="AA34" s="291"/>
    </row>
    <row r="35" spans="1:27" s="292" customFormat="1" ht="12.75" customHeight="1">
      <c r="A35" s="88"/>
      <c r="B35" s="112" t="s">
        <v>66</v>
      </c>
      <c r="C35" s="90"/>
      <c r="D35" s="91"/>
      <c r="E35" s="40" t="s">
        <v>54</v>
      </c>
      <c r="F35" s="92" t="s">
        <v>696</v>
      </c>
      <c r="G35" s="93"/>
      <c r="H35" s="94"/>
      <c r="I35" s="110" t="s">
        <v>5</v>
      </c>
      <c r="J35" s="113" t="s">
        <v>1049</v>
      </c>
      <c r="K35" s="95"/>
      <c r="L35" s="96"/>
      <c r="M35" s="88"/>
      <c r="N35" s="112" t="s">
        <v>66</v>
      </c>
      <c r="O35" s="90"/>
      <c r="P35" s="91"/>
      <c r="Q35" s="40" t="s">
        <v>54</v>
      </c>
      <c r="R35" s="92" t="s">
        <v>1052</v>
      </c>
      <c r="S35" s="93"/>
      <c r="T35" s="94"/>
      <c r="U35" s="110" t="s">
        <v>5</v>
      </c>
      <c r="V35" s="113" t="s">
        <v>1053</v>
      </c>
      <c r="W35" s="95"/>
      <c r="X35" s="291"/>
      <c r="AA35" s="291"/>
    </row>
    <row r="36" spans="1:27" s="292" customFormat="1" ht="12.75" customHeight="1">
      <c r="A36" s="88"/>
      <c r="B36" s="112" t="s">
        <v>1054</v>
      </c>
      <c r="C36" s="90"/>
      <c r="D36" s="91"/>
      <c r="E36" s="40" t="s">
        <v>55</v>
      </c>
      <c r="F36" s="92" t="s">
        <v>1055</v>
      </c>
      <c r="G36" s="97"/>
      <c r="H36" s="94"/>
      <c r="I36" s="110" t="s">
        <v>68</v>
      </c>
      <c r="J36" s="113" t="s">
        <v>1056</v>
      </c>
      <c r="K36" s="95"/>
      <c r="L36" s="96"/>
      <c r="M36" s="88"/>
      <c r="N36" s="112" t="s">
        <v>1057</v>
      </c>
      <c r="O36" s="90"/>
      <c r="P36" s="91"/>
      <c r="Q36" s="40" t="s">
        <v>55</v>
      </c>
      <c r="R36" s="92" t="s">
        <v>875</v>
      </c>
      <c r="S36" s="97"/>
      <c r="T36" s="94"/>
      <c r="U36" s="110" t="s">
        <v>68</v>
      </c>
      <c r="V36" s="113" t="s">
        <v>1058</v>
      </c>
      <c r="W36" s="95"/>
      <c r="X36" s="291"/>
      <c r="AA36" s="291"/>
    </row>
    <row r="37" spans="1:27" s="292" customFormat="1" ht="12.75" customHeight="1">
      <c r="A37" s="114"/>
      <c r="B37" s="115"/>
      <c r="C37" s="115"/>
      <c r="D37" s="91"/>
      <c r="E37" s="34" t="s">
        <v>57</v>
      </c>
      <c r="F37" s="100" t="s">
        <v>915</v>
      </c>
      <c r="G37" s="115"/>
      <c r="H37" s="115"/>
      <c r="I37" s="116" t="s">
        <v>71</v>
      </c>
      <c r="J37" s="113" t="s">
        <v>1056</v>
      </c>
      <c r="K37" s="117"/>
      <c r="L37" s="118"/>
      <c r="M37" s="114"/>
      <c r="N37" s="115"/>
      <c r="O37" s="115"/>
      <c r="P37" s="91"/>
      <c r="Q37" s="34" t="s">
        <v>57</v>
      </c>
      <c r="R37" s="107" t="s">
        <v>544</v>
      </c>
      <c r="S37" s="115"/>
      <c r="T37" s="115"/>
      <c r="U37" s="116" t="s">
        <v>71</v>
      </c>
      <c r="V37" s="113" t="s">
        <v>1058</v>
      </c>
      <c r="W37" s="117"/>
      <c r="X37" s="291"/>
      <c r="AA37" s="291"/>
    </row>
    <row r="38" spans="1:23" ht="4.5" customHeight="1">
      <c r="A38" s="119"/>
      <c r="B38" s="120"/>
      <c r="C38" s="121"/>
      <c r="D38" s="122"/>
      <c r="E38" s="123"/>
      <c r="F38" s="124"/>
      <c r="G38" s="125"/>
      <c r="H38" s="125"/>
      <c r="I38" s="121"/>
      <c r="J38" s="120"/>
      <c r="K38" s="126"/>
      <c r="L38" s="127"/>
      <c r="M38" s="119"/>
      <c r="N38" s="120"/>
      <c r="O38" s="121"/>
      <c r="P38" s="122"/>
      <c r="Q38" s="123"/>
      <c r="R38" s="124"/>
      <c r="S38" s="125"/>
      <c r="T38" s="125"/>
      <c r="U38" s="121"/>
      <c r="V38" s="120"/>
      <c r="W38" s="126"/>
    </row>
    <row r="39" spans="1:29" ht="12.75" customHeight="1">
      <c r="A39" s="128"/>
      <c r="B39" s="128" t="s">
        <v>72</v>
      </c>
      <c r="C39" s="129"/>
      <c r="D39" s="130" t="s">
        <v>73</v>
      </c>
      <c r="E39" s="130" t="s">
        <v>74</v>
      </c>
      <c r="F39" s="130" t="s">
        <v>75</v>
      </c>
      <c r="G39" s="131" t="s">
        <v>76</v>
      </c>
      <c r="H39" s="132"/>
      <c r="I39" s="129" t="s">
        <v>77</v>
      </c>
      <c r="J39" s="130" t="s">
        <v>72</v>
      </c>
      <c r="K39" s="128" t="s">
        <v>78</v>
      </c>
      <c r="L39" s="26">
        <v>150</v>
      </c>
      <c r="M39" s="128"/>
      <c r="N39" s="128" t="s">
        <v>72</v>
      </c>
      <c r="O39" s="129"/>
      <c r="P39" s="130" t="s">
        <v>73</v>
      </c>
      <c r="Q39" s="130" t="s">
        <v>74</v>
      </c>
      <c r="R39" s="130" t="s">
        <v>75</v>
      </c>
      <c r="S39" s="131" t="s">
        <v>76</v>
      </c>
      <c r="T39" s="132"/>
      <c r="U39" s="129" t="s">
        <v>77</v>
      </c>
      <c r="V39" s="130" t="s">
        <v>72</v>
      </c>
      <c r="W39" s="133" t="s">
        <v>78</v>
      </c>
      <c r="X39" s="351" t="s">
        <v>1033</v>
      </c>
      <c r="Y39" s="352"/>
      <c r="Z39" s="353"/>
      <c r="AA39" s="354" t="s">
        <v>1034</v>
      </c>
      <c r="AB39" s="355"/>
      <c r="AC39" s="356"/>
    </row>
    <row r="40" spans="1:29" ht="12.75">
      <c r="A40" s="134" t="s">
        <v>78</v>
      </c>
      <c r="B40" s="134" t="s">
        <v>79</v>
      </c>
      <c r="C40" s="135" t="s">
        <v>80</v>
      </c>
      <c r="D40" s="136" t="s">
        <v>81</v>
      </c>
      <c r="E40" s="136" t="s">
        <v>82</v>
      </c>
      <c r="F40" s="136"/>
      <c r="G40" s="137" t="s">
        <v>80</v>
      </c>
      <c r="H40" s="137" t="s">
        <v>77</v>
      </c>
      <c r="I40" s="135"/>
      <c r="J40" s="134" t="s">
        <v>79</v>
      </c>
      <c r="K40" s="134"/>
      <c r="L40" s="26">
        <v>150</v>
      </c>
      <c r="M40" s="134" t="s">
        <v>78</v>
      </c>
      <c r="N40" s="134" t="s">
        <v>79</v>
      </c>
      <c r="O40" s="135" t="s">
        <v>80</v>
      </c>
      <c r="P40" s="136" t="s">
        <v>81</v>
      </c>
      <c r="Q40" s="136" t="s">
        <v>82</v>
      </c>
      <c r="R40" s="136"/>
      <c r="S40" s="137" t="s">
        <v>80</v>
      </c>
      <c r="T40" s="137" t="s">
        <v>77</v>
      </c>
      <c r="U40" s="135"/>
      <c r="V40" s="134" t="s">
        <v>79</v>
      </c>
      <c r="W40" s="138"/>
      <c r="X40" s="293" t="s">
        <v>1035</v>
      </c>
      <c r="Y40" s="357" t="s">
        <v>1036</v>
      </c>
      <c r="Z40" s="353"/>
      <c r="AA40" s="293" t="s">
        <v>1035</v>
      </c>
      <c r="AB40" s="355" t="s">
        <v>1036</v>
      </c>
      <c r="AC40" s="356"/>
    </row>
    <row r="41" spans="1:29" ht="16.5" customHeight="1">
      <c r="A41" s="139">
        <v>0</v>
      </c>
      <c r="B41" s="140">
        <v>1</v>
      </c>
      <c r="C41" s="141">
        <v>1</v>
      </c>
      <c r="D41" s="294" t="s">
        <v>134</v>
      </c>
      <c r="E41" s="142" t="s">
        <v>71</v>
      </c>
      <c r="F41" s="148">
        <v>9</v>
      </c>
      <c r="G41" s="144"/>
      <c r="H41" s="144">
        <v>110</v>
      </c>
      <c r="I41" s="145">
        <v>2</v>
      </c>
      <c r="J41" s="146">
        <v>3</v>
      </c>
      <c r="K41" s="179">
        <v>0</v>
      </c>
      <c r="L41" s="26"/>
      <c r="M41" s="295">
        <v>-1.25</v>
      </c>
      <c r="N41" s="296">
        <v>0</v>
      </c>
      <c r="O41" s="141">
        <v>3</v>
      </c>
      <c r="P41" s="310" t="s">
        <v>126</v>
      </c>
      <c r="Q41" s="311" t="s">
        <v>5</v>
      </c>
      <c r="R41" s="312">
        <v>7</v>
      </c>
      <c r="S41" s="313">
        <v>90</v>
      </c>
      <c r="T41" s="313"/>
      <c r="U41" s="145">
        <v>4</v>
      </c>
      <c r="V41" s="297">
        <v>4</v>
      </c>
      <c r="W41" s="298">
        <v>1.25</v>
      </c>
      <c r="X41" s="299" t="str">
        <f>C41&amp;"+"&amp;I41</f>
        <v>1+2</v>
      </c>
      <c r="Y41" s="300">
        <f>IF(AND(G41&gt;0,G41&lt;1),2*G41,MATCH(A41,{-40000,-0.4999999999,0.5,40000},1)-1)</f>
        <v>1</v>
      </c>
      <c r="Z41" s="301">
        <f>IF(AND(H41&gt;0,H41&lt;1),2*H41,MATCH(K41,{-40000,-0.4999999999,0.5,40000},1)-1)</f>
        <v>1</v>
      </c>
      <c r="AA41" s="299" t="str">
        <f>O41&amp;"+"&amp;U41</f>
        <v>3+4</v>
      </c>
      <c r="AB41" s="300">
        <f>IF(AND(S41&gt;0,S41&lt;1),2*S41,MATCH(M41,{-40000,-0.4999999999,0.5,40000},1)-1)</f>
        <v>0</v>
      </c>
      <c r="AC41" s="301">
        <f>IF(AND(T41&gt;0,T41&lt;1),2*T41,MATCH(W41,{-40000,-0.4999999999,0.5,40000},1)-1)</f>
        <v>2</v>
      </c>
    </row>
    <row r="42" spans="1:29" ht="16.5" customHeight="1">
      <c r="A42" s="139">
        <v>0</v>
      </c>
      <c r="B42" s="140">
        <v>1</v>
      </c>
      <c r="C42" s="141">
        <v>3</v>
      </c>
      <c r="D42" s="294" t="s">
        <v>134</v>
      </c>
      <c r="E42" s="142" t="s">
        <v>71</v>
      </c>
      <c r="F42" s="143">
        <v>9</v>
      </c>
      <c r="G42" s="144"/>
      <c r="H42" s="144">
        <v>110</v>
      </c>
      <c r="I42" s="141">
        <v>6</v>
      </c>
      <c r="J42" s="146">
        <v>3</v>
      </c>
      <c r="K42" s="179">
        <v>0</v>
      </c>
      <c r="L42" s="26"/>
      <c r="M42" s="295">
        <v>-1.25</v>
      </c>
      <c r="N42" s="296">
        <v>2</v>
      </c>
      <c r="O42" s="141">
        <v>1</v>
      </c>
      <c r="P42" s="310" t="s">
        <v>126</v>
      </c>
      <c r="Q42" s="311" t="s">
        <v>68</v>
      </c>
      <c r="R42" s="314">
        <v>6</v>
      </c>
      <c r="S42" s="313">
        <v>100</v>
      </c>
      <c r="T42" s="313"/>
      <c r="U42" s="141">
        <v>5</v>
      </c>
      <c r="V42" s="297">
        <v>2</v>
      </c>
      <c r="W42" s="298">
        <v>1.25</v>
      </c>
      <c r="X42" s="302" t="str">
        <f>C42&amp;"+"&amp;I42</f>
        <v>3+6</v>
      </c>
      <c r="Y42" s="303">
        <f>IF(AND(G42&gt;0,G42&lt;1),2*G42,MATCH(A42,{-40000,-0.4999999999,0.5,40000},1)-1)</f>
        <v>1</v>
      </c>
      <c r="Z42" s="304">
        <f>IF(AND(H42&gt;0,H42&lt;1),2*H42,MATCH(K42,{-40000,-0.4999999999,0.5,40000},1)-1)</f>
        <v>1</v>
      </c>
      <c r="AA42" s="302" t="str">
        <f>O42&amp;"+"&amp;U42</f>
        <v>1+5</v>
      </c>
      <c r="AB42" s="303">
        <f>IF(AND(S42&gt;0,S42&lt;1),2*S42,MATCH(M42,{-40000,-0.4999999999,0.5,40000},1)-1)</f>
        <v>0</v>
      </c>
      <c r="AC42" s="304">
        <f>IF(AND(T42&gt;0,T42&lt;1),2*T42,MATCH(W42,{-40000,-0.4999999999,0.5,40000},1)-1)</f>
        <v>2</v>
      </c>
    </row>
    <row r="43" spans="1:29" ht="16.5" customHeight="1">
      <c r="A43" s="139">
        <v>0</v>
      </c>
      <c r="B43" s="140">
        <v>4</v>
      </c>
      <c r="C43" s="141">
        <v>4</v>
      </c>
      <c r="D43" s="294" t="s">
        <v>116</v>
      </c>
      <c r="E43" s="142" t="s">
        <v>65</v>
      </c>
      <c r="F43" s="148">
        <v>7</v>
      </c>
      <c r="G43" s="144"/>
      <c r="H43" s="144">
        <v>100</v>
      </c>
      <c r="I43" s="141">
        <v>5</v>
      </c>
      <c r="J43" s="146">
        <v>0</v>
      </c>
      <c r="K43" s="179">
        <v>0</v>
      </c>
      <c r="L43" s="26"/>
      <c r="M43" s="295">
        <v>3.75</v>
      </c>
      <c r="N43" s="296">
        <v>4</v>
      </c>
      <c r="O43" s="141">
        <v>2</v>
      </c>
      <c r="P43" s="310" t="s">
        <v>126</v>
      </c>
      <c r="Q43" s="311" t="s">
        <v>68</v>
      </c>
      <c r="R43" s="312">
        <v>4</v>
      </c>
      <c r="S43" s="313">
        <v>300</v>
      </c>
      <c r="T43" s="313"/>
      <c r="U43" s="141">
        <v>6</v>
      </c>
      <c r="V43" s="297">
        <v>0</v>
      </c>
      <c r="W43" s="298">
        <v>-3.75</v>
      </c>
      <c r="X43" s="305" t="str">
        <f>C43&amp;"+"&amp;I43</f>
        <v>4+5</v>
      </c>
      <c r="Y43" s="306">
        <f>IF(AND(G43&gt;0,G43&lt;1),2*G43,MATCH(A43,{-40000,-0.4999999999,0.5,40000},1)-1)</f>
        <v>1</v>
      </c>
      <c r="Z43" s="307">
        <f>IF(AND(H43&gt;0,H43&lt;1),2*H43,MATCH(K43,{-40000,-0.4999999999,0.5,40000},1)-1)</f>
        <v>1</v>
      </c>
      <c r="AA43" s="305" t="str">
        <f>O43&amp;"+"&amp;U43</f>
        <v>2+6</v>
      </c>
      <c r="AB43" s="306">
        <f>IF(AND(S43&gt;0,S43&lt;1),2*S43,MATCH(M43,{-40000,-0.4999999999,0.5,40000},1)-1)</f>
        <v>2</v>
      </c>
      <c r="AC43" s="307">
        <f>IF(AND(T43&gt;0,T43&lt;1),2*T43,MATCH(W43,{-40000,-0.4999999999,0.5,40000},1)-1)</f>
        <v>0</v>
      </c>
    </row>
    <row r="44" spans="1:27" s="39" customFormat="1" ht="9.75" customHeight="1">
      <c r="A44" s="27"/>
      <c r="B44" s="27"/>
      <c r="C44" s="53"/>
      <c r="D44" s="27"/>
      <c r="E44" s="27"/>
      <c r="F44" s="27"/>
      <c r="G44" s="27"/>
      <c r="H44" s="27"/>
      <c r="I44" s="53"/>
      <c r="J44" s="27"/>
      <c r="K44" s="27"/>
      <c r="L44" s="52"/>
      <c r="M44" s="27"/>
      <c r="N44" s="27"/>
      <c r="O44" s="53"/>
      <c r="P44" s="27"/>
      <c r="Q44" s="27"/>
      <c r="R44" s="27"/>
      <c r="S44" s="27"/>
      <c r="T44" s="27"/>
      <c r="U44" s="53"/>
      <c r="V44" s="27"/>
      <c r="W44" s="27"/>
      <c r="X44" s="309"/>
      <c r="AA44" s="309"/>
    </row>
    <row r="45" spans="1:27" s="39" customFormat="1" ht="15">
      <c r="A45" s="18"/>
      <c r="B45" s="19" t="s">
        <v>44</v>
      </c>
      <c r="C45" s="20"/>
      <c r="D45" s="19"/>
      <c r="E45" s="21" t="s">
        <v>109</v>
      </c>
      <c r="F45" s="22"/>
      <c r="G45" s="23" t="s">
        <v>46</v>
      </c>
      <c r="H45" s="23"/>
      <c r="I45" s="24" t="s">
        <v>47</v>
      </c>
      <c r="J45" s="24"/>
      <c r="K45" s="25"/>
      <c r="L45" s="26">
        <v>150</v>
      </c>
      <c r="M45" s="18"/>
      <c r="N45" s="19" t="s">
        <v>44</v>
      </c>
      <c r="O45" s="20"/>
      <c r="P45" s="19"/>
      <c r="Q45" s="21" t="s">
        <v>110</v>
      </c>
      <c r="R45" s="22"/>
      <c r="S45" s="23" t="s">
        <v>46</v>
      </c>
      <c r="T45" s="23"/>
      <c r="U45" s="24" t="s">
        <v>49</v>
      </c>
      <c r="V45" s="24"/>
      <c r="W45" s="25"/>
      <c r="X45" s="309"/>
      <c r="AA45" s="309"/>
    </row>
    <row r="46" spans="1:27" s="39" customFormat="1" ht="12.75">
      <c r="A46" s="28"/>
      <c r="B46" s="28"/>
      <c r="C46" s="29"/>
      <c r="D46" s="30"/>
      <c r="E46" s="30"/>
      <c r="F46" s="30"/>
      <c r="G46" s="31" t="s">
        <v>50</v>
      </c>
      <c r="H46" s="31"/>
      <c r="I46" s="24" t="s">
        <v>52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50</v>
      </c>
      <c r="T46" s="31"/>
      <c r="U46" s="24" t="s">
        <v>91</v>
      </c>
      <c r="V46" s="24"/>
      <c r="W46" s="25"/>
      <c r="X46" s="309"/>
      <c r="AA46" s="309"/>
    </row>
    <row r="47" spans="1:27" s="39" customFormat="1" ht="4.5" customHeight="1">
      <c r="A47" s="80"/>
      <c r="B47" s="81"/>
      <c r="C47" s="82"/>
      <c r="D47" s="83"/>
      <c r="E47" s="84"/>
      <c r="F47" s="85"/>
      <c r="G47" s="86"/>
      <c r="H47" s="86"/>
      <c r="I47" s="82"/>
      <c r="J47" s="81"/>
      <c r="K47" s="87"/>
      <c r="L47" s="79"/>
      <c r="M47" s="80"/>
      <c r="N47" s="81"/>
      <c r="O47" s="82"/>
      <c r="P47" s="83"/>
      <c r="Q47" s="84"/>
      <c r="R47" s="85"/>
      <c r="S47" s="86"/>
      <c r="T47" s="86"/>
      <c r="U47" s="82"/>
      <c r="V47" s="81"/>
      <c r="W47" s="87"/>
      <c r="X47" s="309"/>
      <c r="AA47" s="309"/>
    </row>
    <row r="48" spans="1:27" s="292" customFormat="1" ht="12.75" customHeight="1">
      <c r="A48" s="88"/>
      <c r="B48" s="89"/>
      <c r="C48" s="90"/>
      <c r="D48" s="91"/>
      <c r="E48" s="34" t="s">
        <v>53</v>
      </c>
      <c r="F48" s="98" t="s">
        <v>1059</v>
      </c>
      <c r="G48" s="93"/>
      <c r="H48" s="94"/>
      <c r="I48" s="42"/>
      <c r="J48" s="260"/>
      <c r="K48" s="198"/>
      <c r="L48" s="96"/>
      <c r="M48" s="88"/>
      <c r="N48" s="89"/>
      <c r="O48" s="90"/>
      <c r="P48" s="91"/>
      <c r="Q48" s="34" t="s">
        <v>53</v>
      </c>
      <c r="R48" s="92" t="s">
        <v>1060</v>
      </c>
      <c r="S48" s="93"/>
      <c r="T48" s="94"/>
      <c r="U48" s="42"/>
      <c r="V48" s="260"/>
      <c r="W48" s="198"/>
      <c r="X48" s="291"/>
      <c r="AA48" s="291"/>
    </row>
    <row r="49" spans="1:27" s="292" customFormat="1" ht="12.75" customHeight="1">
      <c r="A49" s="88"/>
      <c r="B49" s="89"/>
      <c r="C49" s="90"/>
      <c r="D49" s="91"/>
      <c r="E49" s="40" t="s">
        <v>54</v>
      </c>
      <c r="F49" s="92" t="s">
        <v>826</v>
      </c>
      <c r="G49" s="97"/>
      <c r="H49" s="94"/>
      <c r="I49" s="44"/>
      <c r="J49" s="261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3.1</v>
      </c>
      <c r="K49" s="262"/>
      <c r="L49" s="96"/>
      <c r="M49" s="88"/>
      <c r="N49" s="89"/>
      <c r="O49" s="90"/>
      <c r="P49" s="91"/>
      <c r="Q49" s="40" t="s">
        <v>54</v>
      </c>
      <c r="R49" s="92" t="s">
        <v>51</v>
      </c>
      <c r="S49" s="97"/>
      <c r="T49" s="94"/>
      <c r="U49" s="44"/>
      <c r="V49" s="261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7.1</v>
      </c>
      <c r="W49" s="262"/>
      <c r="X49" s="291"/>
      <c r="AA49" s="291"/>
    </row>
    <row r="50" spans="1:27" s="292" customFormat="1" ht="12.75" customHeight="1">
      <c r="A50" s="88"/>
      <c r="B50" s="89"/>
      <c r="C50" s="90"/>
      <c r="D50" s="91"/>
      <c r="E50" s="40" t="s">
        <v>55</v>
      </c>
      <c r="F50" s="92" t="s">
        <v>271</v>
      </c>
      <c r="G50" s="93"/>
      <c r="H50" s="94"/>
      <c r="I50" s="263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J50" s="261" t="str">
        <f>IF(J49="","","+")</f>
        <v>+</v>
      </c>
      <c r="K50" s="264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96"/>
      <c r="M50" s="88"/>
      <c r="N50" s="89"/>
      <c r="O50" s="90"/>
      <c r="P50" s="91"/>
      <c r="Q50" s="40" t="s">
        <v>55</v>
      </c>
      <c r="R50" s="92" t="s">
        <v>1061</v>
      </c>
      <c r="S50" s="93"/>
      <c r="T50" s="94"/>
      <c r="U50" s="263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13.1</v>
      </c>
      <c r="V50" s="261" t="str">
        <f>IF(V49="","","+")</f>
        <v>+</v>
      </c>
      <c r="W50" s="264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10.1</v>
      </c>
      <c r="X50" s="291"/>
      <c r="AA50" s="291"/>
    </row>
    <row r="51" spans="1:27" s="292" customFormat="1" ht="12.75" customHeight="1">
      <c r="A51" s="88"/>
      <c r="B51" s="89"/>
      <c r="C51" s="90"/>
      <c r="D51" s="91"/>
      <c r="E51" s="34" t="s">
        <v>57</v>
      </c>
      <c r="F51" s="92" t="s">
        <v>186</v>
      </c>
      <c r="G51" s="93"/>
      <c r="H51" s="94"/>
      <c r="I51" s="44"/>
      <c r="J51" s="261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15.1</v>
      </c>
      <c r="K51" s="262"/>
      <c r="L51" s="96"/>
      <c r="M51" s="88"/>
      <c r="N51" s="89"/>
      <c r="O51" s="90"/>
      <c r="P51" s="91"/>
      <c r="Q51" s="34" t="s">
        <v>57</v>
      </c>
      <c r="R51" s="92" t="s">
        <v>965</v>
      </c>
      <c r="S51" s="93"/>
      <c r="T51" s="94"/>
      <c r="U51" s="44"/>
      <c r="V51" s="261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10.1</v>
      </c>
      <c r="W51" s="262"/>
      <c r="X51" s="291"/>
      <c r="AA51" s="291"/>
    </row>
    <row r="52" spans="1:27" s="292" customFormat="1" ht="12.75" customHeight="1">
      <c r="A52" s="99" t="s">
        <v>53</v>
      </c>
      <c r="B52" s="100" t="s">
        <v>1062</v>
      </c>
      <c r="C52" s="90"/>
      <c r="D52" s="91"/>
      <c r="E52" s="101"/>
      <c r="F52" s="93"/>
      <c r="G52" s="34" t="s">
        <v>53</v>
      </c>
      <c r="H52" s="102" t="s">
        <v>58</v>
      </c>
      <c r="I52" s="93"/>
      <c r="J52" s="97"/>
      <c r="K52" s="95"/>
      <c r="L52" s="96"/>
      <c r="M52" s="99" t="s">
        <v>53</v>
      </c>
      <c r="N52" s="100" t="s">
        <v>1063</v>
      </c>
      <c r="O52" s="90"/>
      <c r="P52" s="91"/>
      <c r="Q52" s="101"/>
      <c r="R52" s="93"/>
      <c r="S52" s="34" t="s">
        <v>53</v>
      </c>
      <c r="T52" s="102" t="s">
        <v>619</v>
      </c>
      <c r="U52" s="93"/>
      <c r="V52" s="97"/>
      <c r="W52" s="95"/>
      <c r="X52" s="291"/>
      <c r="AA52" s="291"/>
    </row>
    <row r="53" spans="1:27" s="292" customFormat="1" ht="12.75" customHeight="1">
      <c r="A53" s="103" t="s">
        <v>54</v>
      </c>
      <c r="B53" s="100" t="s">
        <v>168</v>
      </c>
      <c r="C53" s="104"/>
      <c r="D53" s="91"/>
      <c r="E53" s="101"/>
      <c r="F53" s="105"/>
      <c r="G53" s="40" t="s">
        <v>54</v>
      </c>
      <c r="H53" s="102" t="s">
        <v>1064</v>
      </c>
      <c r="I53" s="93"/>
      <c r="J53" s="97"/>
      <c r="K53" s="95"/>
      <c r="L53" s="96"/>
      <c r="M53" s="103" t="s">
        <v>54</v>
      </c>
      <c r="N53" s="100" t="s">
        <v>1065</v>
      </c>
      <c r="O53" s="104"/>
      <c r="P53" s="91"/>
      <c r="Q53" s="101"/>
      <c r="R53" s="105"/>
      <c r="S53" s="40" t="s">
        <v>54</v>
      </c>
      <c r="T53" s="102" t="s">
        <v>1066</v>
      </c>
      <c r="U53" s="93"/>
      <c r="V53" s="97"/>
      <c r="W53" s="95"/>
      <c r="X53" s="291"/>
      <c r="AA53" s="291"/>
    </row>
    <row r="54" spans="1:27" s="292" customFormat="1" ht="12.75" customHeight="1">
      <c r="A54" s="103" t="s">
        <v>55</v>
      </c>
      <c r="B54" s="100" t="s">
        <v>237</v>
      </c>
      <c r="C54" s="90"/>
      <c r="D54" s="91"/>
      <c r="E54" s="101"/>
      <c r="F54" s="105"/>
      <c r="G54" s="40" t="s">
        <v>55</v>
      </c>
      <c r="H54" s="102" t="s">
        <v>172</v>
      </c>
      <c r="I54" s="93"/>
      <c r="J54" s="93"/>
      <c r="K54" s="95"/>
      <c r="L54" s="96"/>
      <c r="M54" s="103" t="s">
        <v>55</v>
      </c>
      <c r="N54" s="100" t="s">
        <v>980</v>
      </c>
      <c r="O54" s="90"/>
      <c r="P54" s="91"/>
      <c r="Q54" s="101"/>
      <c r="R54" s="105"/>
      <c r="S54" s="40" t="s">
        <v>55</v>
      </c>
      <c r="T54" s="149" t="s">
        <v>221</v>
      </c>
      <c r="U54" s="93"/>
      <c r="V54" s="93"/>
      <c r="W54" s="95"/>
      <c r="X54" s="291"/>
      <c r="AA54" s="291"/>
    </row>
    <row r="55" spans="1:27" s="292" customFormat="1" ht="12.75" customHeight="1">
      <c r="A55" s="99" t="s">
        <v>57</v>
      </c>
      <c r="B55" s="100" t="s">
        <v>1067</v>
      </c>
      <c r="C55" s="104"/>
      <c r="D55" s="91"/>
      <c r="E55" s="101"/>
      <c r="F55" s="93"/>
      <c r="G55" s="34" t="s">
        <v>57</v>
      </c>
      <c r="H55" s="102" t="s">
        <v>538</v>
      </c>
      <c r="I55" s="93"/>
      <c r="J55" s="106" t="s">
        <v>64</v>
      </c>
      <c r="K55" s="95"/>
      <c r="L55" s="96"/>
      <c r="M55" s="99" t="s">
        <v>57</v>
      </c>
      <c r="N55" s="100" t="s">
        <v>162</v>
      </c>
      <c r="O55" s="104"/>
      <c r="P55" s="91"/>
      <c r="Q55" s="101"/>
      <c r="R55" s="93"/>
      <c r="S55" s="34" t="s">
        <v>57</v>
      </c>
      <c r="T55" s="102" t="s">
        <v>1068</v>
      </c>
      <c r="U55" s="93"/>
      <c r="V55" s="106" t="s">
        <v>64</v>
      </c>
      <c r="W55" s="95"/>
      <c r="X55" s="291"/>
      <c r="AA55" s="291"/>
    </row>
    <row r="56" spans="1:27" s="292" customFormat="1" ht="12.75" customHeight="1">
      <c r="A56" s="108"/>
      <c r="B56" s="104"/>
      <c r="C56" s="104"/>
      <c r="D56" s="91"/>
      <c r="E56" s="34" t="s">
        <v>53</v>
      </c>
      <c r="F56" s="92" t="s">
        <v>1069</v>
      </c>
      <c r="G56" s="93"/>
      <c r="H56" s="109"/>
      <c r="I56" s="110" t="s">
        <v>65</v>
      </c>
      <c r="J56" s="111" t="s">
        <v>1070</v>
      </c>
      <c r="K56" s="95"/>
      <c r="L56" s="96"/>
      <c r="M56" s="108"/>
      <c r="N56" s="104"/>
      <c r="O56" s="104"/>
      <c r="P56" s="91"/>
      <c r="Q56" s="34" t="s">
        <v>53</v>
      </c>
      <c r="R56" s="92" t="s">
        <v>809</v>
      </c>
      <c r="S56" s="93"/>
      <c r="T56" s="109"/>
      <c r="U56" s="110" t="s">
        <v>65</v>
      </c>
      <c r="V56" s="111" t="s">
        <v>1071</v>
      </c>
      <c r="W56" s="95"/>
      <c r="X56" s="291"/>
      <c r="AA56" s="291"/>
    </row>
    <row r="57" spans="1:27" s="292" customFormat="1" ht="12.75" customHeight="1">
      <c r="A57" s="88"/>
      <c r="B57" s="112" t="s">
        <v>66</v>
      </c>
      <c r="C57" s="90"/>
      <c r="D57" s="91"/>
      <c r="E57" s="40" t="s">
        <v>54</v>
      </c>
      <c r="F57" s="92" t="s">
        <v>668</v>
      </c>
      <c r="G57" s="93"/>
      <c r="H57" s="94"/>
      <c r="I57" s="110" t="s">
        <v>5</v>
      </c>
      <c r="J57" s="113" t="s">
        <v>1070</v>
      </c>
      <c r="K57" s="95"/>
      <c r="L57" s="96"/>
      <c r="M57" s="88"/>
      <c r="N57" s="112" t="s">
        <v>66</v>
      </c>
      <c r="O57" s="90"/>
      <c r="P57" s="91"/>
      <c r="Q57" s="40" t="s">
        <v>54</v>
      </c>
      <c r="R57" s="92" t="s">
        <v>1072</v>
      </c>
      <c r="S57" s="93"/>
      <c r="T57" s="94"/>
      <c r="U57" s="110" t="s">
        <v>5</v>
      </c>
      <c r="V57" s="113" t="s">
        <v>1073</v>
      </c>
      <c r="W57" s="95"/>
      <c r="X57" s="291"/>
      <c r="AA57" s="291"/>
    </row>
    <row r="58" spans="1:27" s="292" customFormat="1" ht="12.75" customHeight="1">
      <c r="A58" s="88"/>
      <c r="B58" s="112" t="s">
        <v>1074</v>
      </c>
      <c r="C58" s="90"/>
      <c r="D58" s="91"/>
      <c r="E58" s="40" t="s">
        <v>55</v>
      </c>
      <c r="F58" s="92" t="s">
        <v>1075</v>
      </c>
      <c r="G58" s="97"/>
      <c r="H58" s="94"/>
      <c r="I58" s="110" t="s">
        <v>68</v>
      </c>
      <c r="J58" s="113" t="s">
        <v>1076</v>
      </c>
      <c r="K58" s="95"/>
      <c r="L58" s="96"/>
      <c r="M58" s="88"/>
      <c r="N58" s="112" t="s">
        <v>1077</v>
      </c>
      <c r="O58" s="90"/>
      <c r="P58" s="91"/>
      <c r="Q58" s="40" t="s">
        <v>55</v>
      </c>
      <c r="R58" s="92" t="s">
        <v>615</v>
      </c>
      <c r="S58" s="97"/>
      <c r="T58" s="94"/>
      <c r="U58" s="110" t="s">
        <v>68</v>
      </c>
      <c r="V58" s="113" t="s">
        <v>1078</v>
      </c>
      <c r="W58" s="95"/>
      <c r="X58" s="291"/>
      <c r="AA58" s="291"/>
    </row>
    <row r="59" spans="1:27" s="292" customFormat="1" ht="12.75" customHeight="1">
      <c r="A59" s="114"/>
      <c r="B59" s="115"/>
      <c r="C59" s="115"/>
      <c r="D59" s="91"/>
      <c r="E59" s="34" t="s">
        <v>57</v>
      </c>
      <c r="F59" s="100" t="s">
        <v>1079</v>
      </c>
      <c r="G59" s="115"/>
      <c r="H59" s="115"/>
      <c r="I59" s="116" t="s">
        <v>71</v>
      </c>
      <c r="J59" s="113" t="s">
        <v>1080</v>
      </c>
      <c r="K59" s="117"/>
      <c r="L59" s="118"/>
      <c r="M59" s="114"/>
      <c r="N59" s="115"/>
      <c r="O59" s="115"/>
      <c r="P59" s="91"/>
      <c r="Q59" s="34" t="s">
        <v>57</v>
      </c>
      <c r="R59" s="100" t="s">
        <v>430</v>
      </c>
      <c r="S59" s="115"/>
      <c r="T59" s="115"/>
      <c r="U59" s="116" t="s">
        <v>71</v>
      </c>
      <c r="V59" s="113" t="s">
        <v>1078</v>
      </c>
      <c r="W59" s="117"/>
      <c r="X59" s="291"/>
      <c r="AA59" s="291"/>
    </row>
    <row r="60" spans="1:23" ht="4.5" customHeight="1">
      <c r="A60" s="119"/>
      <c r="B60" s="120"/>
      <c r="C60" s="121"/>
      <c r="D60" s="122"/>
      <c r="E60" s="123"/>
      <c r="F60" s="124"/>
      <c r="G60" s="125"/>
      <c r="H60" s="125"/>
      <c r="I60" s="121"/>
      <c r="J60" s="120"/>
      <c r="K60" s="126"/>
      <c r="L60" s="127"/>
      <c r="M60" s="119"/>
      <c r="N60" s="120"/>
      <c r="O60" s="121"/>
      <c r="P60" s="122"/>
      <c r="Q60" s="123"/>
      <c r="R60" s="124"/>
      <c r="S60" s="125"/>
      <c r="T60" s="125"/>
      <c r="U60" s="121"/>
      <c r="V60" s="120"/>
      <c r="W60" s="126"/>
    </row>
    <row r="61" spans="1:29" ht="12.75" customHeight="1">
      <c r="A61" s="128"/>
      <c r="B61" s="128" t="s">
        <v>72</v>
      </c>
      <c r="C61" s="129"/>
      <c r="D61" s="130" t="s">
        <v>73</v>
      </c>
      <c r="E61" s="130" t="s">
        <v>74</v>
      </c>
      <c r="F61" s="130" t="s">
        <v>75</v>
      </c>
      <c r="G61" s="131" t="s">
        <v>76</v>
      </c>
      <c r="H61" s="132"/>
      <c r="I61" s="129" t="s">
        <v>77</v>
      </c>
      <c r="J61" s="130" t="s">
        <v>72</v>
      </c>
      <c r="K61" s="128" t="s">
        <v>78</v>
      </c>
      <c r="L61" s="26">
        <v>150</v>
      </c>
      <c r="M61" s="128"/>
      <c r="N61" s="128" t="s">
        <v>72</v>
      </c>
      <c r="O61" s="129"/>
      <c r="P61" s="130" t="s">
        <v>73</v>
      </c>
      <c r="Q61" s="130" t="s">
        <v>74</v>
      </c>
      <c r="R61" s="130" t="s">
        <v>75</v>
      </c>
      <c r="S61" s="131" t="s">
        <v>76</v>
      </c>
      <c r="T61" s="132"/>
      <c r="U61" s="129" t="s">
        <v>77</v>
      </c>
      <c r="V61" s="130" t="s">
        <v>72</v>
      </c>
      <c r="W61" s="133" t="s">
        <v>78</v>
      </c>
      <c r="X61" s="351" t="s">
        <v>1033</v>
      </c>
      <c r="Y61" s="352"/>
      <c r="Z61" s="353"/>
      <c r="AA61" s="354" t="s">
        <v>1034</v>
      </c>
      <c r="AB61" s="355"/>
      <c r="AC61" s="356"/>
    </row>
    <row r="62" spans="1:29" ht="12.75">
      <c r="A62" s="134" t="s">
        <v>78</v>
      </c>
      <c r="B62" s="134" t="s">
        <v>79</v>
      </c>
      <c r="C62" s="135" t="s">
        <v>80</v>
      </c>
      <c r="D62" s="136" t="s">
        <v>81</v>
      </c>
      <c r="E62" s="136" t="s">
        <v>82</v>
      </c>
      <c r="F62" s="136"/>
      <c r="G62" s="137" t="s">
        <v>80</v>
      </c>
      <c r="H62" s="137" t="s">
        <v>77</v>
      </c>
      <c r="I62" s="135"/>
      <c r="J62" s="134" t="s">
        <v>79</v>
      </c>
      <c r="K62" s="134"/>
      <c r="L62" s="26">
        <v>150</v>
      </c>
      <c r="M62" s="134" t="s">
        <v>78</v>
      </c>
      <c r="N62" s="134" t="s">
        <v>79</v>
      </c>
      <c r="O62" s="135" t="s">
        <v>80</v>
      </c>
      <c r="P62" s="136" t="s">
        <v>81</v>
      </c>
      <c r="Q62" s="136" t="s">
        <v>82</v>
      </c>
      <c r="R62" s="136"/>
      <c r="S62" s="137" t="s">
        <v>80</v>
      </c>
      <c r="T62" s="137" t="s">
        <v>77</v>
      </c>
      <c r="U62" s="135"/>
      <c r="V62" s="134" t="s">
        <v>79</v>
      </c>
      <c r="W62" s="138"/>
      <c r="X62" s="293" t="s">
        <v>1035</v>
      </c>
      <c r="Y62" s="357" t="s">
        <v>1036</v>
      </c>
      <c r="Z62" s="353"/>
      <c r="AA62" s="293" t="s">
        <v>1035</v>
      </c>
      <c r="AB62" s="355" t="s">
        <v>1036</v>
      </c>
      <c r="AC62" s="356"/>
    </row>
    <row r="63" spans="1:29" ht="16.5" customHeight="1">
      <c r="A63" s="139">
        <v>-1</v>
      </c>
      <c r="B63" s="140">
        <v>1</v>
      </c>
      <c r="C63" s="141">
        <v>3</v>
      </c>
      <c r="D63" s="315" t="s">
        <v>556</v>
      </c>
      <c r="E63" s="311" t="s">
        <v>71</v>
      </c>
      <c r="F63" s="312">
        <v>8</v>
      </c>
      <c r="G63" s="313"/>
      <c r="H63" s="313">
        <v>110</v>
      </c>
      <c r="I63" s="145">
        <v>4</v>
      </c>
      <c r="J63" s="146">
        <v>3</v>
      </c>
      <c r="K63" s="179">
        <v>1</v>
      </c>
      <c r="L63" s="26"/>
      <c r="M63" s="295">
        <v>11</v>
      </c>
      <c r="N63" s="296">
        <v>4</v>
      </c>
      <c r="O63" s="141">
        <v>3</v>
      </c>
      <c r="P63" s="294" t="s">
        <v>85</v>
      </c>
      <c r="Q63" s="142" t="s">
        <v>68</v>
      </c>
      <c r="R63" s="148">
        <v>8</v>
      </c>
      <c r="S63" s="144">
        <v>200</v>
      </c>
      <c r="T63" s="144"/>
      <c r="U63" s="145">
        <v>4</v>
      </c>
      <c r="V63" s="297">
        <v>0</v>
      </c>
      <c r="W63" s="298">
        <v>-11</v>
      </c>
      <c r="X63" s="299" t="str">
        <f>C63&amp;"+"&amp;I63</f>
        <v>3+4</v>
      </c>
      <c r="Y63" s="300">
        <f>IF(AND(G63&gt;0,G63&lt;1),2*G63,MATCH(A63,{-40000,-0.4999999999,0.5,40000},1)-1)</f>
        <v>0</v>
      </c>
      <c r="Z63" s="301">
        <f>IF(AND(H63&gt;0,H63&lt;1),2*H63,MATCH(K63,{-40000,-0.4999999999,0.5,40000},1)-1)</f>
        <v>2</v>
      </c>
      <c r="AA63" s="299" t="str">
        <f>O63&amp;"+"&amp;U63</f>
        <v>3+4</v>
      </c>
      <c r="AB63" s="300">
        <f>IF(AND(S63&gt;0,S63&lt;1),2*S63,MATCH(M63,{-40000,-0.4999999999,0.5,40000},1)-1)</f>
        <v>2</v>
      </c>
      <c r="AC63" s="301">
        <f>IF(AND(T63&gt;0,T63&lt;1),2*T63,MATCH(W63,{-40000,-0.4999999999,0.5,40000},1)-1)</f>
        <v>0</v>
      </c>
    </row>
    <row r="64" spans="1:29" ht="16.5" customHeight="1">
      <c r="A64" s="139">
        <v>3</v>
      </c>
      <c r="B64" s="140">
        <v>4</v>
      </c>
      <c r="C64" s="141">
        <v>1</v>
      </c>
      <c r="D64" s="315" t="s">
        <v>1081</v>
      </c>
      <c r="E64" s="311" t="s">
        <v>68</v>
      </c>
      <c r="F64" s="314">
        <v>8</v>
      </c>
      <c r="G64" s="313">
        <v>50</v>
      </c>
      <c r="H64" s="313"/>
      <c r="I64" s="141">
        <v>5</v>
      </c>
      <c r="J64" s="146">
        <v>0</v>
      </c>
      <c r="K64" s="179">
        <v>-3</v>
      </c>
      <c r="L64" s="26"/>
      <c r="M64" s="295">
        <v>-1.25</v>
      </c>
      <c r="N64" s="296">
        <v>2</v>
      </c>
      <c r="O64" s="141">
        <v>1</v>
      </c>
      <c r="P64" s="294" t="s">
        <v>1082</v>
      </c>
      <c r="Q64" s="142" t="s">
        <v>68</v>
      </c>
      <c r="R64" s="143">
        <v>9</v>
      </c>
      <c r="S64" s="144"/>
      <c r="T64" s="144">
        <v>730</v>
      </c>
      <c r="U64" s="145">
        <v>6</v>
      </c>
      <c r="V64" s="297">
        <v>2</v>
      </c>
      <c r="W64" s="298">
        <v>1.25</v>
      </c>
      <c r="X64" s="302" t="str">
        <f>C64&amp;"+"&amp;I64</f>
        <v>1+5</v>
      </c>
      <c r="Y64" s="303">
        <f>IF(AND(G64&gt;0,G64&lt;1),2*G64,MATCH(A64,{-40000,-0.4999999999,0.5,40000},1)-1)</f>
        <v>2</v>
      </c>
      <c r="Z64" s="304">
        <f>IF(AND(H64&gt;0,H64&lt;1),2*H64,MATCH(K64,{-40000,-0.4999999999,0.5,40000},1)-1)</f>
        <v>0</v>
      </c>
      <c r="AA64" s="302" t="str">
        <f>O64&amp;"+"&amp;U64</f>
        <v>1+6</v>
      </c>
      <c r="AB64" s="303">
        <f>IF(AND(S64&gt;0,S64&lt;1),2*S64,MATCH(M64,{-40000,-0.4999999999,0.5,40000},1)-1)</f>
        <v>0</v>
      </c>
      <c r="AC64" s="304">
        <f>IF(AND(T64&gt;0,T64&lt;1),2*T64,MATCH(W64,{-40000,-0.4999999999,0.5,40000},1)-1)</f>
        <v>2</v>
      </c>
    </row>
    <row r="65" spans="1:29" ht="16.5" customHeight="1">
      <c r="A65" s="139">
        <v>-1</v>
      </c>
      <c r="B65" s="140">
        <v>1</v>
      </c>
      <c r="C65" s="141">
        <v>2</v>
      </c>
      <c r="D65" s="315" t="s">
        <v>1083</v>
      </c>
      <c r="E65" s="311" t="s">
        <v>68</v>
      </c>
      <c r="F65" s="312">
        <v>8</v>
      </c>
      <c r="G65" s="313"/>
      <c r="H65" s="313">
        <v>110</v>
      </c>
      <c r="I65" s="141">
        <v>6</v>
      </c>
      <c r="J65" s="146">
        <v>3</v>
      </c>
      <c r="K65" s="179">
        <v>1</v>
      </c>
      <c r="L65" s="26"/>
      <c r="M65" s="295">
        <v>-8.5</v>
      </c>
      <c r="N65" s="296">
        <v>0</v>
      </c>
      <c r="O65" s="145">
        <v>5</v>
      </c>
      <c r="P65" s="294" t="s">
        <v>108</v>
      </c>
      <c r="Q65" s="142" t="s">
        <v>5</v>
      </c>
      <c r="R65" s="148">
        <v>5</v>
      </c>
      <c r="S65" s="144"/>
      <c r="T65" s="144">
        <v>1100</v>
      </c>
      <c r="U65" s="145">
        <v>2</v>
      </c>
      <c r="V65" s="297">
        <v>4</v>
      </c>
      <c r="W65" s="298">
        <v>8.5</v>
      </c>
      <c r="X65" s="305" t="str">
        <f>C65&amp;"+"&amp;I65</f>
        <v>2+6</v>
      </c>
      <c r="Y65" s="306">
        <f>IF(AND(G65&gt;0,G65&lt;1),2*G65,MATCH(A65,{-40000,-0.4999999999,0.5,40000},1)-1)</f>
        <v>0</v>
      </c>
      <c r="Z65" s="307">
        <f>IF(AND(H65&gt;0,H65&lt;1),2*H65,MATCH(K65,{-40000,-0.4999999999,0.5,40000},1)-1)</f>
        <v>2</v>
      </c>
      <c r="AA65" s="305" t="str">
        <f>O65&amp;"+"&amp;U65</f>
        <v>5+2</v>
      </c>
      <c r="AB65" s="306">
        <f>IF(AND(S65&gt;0,S65&lt;1),2*S65,MATCH(M65,{-40000,-0.4999999999,0.5,40000},1)-1)</f>
        <v>0</v>
      </c>
      <c r="AC65" s="307">
        <f>IF(AND(T65&gt;0,T65&lt;1),2*T65,MATCH(W65,{-40000,-0.4999999999,0.5,40000},1)-1)</f>
        <v>2</v>
      </c>
    </row>
    <row r="66" spans="1:27" s="39" customFormat="1" ht="30" customHeight="1">
      <c r="A66" s="27"/>
      <c r="B66" s="27"/>
      <c r="C66" s="53"/>
      <c r="D66" s="27"/>
      <c r="E66" s="27"/>
      <c r="F66" s="27"/>
      <c r="G66" s="27"/>
      <c r="H66" s="27"/>
      <c r="I66" s="53"/>
      <c r="J66" s="27"/>
      <c r="K66" s="27"/>
      <c r="L66" s="52"/>
      <c r="M66" s="27"/>
      <c r="N66" s="27"/>
      <c r="O66" s="53"/>
      <c r="P66" s="27"/>
      <c r="Q66" s="27"/>
      <c r="R66" s="27"/>
      <c r="S66" s="27"/>
      <c r="T66" s="27"/>
      <c r="U66" s="53"/>
      <c r="V66" s="27"/>
      <c r="W66" s="27"/>
      <c r="X66" s="309"/>
      <c r="AA66" s="309"/>
    </row>
    <row r="67" spans="1:27" s="39" customFormat="1" ht="15">
      <c r="A67" s="18"/>
      <c r="B67" s="19" t="s">
        <v>44</v>
      </c>
      <c r="C67" s="20"/>
      <c r="D67" s="19"/>
      <c r="E67" s="21" t="s">
        <v>117</v>
      </c>
      <c r="F67" s="22"/>
      <c r="G67" s="23" t="s">
        <v>46</v>
      </c>
      <c r="H67" s="23"/>
      <c r="I67" s="24" t="s">
        <v>88</v>
      </c>
      <c r="J67" s="24"/>
      <c r="K67" s="25"/>
      <c r="L67" s="26">
        <v>150</v>
      </c>
      <c r="M67" s="18"/>
      <c r="N67" s="19" t="s">
        <v>44</v>
      </c>
      <c r="O67" s="20"/>
      <c r="P67" s="19"/>
      <c r="Q67" s="21" t="s">
        <v>118</v>
      </c>
      <c r="R67" s="22"/>
      <c r="S67" s="23" t="s">
        <v>46</v>
      </c>
      <c r="T67" s="23"/>
      <c r="U67" s="24" t="s">
        <v>90</v>
      </c>
      <c r="V67" s="24"/>
      <c r="W67" s="25"/>
      <c r="X67" s="309"/>
      <c r="AA67" s="309"/>
    </row>
    <row r="68" spans="1:27" s="39" customFormat="1" ht="12.75">
      <c r="A68" s="28"/>
      <c r="B68" s="28"/>
      <c r="C68" s="29"/>
      <c r="D68" s="30"/>
      <c r="E68" s="30"/>
      <c r="F68" s="30"/>
      <c r="G68" s="31" t="s">
        <v>50</v>
      </c>
      <c r="H68" s="31"/>
      <c r="I68" s="24" t="s">
        <v>92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50</v>
      </c>
      <c r="T68" s="31"/>
      <c r="U68" s="24" t="s">
        <v>51</v>
      </c>
      <c r="V68" s="24"/>
      <c r="W68" s="25"/>
      <c r="X68" s="309"/>
      <c r="AA68" s="309"/>
    </row>
    <row r="69" spans="1:27" s="39" customFormat="1" ht="4.5" customHeight="1">
      <c r="A69" s="80"/>
      <c r="B69" s="81"/>
      <c r="C69" s="82"/>
      <c r="D69" s="83"/>
      <c r="E69" s="84"/>
      <c r="F69" s="85"/>
      <c r="G69" s="86"/>
      <c r="H69" s="86"/>
      <c r="I69" s="82"/>
      <c r="J69" s="81"/>
      <c r="K69" s="87"/>
      <c r="L69" s="79"/>
      <c r="M69" s="80"/>
      <c r="N69" s="81"/>
      <c r="O69" s="82"/>
      <c r="P69" s="83"/>
      <c r="Q69" s="84"/>
      <c r="R69" s="85"/>
      <c r="S69" s="86"/>
      <c r="T69" s="86"/>
      <c r="U69" s="82"/>
      <c r="V69" s="81"/>
      <c r="W69" s="87"/>
      <c r="X69" s="309"/>
      <c r="AA69" s="309"/>
    </row>
    <row r="70" spans="1:27" s="292" customFormat="1" ht="12.75" customHeight="1">
      <c r="A70" s="88"/>
      <c r="B70" s="89"/>
      <c r="C70" s="90"/>
      <c r="D70" s="91"/>
      <c r="E70" s="34" t="s">
        <v>53</v>
      </c>
      <c r="F70" s="92" t="s">
        <v>147</v>
      </c>
      <c r="G70" s="93"/>
      <c r="H70" s="94"/>
      <c r="I70" s="42"/>
      <c r="J70" s="260"/>
      <c r="K70" s="198"/>
      <c r="L70" s="96"/>
      <c r="M70" s="88"/>
      <c r="N70" s="89"/>
      <c r="O70" s="90"/>
      <c r="P70" s="91"/>
      <c r="Q70" s="34" t="s">
        <v>53</v>
      </c>
      <c r="R70" s="92" t="s">
        <v>1084</v>
      </c>
      <c r="S70" s="93"/>
      <c r="T70" s="94"/>
      <c r="U70" s="42"/>
      <c r="V70" s="260"/>
      <c r="W70" s="198"/>
      <c r="X70" s="291"/>
      <c r="AA70" s="291"/>
    </row>
    <row r="71" spans="1:27" s="292" customFormat="1" ht="12.75" customHeight="1">
      <c r="A71" s="88"/>
      <c r="B71" s="89"/>
      <c r="C71" s="90"/>
      <c r="D71" s="91"/>
      <c r="E71" s="40" t="s">
        <v>54</v>
      </c>
      <c r="F71" s="92" t="s">
        <v>1085</v>
      </c>
      <c r="G71" s="97"/>
      <c r="H71" s="94"/>
      <c r="I71" s="44"/>
      <c r="J71" s="261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20.1</v>
      </c>
      <c r="K71" s="262"/>
      <c r="L71" s="96"/>
      <c r="M71" s="88"/>
      <c r="N71" s="89"/>
      <c r="O71" s="90"/>
      <c r="P71" s="91"/>
      <c r="Q71" s="40" t="s">
        <v>54</v>
      </c>
      <c r="R71" s="92" t="s">
        <v>306</v>
      </c>
      <c r="S71" s="97"/>
      <c r="T71" s="94"/>
      <c r="U71" s="44"/>
      <c r="V71" s="261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6.1</v>
      </c>
      <c r="W71" s="262"/>
      <c r="X71" s="291"/>
      <c r="AA71" s="291"/>
    </row>
    <row r="72" spans="1:27" s="292" customFormat="1" ht="12.75" customHeight="1">
      <c r="A72" s="88"/>
      <c r="B72" s="89"/>
      <c r="C72" s="90"/>
      <c r="D72" s="91"/>
      <c r="E72" s="40" t="s">
        <v>55</v>
      </c>
      <c r="F72" s="92" t="s">
        <v>475</v>
      </c>
      <c r="G72" s="93"/>
      <c r="H72" s="94"/>
      <c r="I72" s="263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2.1</v>
      </c>
      <c r="J72" s="261" t="str">
        <f>IF(J71="","","+")</f>
        <v>+</v>
      </c>
      <c r="K72" s="264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17.1</v>
      </c>
      <c r="L72" s="96"/>
      <c r="M72" s="88"/>
      <c r="N72" s="89"/>
      <c r="O72" s="90"/>
      <c r="P72" s="91"/>
      <c r="Q72" s="40" t="s">
        <v>55</v>
      </c>
      <c r="R72" s="92" t="s">
        <v>688</v>
      </c>
      <c r="S72" s="93"/>
      <c r="T72" s="94"/>
      <c r="U72" s="263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14.1</v>
      </c>
      <c r="V72" s="261" t="str">
        <f>IF(V71="","","+")</f>
        <v>+</v>
      </c>
      <c r="W72" s="264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9.1</v>
      </c>
      <c r="X72" s="291"/>
      <c r="AA72" s="291"/>
    </row>
    <row r="73" spans="1:27" s="292" customFormat="1" ht="12.75" customHeight="1">
      <c r="A73" s="88"/>
      <c r="B73" s="89"/>
      <c r="C73" s="90"/>
      <c r="D73" s="91"/>
      <c r="E73" s="34" t="s">
        <v>57</v>
      </c>
      <c r="F73" s="92" t="s">
        <v>1086</v>
      </c>
      <c r="G73" s="93"/>
      <c r="H73" s="94"/>
      <c r="I73" s="44"/>
      <c r="J73" s="261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1.1</v>
      </c>
      <c r="K73" s="262"/>
      <c r="L73" s="96"/>
      <c r="M73" s="88"/>
      <c r="N73" s="89"/>
      <c r="O73" s="90"/>
      <c r="P73" s="91"/>
      <c r="Q73" s="34" t="s">
        <v>57</v>
      </c>
      <c r="R73" s="92" t="s">
        <v>196</v>
      </c>
      <c r="S73" s="93"/>
      <c r="T73" s="94"/>
      <c r="U73" s="44"/>
      <c r="V73" s="261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11.1</v>
      </c>
      <c r="W73" s="262"/>
      <c r="X73" s="291"/>
      <c r="AA73" s="291"/>
    </row>
    <row r="74" spans="1:27" s="292" customFormat="1" ht="12.75" customHeight="1">
      <c r="A74" s="99" t="s">
        <v>53</v>
      </c>
      <c r="B74" s="100" t="s">
        <v>745</v>
      </c>
      <c r="C74" s="90"/>
      <c r="D74" s="91"/>
      <c r="E74" s="101"/>
      <c r="F74" s="93"/>
      <c r="G74" s="34" t="s">
        <v>53</v>
      </c>
      <c r="H74" s="102" t="s">
        <v>846</v>
      </c>
      <c r="I74" s="93"/>
      <c r="J74" s="97"/>
      <c r="K74" s="95"/>
      <c r="L74" s="96"/>
      <c r="M74" s="99" t="s">
        <v>53</v>
      </c>
      <c r="N74" s="100" t="s">
        <v>1087</v>
      </c>
      <c r="O74" s="90"/>
      <c r="P74" s="91"/>
      <c r="Q74" s="101"/>
      <c r="R74" s="93"/>
      <c r="S74" s="34" t="s">
        <v>53</v>
      </c>
      <c r="T74" s="102" t="s">
        <v>465</v>
      </c>
      <c r="U74" s="93"/>
      <c r="V74" s="97"/>
      <c r="W74" s="95"/>
      <c r="X74" s="291"/>
      <c r="AA74" s="291"/>
    </row>
    <row r="75" spans="1:27" s="292" customFormat="1" ht="12.75" customHeight="1">
      <c r="A75" s="103" t="s">
        <v>54</v>
      </c>
      <c r="B75" s="100" t="s">
        <v>509</v>
      </c>
      <c r="C75" s="104"/>
      <c r="D75" s="91"/>
      <c r="E75" s="101"/>
      <c r="F75" s="105"/>
      <c r="G75" s="40" t="s">
        <v>54</v>
      </c>
      <c r="H75" s="102" t="s">
        <v>826</v>
      </c>
      <c r="I75" s="93"/>
      <c r="J75" s="97"/>
      <c r="K75" s="95"/>
      <c r="L75" s="96"/>
      <c r="M75" s="103" t="s">
        <v>54</v>
      </c>
      <c r="N75" s="100" t="s">
        <v>590</v>
      </c>
      <c r="O75" s="104"/>
      <c r="P75" s="91"/>
      <c r="Q75" s="101"/>
      <c r="R75" s="105"/>
      <c r="S75" s="40" t="s">
        <v>54</v>
      </c>
      <c r="T75" s="102" t="s">
        <v>100</v>
      </c>
      <c r="U75" s="93"/>
      <c r="V75" s="97"/>
      <c r="W75" s="95"/>
      <c r="X75" s="291"/>
      <c r="AA75" s="291"/>
    </row>
    <row r="76" spans="1:27" s="292" customFormat="1" ht="12.75" customHeight="1">
      <c r="A76" s="103" t="s">
        <v>55</v>
      </c>
      <c r="B76" s="100" t="s">
        <v>1088</v>
      </c>
      <c r="C76" s="90"/>
      <c r="D76" s="91"/>
      <c r="E76" s="101"/>
      <c r="F76" s="105"/>
      <c r="G76" s="40" t="s">
        <v>55</v>
      </c>
      <c r="H76" s="102" t="s">
        <v>1089</v>
      </c>
      <c r="I76" s="93"/>
      <c r="J76" s="93"/>
      <c r="K76" s="95"/>
      <c r="L76" s="96"/>
      <c r="M76" s="103" t="s">
        <v>55</v>
      </c>
      <c r="N76" s="100" t="s">
        <v>1090</v>
      </c>
      <c r="O76" s="90"/>
      <c r="P76" s="91"/>
      <c r="Q76" s="101"/>
      <c r="R76" s="105"/>
      <c r="S76" s="40" t="s">
        <v>55</v>
      </c>
      <c r="T76" s="102" t="s">
        <v>1091</v>
      </c>
      <c r="U76" s="93"/>
      <c r="V76" s="93"/>
      <c r="W76" s="95"/>
      <c r="X76" s="291"/>
      <c r="AA76" s="291"/>
    </row>
    <row r="77" spans="1:27" s="292" customFormat="1" ht="12.75" customHeight="1">
      <c r="A77" s="99" t="s">
        <v>57</v>
      </c>
      <c r="B77" s="100" t="s">
        <v>1092</v>
      </c>
      <c r="C77" s="104"/>
      <c r="D77" s="91"/>
      <c r="E77" s="101"/>
      <c r="F77" s="93"/>
      <c r="G77" s="34" t="s">
        <v>57</v>
      </c>
      <c r="H77" s="102" t="s">
        <v>573</v>
      </c>
      <c r="I77" s="93"/>
      <c r="J77" s="106" t="s">
        <v>64</v>
      </c>
      <c r="K77" s="95"/>
      <c r="L77" s="96"/>
      <c r="M77" s="99" t="s">
        <v>57</v>
      </c>
      <c r="N77" s="100" t="s">
        <v>1093</v>
      </c>
      <c r="O77" s="104"/>
      <c r="P77" s="91"/>
      <c r="Q77" s="101"/>
      <c r="R77" s="93"/>
      <c r="S77" s="34" t="s">
        <v>57</v>
      </c>
      <c r="T77" s="102" t="s">
        <v>154</v>
      </c>
      <c r="U77" s="93"/>
      <c r="V77" s="106" t="s">
        <v>64</v>
      </c>
      <c r="W77" s="95"/>
      <c r="X77" s="291"/>
      <c r="AA77" s="291"/>
    </row>
    <row r="78" spans="1:27" s="292" customFormat="1" ht="12.75" customHeight="1">
      <c r="A78" s="108"/>
      <c r="B78" s="104"/>
      <c r="C78" s="104"/>
      <c r="D78" s="91"/>
      <c r="E78" s="34" t="s">
        <v>53</v>
      </c>
      <c r="F78" s="92" t="s">
        <v>959</v>
      </c>
      <c r="G78" s="93"/>
      <c r="H78" s="109"/>
      <c r="I78" s="110" t="s">
        <v>65</v>
      </c>
      <c r="J78" s="111" t="s">
        <v>1094</v>
      </c>
      <c r="K78" s="95"/>
      <c r="L78" s="96"/>
      <c r="M78" s="108"/>
      <c r="N78" s="104"/>
      <c r="O78" s="104"/>
      <c r="P78" s="91"/>
      <c r="Q78" s="34" t="s">
        <v>53</v>
      </c>
      <c r="R78" s="92" t="s">
        <v>100</v>
      </c>
      <c r="S78" s="93"/>
      <c r="T78" s="109"/>
      <c r="U78" s="110" t="s">
        <v>65</v>
      </c>
      <c r="V78" s="111" t="s">
        <v>1095</v>
      </c>
      <c r="W78" s="95"/>
      <c r="X78" s="291"/>
      <c r="AA78" s="291"/>
    </row>
    <row r="79" spans="1:27" s="292" customFormat="1" ht="12.75" customHeight="1">
      <c r="A79" s="88"/>
      <c r="B79" s="112" t="s">
        <v>66</v>
      </c>
      <c r="C79" s="90"/>
      <c r="D79" s="91"/>
      <c r="E79" s="40" t="s">
        <v>54</v>
      </c>
      <c r="F79" s="92" t="s">
        <v>1096</v>
      </c>
      <c r="G79" s="93"/>
      <c r="H79" s="94"/>
      <c r="I79" s="110" t="s">
        <v>5</v>
      </c>
      <c r="J79" s="113" t="s">
        <v>1097</v>
      </c>
      <c r="K79" s="95"/>
      <c r="L79" s="96"/>
      <c r="M79" s="88"/>
      <c r="N79" s="112" t="s">
        <v>66</v>
      </c>
      <c r="O79" s="90"/>
      <c r="P79" s="91"/>
      <c r="Q79" s="40" t="s">
        <v>54</v>
      </c>
      <c r="R79" s="92" t="s">
        <v>1098</v>
      </c>
      <c r="S79" s="93"/>
      <c r="T79" s="94"/>
      <c r="U79" s="110" t="s">
        <v>5</v>
      </c>
      <c r="V79" s="113" t="s">
        <v>1095</v>
      </c>
      <c r="W79" s="95"/>
      <c r="X79" s="291"/>
      <c r="AA79" s="291"/>
    </row>
    <row r="80" spans="1:27" s="292" customFormat="1" ht="12.75" customHeight="1">
      <c r="A80" s="88"/>
      <c r="B80" s="112" t="s">
        <v>1099</v>
      </c>
      <c r="C80" s="90"/>
      <c r="D80" s="91"/>
      <c r="E80" s="40" t="s">
        <v>55</v>
      </c>
      <c r="F80" s="98" t="s">
        <v>1100</v>
      </c>
      <c r="G80" s="97"/>
      <c r="H80" s="94"/>
      <c r="I80" s="110" t="s">
        <v>68</v>
      </c>
      <c r="J80" s="113" t="s">
        <v>1101</v>
      </c>
      <c r="K80" s="95"/>
      <c r="L80" s="96"/>
      <c r="M80" s="88"/>
      <c r="N80" s="112" t="s">
        <v>1102</v>
      </c>
      <c r="O80" s="90"/>
      <c r="P80" s="91"/>
      <c r="Q80" s="40" t="s">
        <v>55</v>
      </c>
      <c r="R80" s="98" t="s">
        <v>128</v>
      </c>
      <c r="S80" s="97"/>
      <c r="T80" s="94"/>
      <c r="U80" s="110" t="s">
        <v>68</v>
      </c>
      <c r="V80" s="113" t="s">
        <v>1103</v>
      </c>
      <c r="W80" s="95"/>
      <c r="X80" s="291"/>
      <c r="AA80" s="291"/>
    </row>
    <row r="81" spans="1:27" s="292" customFormat="1" ht="12.75" customHeight="1">
      <c r="A81" s="114"/>
      <c r="B81" s="115"/>
      <c r="C81" s="115"/>
      <c r="D81" s="91"/>
      <c r="E81" s="34" t="s">
        <v>57</v>
      </c>
      <c r="F81" s="100" t="s">
        <v>762</v>
      </c>
      <c r="G81" s="115"/>
      <c r="H81" s="115"/>
      <c r="I81" s="116" t="s">
        <v>71</v>
      </c>
      <c r="J81" s="113" t="s">
        <v>1101</v>
      </c>
      <c r="K81" s="117"/>
      <c r="L81" s="118"/>
      <c r="M81" s="114"/>
      <c r="N81" s="115"/>
      <c r="O81" s="115"/>
      <c r="P81" s="91"/>
      <c r="Q81" s="34" t="s">
        <v>57</v>
      </c>
      <c r="R81" s="100" t="s">
        <v>1104</v>
      </c>
      <c r="S81" s="115"/>
      <c r="T81" s="115"/>
      <c r="U81" s="116" t="s">
        <v>71</v>
      </c>
      <c r="V81" s="113" t="s">
        <v>1103</v>
      </c>
      <c r="W81" s="117"/>
      <c r="X81" s="291"/>
      <c r="AA81" s="291"/>
    </row>
    <row r="82" spans="1:23" ht="4.5" customHeight="1">
      <c r="A82" s="119"/>
      <c r="B82" s="120"/>
      <c r="C82" s="121"/>
      <c r="D82" s="122"/>
      <c r="E82" s="123"/>
      <c r="F82" s="124"/>
      <c r="G82" s="125"/>
      <c r="H82" s="125"/>
      <c r="I82" s="121"/>
      <c r="J82" s="120"/>
      <c r="K82" s="126"/>
      <c r="L82" s="127"/>
      <c r="M82" s="119"/>
      <c r="N82" s="120"/>
      <c r="O82" s="121"/>
      <c r="P82" s="122"/>
      <c r="Q82" s="123"/>
      <c r="R82" s="124"/>
      <c r="S82" s="125"/>
      <c r="T82" s="125"/>
      <c r="U82" s="121"/>
      <c r="V82" s="120"/>
      <c r="W82" s="126"/>
    </row>
    <row r="83" spans="1:29" ht="12.75" customHeight="1">
      <c r="A83" s="128"/>
      <c r="B83" s="128" t="s">
        <v>72</v>
      </c>
      <c r="C83" s="129"/>
      <c r="D83" s="130" t="s">
        <v>73</v>
      </c>
      <c r="E83" s="130" t="s">
        <v>74</v>
      </c>
      <c r="F83" s="130" t="s">
        <v>75</v>
      </c>
      <c r="G83" s="131" t="s">
        <v>76</v>
      </c>
      <c r="H83" s="132"/>
      <c r="I83" s="129" t="s">
        <v>77</v>
      </c>
      <c r="J83" s="130" t="s">
        <v>72</v>
      </c>
      <c r="K83" s="128" t="s">
        <v>78</v>
      </c>
      <c r="L83" s="26">
        <v>150</v>
      </c>
      <c r="M83" s="128"/>
      <c r="N83" s="128" t="s">
        <v>72</v>
      </c>
      <c r="O83" s="129"/>
      <c r="P83" s="130" t="s">
        <v>73</v>
      </c>
      <c r="Q83" s="130" t="s">
        <v>74</v>
      </c>
      <c r="R83" s="130" t="s">
        <v>75</v>
      </c>
      <c r="S83" s="131" t="s">
        <v>76</v>
      </c>
      <c r="T83" s="132"/>
      <c r="U83" s="129" t="s">
        <v>77</v>
      </c>
      <c r="V83" s="130" t="s">
        <v>72</v>
      </c>
      <c r="W83" s="133" t="s">
        <v>78</v>
      </c>
      <c r="X83" s="351" t="s">
        <v>1033</v>
      </c>
      <c r="Y83" s="352"/>
      <c r="Z83" s="353"/>
      <c r="AA83" s="354" t="s">
        <v>1034</v>
      </c>
      <c r="AB83" s="355"/>
      <c r="AC83" s="356"/>
    </row>
    <row r="84" spans="1:29" ht="12.75">
      <c r="A84" s="134" t="s">
        <v>78</v>
      </c>
      <c r="B84" s="134" t="s">
        <v>79</v>
      </c>
      <c r="C84" s="135" t="s">
        <v>80</v>
      </c>
      <c r="D84" s="136" t="s">
        <v>81</v>
      </c>
      <c r="E84" s="136" t="s">
        <v>82</v>
      </c>
      <c r="F84" s="136"/>
      <c r="G84" s="137" t="s">
        <v>80</v>
      </c>
      <c r="H84" s="137" t="s">
        <v>77</v>
      </c>
      <c r="I84" s="135"/>
      <c r="J84" s="134" t="s">
        <v>79</v>
      </c>
      <c r="K84" s="134"/>
      <c r="L84" s="26">
        <v>150</v>
      </c>
      <c r="M84" s="134" t="s">
        <v>78</v>
      </c>
      <c r="N84" s="134" t="s">
        <v>79</v>
      </c>
      <c r="O84" s="135" t="s">
        <v>80</v>
      </c>
      <c r="P84" s="136" t="s">
        <v>81</v>
      </c>
      <c r="Q84" s="136" t="s">
        <v>82</v>
      </c>
      <c r="R84" s="136"/>
      <c r="S84" s="137" t="s">
        <v>80</v>
      </c>
      <c r="T84" s="137" t="s">
        <v>77</v>
      </c>
      <c r="U84" s="135"/>
      <c r="V84" s="134" t="s">
        <v>79</v>
      </c>
      <c r="W84" s="138"/>
      <c r="X84" s="293" t="s">
        <v>1035</v>
      </c>
      <c r="Y84" s="357" t="s">
        <v>1036</v>
      </c>
      <c r="Z84" s="353"/>
      <c r="AA84" s="293" t="s">
        <v>1035</v>
      </c>
      <c r="AB84" s="355" t="s">
        <v>1036</v>
      </c>
      <c r="AC84" s="356"/>
    </row>
    <row r="85" spans="1:29" ht="16.5" customHeight="1">
      <c r="A85" s="139">
        <v>0.5</v>
      </c>
      <c r="B85" s="140">
        <v>2</v>
      </c>
      <c r="C85" s="141">
        <v>5</v>
      </c>
      <c r="D85" s="294" t="s">
        <v>84</v>
      </c>
      <c r="E85" s="142" t="s">
        <v>65</v>
      </c>
      <c r="F85" s="148">
        <v>8</v>
      </c>
      <c r="G85" s="144">
        <v>110</v>
      </c>
      <c r="H85" s="144"/>
      <c r="I85" s="145">
        <v>6</v>
      </c>
      <c r="J85" s="146">
        <v>2</v>
      </c>
      <c r="K85" s="179">
        <v>-0.5</v>
      </c>
      <c r="L85" s="26"/>
      <c r="M85" s="295">
        <v>1</v>
      </c>
      <c r="N85" s="296">
        <v>3</v>
      </c>
      <c r="O85" s="141">
        <v>5</v>
      </c>
      <c r="P85" s="294" t="s">
        <v>557</v>
      </c>
      <c r="Q85" s="142" t="s">
        <v>68</v>
      </c>
      <c r="R85" s="148">
        <v>11</v>
      </c>
      <c r="S85" s="144"/>
      <c r="T85" s="144">
        <v>400</v>
      </c>
      <c r="U85" s="145">
        <v>6</v>
      </c>
      <c r="V85" s="297">
        <v>1</v>
      </c>
      <c r="W85" s="298">
        <v>-1</v>
      </c>
      <c r="X85" s="299" t="str">
        <f>C85&amp;"+"&amp;I85</f>
        <v>5+6</v>
      </c>
      <c r="Y85" s="300">
        <f>IF(AND(G85&gt;0,G85&lt;1),2*G85,MATCH(A85,{-40000,-0.4999999999,0.5,40000},1)-1)</f>
        <v>2</v>
      </c>
      <c r="Z85" s="301">
        <f>IF(AND(H85&gt;0,H85&lt;1),2*H85,MATCH(K85,{-40000,-0.4999999999,0.5,40000},1)-1)</f>
        <v>0</v>
      </c>
      <c r="AA85" s="299" t="str">
        <f>O85&amp;"+"&amp;U85</f>
        <v>5+6</v>
      </c>
      <c r="AB85" s="300">
        <f>IF(AND(S85&gt;0,S85&lt;1),2*S85,MATCH(M85,{-40000,-0.4999999999,0.5,40000},1)-1)</f>
        <v>2</v>
      </c>
      <c r="AC85" s="301">
        <f>IF(AND(T85&gt;0,T85&lt;1),2*T85,MATCH(W85,{-40000,-0.4999999999,0.5,40000},1)-1)</f>
        <v>0</v>
      </c>
    </row>
    <row r="86" spans="1:29" ht="16.5" customHeight="1">
      <c r="A86" s="139">
        <v>3.25</v>
      </c>
      <c r="B86" s="140">
        <v>4</v>
      </c>
      <c r="C86" s="141">
        <v>2</v>
      </c>
      <c r="D86" s="316" t="s">
        <v>126</v>
      </c>
      <c r="E86" s="142" t="s">
        <v>68</v>
      </c>
      <c r="F86" s="148">
        <v>5</v>
      </c>
      <c r="G86" s="144">
        <v>200</v>
      </c>
      <c r="H86" s="144"/>
      <c r="I86" s="145">
        <v>4</v>
      </c>
      <c r="J86" s="146">
        <v>0</v>
      </c>
      <c r="K86" s="179">
        <v>-3.25</v>
      </c>
      <c r="L86" s="26"/>
      <c r="M86" s="295">
        <v>-3</v>
      </c>
      <c r="N86" s="296">
        <v>0</v>
      </c>
      <c r="O86" s="141">
        <v>2</v>
      </c>
      <c r="P86" s="294" t="s">
        <v>1105</v>
      </c>
      <c r="Q86" s="142" t="s">
        <v>71</v>
      </c>
      <c r="R86" s="148">
        <v>11</v>
      </c>
      <c r="S86" s="144"/>
      <c r="T86" s="144">
        <v>550</v>
      </c>
      <c r="U86" s="145">
        <v>4</v>
      </c>
      <c r="V86" s="297">
        <v>4</v>
      </c>
      <c r="W86" s="298">
        <v>3</v>
      </c>
      <c r="X86" s="302" t="str">
        <f>C86&amp;"+"&amp;I86</f>
        <v>2+4</v>
      </c>
      <c r="Y86" s="303">
        <f>IF(AND(G86&gt;0,G86&lt;1),2*G86,MATCH(A86,{-40000,-0.4999999999,0.5,40000},1)-1)</f>
        <v>2</v>
      </c>
      <c r="Z86" s="304">
        <f>IF(AND(H86&gt;0,H86&lt;1),2*H86,MATCH(K86,{-40000,-0.4999999999,0.5,40000},1)-1)</f>
        <v>0</v>
      </c>
      <c r="AA86" s="302" t="str">
        <f>O86&amp;"+"&amp;U86</f>
        <v>2+4</v>
      </c>
      <c r="AB86" s="303">
        <f>IF(AND(S86&gt;0,S86&lt;1),2*S86,MATCH(M86,{-40000,-0.4999999999,0.5,40000},1)-1)</f>
        <v>0</v>
      </c>
      <c r="AC86" s="304">
        <f>IF(AND(T86&gt;0,T86&lt;1),2*T86,MATCH(W86,{-40000,-0.4999999999,0.5,40000},1)-1)</f>
        <v>2</v>
      </c>
    </row>
    <row r="87" spans="1:29" ht="16.5" customHeight="1">
      <c r="A87" s="139">
        <v>-4.25</v>
      </c>
      <c r="B87" s="140">
        <v>0</v>
      </c>
      <c r="C87" s="141">
        <v>3</v>
      </c>
      <c r="D87" s="294" t="s">
        <v>116</v>
      </c>
      <c r="E87" s="142" t="s">
        <v>65</v>
      </c>
      <c r="F87" s="143">
        <v>8</v>
      </c>
      <c r="G87" s="144"/>
      <c r="H87" s="144">
        <v>100</v>
      </c>
      <c r="I87" s="145">
        <v>1</v>
      </c>
      <c r="J87" s="146">
        <v>4</v>
      </c>
      <c r="K87" s="179">
        <v>4.25</v>
      </c>
      <c r="L87" s="26"/>
      <c r="M87" s="295">
        <v>1</v>
      </c>
      <c r="N87" s="296">
        <v>3</v>
      </c>
      <c r="O87" s="141">
        <v>3</v>
      </c>
      <c r="P87" s="294" t="s">
        <v>557</v>
      </c>
      <c r="Q87" s="142" t="s">
        <v>71</v>
      </c>
      <c r="R87" s="143">
        <v>11</v>
      </c>
      <c r="S87" s="144"/>
      <c r="T87" s="144">
        <v>400</v>
      </c>
      <c r="U87" s="145">
        <v>1</v>
      </c>
      <c r="V87" s="297">
        <v>1</v>
      </c>
      <c r="W87" s="298">
        <v>-1</v>
      </c>
      <c r="X87" s="305" t="str">
        <f>C87&amp;"+"&amp;I87</f>
        <v>3+1</v>
      </c>
      <c r="Y87" s="306">
        <f>IF(AND(G87&gt;0,G87&lt;1),2*G87,MATCH(A87,{-40000,-0.4999999999,0.5,40000},1)-1)</f>
        <v>0</v>
      </c>
      <c r="Z87" s="307">
        <f>IF(AND(H87&gt;0,H87&lt;1),2*H87,MATCH(K87,{-40000,-0.4999999999,0.5,40000},1)-1)</f>
        <v>2</v>
      </c>
      <c r="AA87" s="305" t="str">
        <f>O87&amp;"+"&amp;U87</f>
        <v>3+1</v>
      </c>
      <c r="AB87" s="306">
        <f>IF(AND(S87&gt;0,S87&lt;1),2*S87,MATCH(M87,{-40000,-0.4999999999,0.5,40000},1)-1)</f>
        <v>2</v>
      </c>
      <c r="AC87" s="307">
        <f>IF(AND(T87&gt;0,T87&lt;1),2*T87,MATCH(W87,{-40000,-0.4999999999,0.5,40000},1)-1)</f>
        <v>0</v>
      </c>
    </row>
    <row r="88" spans="1:27" s="39" customFormat="1" ht="9.75" customHeight="1">
      <c r="A88" s="27"/>
      <c r="B88" s="27"/>
      <c r="C88" s="53"/>
      <c r="D88" s="27"/>
      <c r="E88" s="27"/>
      <c r="F88" s="27"/>
      <c r="G88" s="27"/>
      <c r="H88" s="27"/>
      <c r="I88" s="53"/>
      <c r="J88" s="27"/>
      <c r="K88" s="27"/>
      <c r="L88" s="52"/>
      <c r="M88" s="27"/>
      <c r="N88" s="27"/>
      <c r="O88" s="53"/>
      <c r="P88" s="27"/>
      <c r="Q88" s="27"/>
      <c r="R88" s="27"/>
      <c r="S88" s="27"/>
      <c r="T88" s="27"/>
      <c r="U88" s="53"/>
      <c r="V88" s="27"/>
      <c r="W88" s="27"/>
      <c r="X88" s="309"/>
      <c r="AA88" s="309"/>
    </row>
    <row r="89" spans="1:27" s="39" customFormat="1" ht="15">
      <c r="A89" s="18"/>
      <c r="B89" s="19" t="s">
        <v>44</v>
      </c>
      <c r="C89" s="20"/>
      <c r="D89" s="19"/>
      <c r="E89" s="21" t="s">
        <v>127</v>
      </c>
      <c r="F89" s="22"/>
      <c r="G89" s="23" t="s">
        <v>46</v>
      </c>
      <c r="H89" s="23"/>
      <c r="I89" s="24" t="s">
        <v>47</v>
      </c>
      <c r="J89" s="24"/>
      <c r="K89" s="25"/>
      <c r="L89" s="26">
        <v>150</v>
      </c>
      <c r="M89" s="18"/>
      <c r="N89" s="19" t="s">
        <v>44</v>
      </c>
      <c r="O89" s="20"/>
      <c r="P89" s="19"/>
      <c r="Q89" s="21" t="s">
        <v>128</v>
      </c>
      <c r="R89" s="22"/>
      <c r="S89" s="23" t="s">
        <v>46</v>
      </c>
      <c r="T89" s="23"/>
      <c r="U89" s="24" t="s">
        <v>49</v>
      </c>
      <c r="V89" s="24"/>
      <c r="W89" s="25"/>
      <c r="X89" s="309"/>
      <c r="AA89" s="309"/>
    </row>
    <row r="90" spans="1:27" s="39" customFormat="1" ht="12.75">
      <c r="A90" s="28"/>
      <c r="B90" s="28"/>
      <c r="C90" s="29"/>
      <c r="D90" s="30"/>
      <c r="E90" s="30"/>
      <c r="F90" s="30"/>
      <c r="G90" s="31" t="s">
        <v>50</v>
      </c>
      <c r="H90" s="31"/>
      <c r="I90" s="24" t="s">
        <v>91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50</v>
      </c>
      <c r="T90" s="31"/>
      <c r="U90" s="24" t="s">
        <v>92</v>
      </c>
      <c r="V90" s="24"/>
      <c r="W90" s="25"/>
      <c r="X90" s="309"/>
      <c r="AA90" s="309"/>
    </row>
    <row r="91" spans="1:27" s="39" customFormat="1" ht="4.5" customHeight="1">
      <c r="A91" s="80"/>
      <c r="B91" s="81"/>
      <c r="C91" s="82"/>
      <c r="D91" s="83"/>
      <c r="E91" s="84"/>
      <c r="F91" s="85"/>
      <c r="G91" s="86"/>
      <c r="H91" s="86"/>
      <c r="I91" s="82"/>
      <c r="J91" s="81"/>
      <c r="K91" s="87"/>
      <c r="L91" s="79"/>
      <c r="M91" s="80"/>
      <c r="N91" s="81"/>
      <c r="O91" s="82"/>
      <c r="P91" s="83"/>
      <c r="Q91" s="84"/>
      <c r="R91" s="85"/>
      <c r="S91" s="86"/>
      <c r="T91" s="86"/>
      <c r="U91" s="82"/>
      <c r="V91" s="81"/>
      <c r="W91" s="87"/>
      <c r="X91" s="309"/>
      <c r="AA91" s="309"/>
    </row>
    <row r="92" spans="1:27" s="292" customFormat="1" ht="12.75" customHeight="1">
      <c r="A92" s="88"/>
      <c r="B92" s="89"/>
      <c r="C92" s="90"/>
      <c r="D92" s="91"/>
      <c r="E92" s="34" t="s">
        <v>53</v>
      </c>
      <c r="F92" s="98" t="s">
        <v>314</v>
      </c>
      <c r="G92" s="93"/>
      <c r="H92" s="94"/>
      <c r="I92" s="42"/>
      <c r="J92" s="260"/>
      <c r="K92" s="198"/>
      <c r="L92" s="96"/>
      <c r="M92" s="88"/>
      <c r="N92" s="89"/>
      <c r="O92" s="90"/>
      <c r="P92" s="91"/>
      <c r="Q92" s="34" t="s">
        <v>53</v>
      </c>
      <c r="R92" s="92" t="s">
        <v>1106</v>
      </c>
      <c r="S92" s="93"/>
      <c r="T92" s="94"/>
      <c r="U92" s="42"/>
      <c r="V92" s="260"/>
      <c r="W92" s="198"/>
      <c r="X92" s="291"/>
      <c r="AA92" s="291"/>
    </row>
    <row r="93" spans="1:27" s="292" customFormat="1" ht="12.75" customHeight="1">
      <c r="A93" s="88"/>
      <c r="B93" s="89"/>
      <c r="C93" s="90"/>
      <c r="D93" s="91"/>
      <c r="E93" s="40" t="s">
        <v>54</v>
      </c>
      <c r="F93" s="92" t="s">
        <v>1107</v>
      </c>
      <c r="G93" s="97"/>
      <c r="H93" s="94"/>
      <c r="I93" s="44"/>
      <c r="J93" s="261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6.1</v>
      </c>
      <c r="K93" s="262"/>
      <c r="L93" s="96"/>
      <c r="M93" s="88"/>
      <c r="N93" s="89"/>
      <c r="O93" s="90"/>
      <c r="P93" s="91"/>
      <c r="Q93" s="40" t="s">
        <v>54</v>
      </c>
      <c r="R93" s="92" t="s">
        <v>541</v>
      </c>
      <c r="S93" s="97"/>
      <c r="T93" s="94"/>
      <c r="U93" s="44"/>
      <c r="V93" s="261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2.1</v>
      </c>
      <c r="W93" s="262"/>
      <c r="X93" s="291"/>
      <c r="AA93" s="291"/>
    </row>
    <row r="94" spans="1:27" s="292" customFormat="1" ht="12.75" customHeight="1">
      <c r="A94" s="88"/>
      <c r="B94" s="89"/>
      <c r="C94" s="90"/>
      <c r="D94" s="91"/>
      <c r="E94" s="40" t="s">
        <v>55</v>
      </c>
      <c r="F94" s="92" t="s">
        <v>1108</v>
      </c>
      <c r="G94" s="93"/>
      <c r="H94" s="94"/>
      <c r="I94" s="263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J94" s="261" t="str">
        <f>IF(J93="","","+")</f>
        <v>+</v>
      </c>
      <c r="K94" s="264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L94" s="96"/>
      <c r="M94" s="88"/>
      <c r="N94" s="89"/>
      <c r="O94" s="90"/>
      <c r="P94" s="91"/>
      <c r="Q94" s="40" t="s">
        <v>55</v>
      </c>
      <c r="R94" s="92" t="s">
        <v>979</v>
      </c>
      <c r="S94" s="93"/>
      <c r="T94" s="94"/>
      <c r="U94" s="263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10.1</v>
      </c>
      <c r="V94" s="261" t="str">
        <f>IF(V93="","","+")</f>
        <v>+</v>
      </c>
      <c r="W94" s="264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17.1</v>
      </c>
      <c r="X94" s="291"/>
      <c r="AA94" s="291"/>
    </row>
    <row r="95" spans="1:27" s="292" customFormat="1" ht="12.75" customHeight="1">
      <c r="A95" s="88"/>
      <c r="B95" s="89"/>
      <c r="C95" s="90"/>
      <c r="D95" s="91"/>
      <c r="E95" s="34" t="s">
        <v>57</v>
      </c>
      <c r="F95" s="92" t="s">
        <v>272</v>
      </c>
      <c r="G95" s="93"/>
      <c r="H95" s="94"/>
      <c r="I95" s="44"/>
      <c r="J95" s="261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K95" s="262"/>
      <c r="L95" s="96"/>
      <c r="M95" s="88"/>
      <c r="N95" s="89"/>
      <c r="O95" s="90"/>
      <c r="P95" s="91"/>
      <c r="Q95" s="34" t="s">
        <v>57</v>
      </c>
      <c r="R95" s="92" t="s">
        <v>140</v>
      </c>
      <c r="S95" s="93"/>
      <c r="T95" s="94"/>
      <c r="U95" s="44"/>
      <c r="V95" s="261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11.1</v>
      </c>
      <c r="W95" s="262"/>
      <c r="X95" s="291"/>
      <c r="AA95" s="291"/>
    </row>
    <row r="96" spans="1:27" s="292" customFormat="1" ht="12.75" customHeight="1">
      <c r="A96" s="99" t="s">
        <v>53</v>
      </c>
      <c r="B96" s="100" t="s">
        <v>145</v>
      </c>
      <c r="C96" s="90"/>
      <c r="D96" s="91"/>
      <c r="E96" s="101"/>
      <c r="F96" s="93"/>
      <c r="G96" s="34" t="s">
        <v>53</v>
      </c>
      <c r="H96" s="102" t="s">
        <v>1109</v>
      </c>
      <c r="I96" s="93"/>
      <c r="J96" s="97"/>
      <c r="K96" s="95"/>
      <c r="L96" s="96"/>
      <c r="M96" s="99" t="s">
        <v>53</v>
      </c>
      <c r="N96" s="100" t="s">
        <v>1110</v>
      </c>
      <c r="O96" s="90"/>
      <c r="P96" s="91"/>
      <c r="Q96" s="101"/>
      <c r="R96" s="93"/>
      <c r="S96" s="34" t="s">
        <v>53</v>
      </c>
      <c r="T96" s="102" t="s">
        <v>177</v>
      </c>
      <c r="U96" s="93"/>
      <c r="V96" s="97"/>
      <c r="W96" s="95"/>
      <c r="X96" s="291"/>
      <c r="AA96" s="291"/>
    </row>
    <row r="97" spans="1:27" s="292" customFormat="1" ht="12.75" customHeight="1">
      <c r="A97" s="103" t="s">
        <v>54</v>
      </c>
      <c r="B97" s="100" t="s">
        <v>218</v>
      </c>
      <c r="C97" s="104"/>
      <c r="D97" s="91"/>
      <c r="E97" s="101"/>
      <c r="F97" s="105"/>
      <c r="G97" s="40" t="s">
        <v>54</v>
      </c>
      <c r="H97" s="102" t="s">
        <v>769</v>
      </c>
      <c r="I97" s="93"/>
      <c r="J97" s="97"/>
      <c r="K97" s="95"/>
      <c r="L97" s="96"/>
      <c r="M97" s="103" t="s">
        <v>54</v>
      </c>
      <c r="N97" s="100" t="s">
        <v>1111</v>
      </c>
      <c r="O97" s="104"/>
      <c r="P97" s="91"/>
      <c r="Q97" s="101"/>
      <c r="R97" s="105"/>
      <c r="S97" s="40" t="s">
        <v>54</v>
      </c>
      <c r="T97" s="102" t="s">
        <v>914</v>
      </c>
      <c r="U97" s="93"/>
      <c r="V97" s="97"/>
      <c r="W97" s="95"/>
      <c r="X97" s="291"/>
      <c r="AA97" s="291"/>
    </row>
    <row r="98" spans="1:27" s="292" customFormat="1" ht="12.75" customHeight="1">
      <c r="A98" s="103" t="s">
        <v>55</v>
      </c>
      <c r="B98" s="100" t="s">
        <v>736</v>
      </c>
      <c r="C98" s="90"/>
      <c r="D98" s="91"/>
      <c r="E98" s="101"/>
      <c r="F98" s="105"/>
      <c r="G98" s="40" t="s">
        <v>55</v>
      </c>
      <c r="H98" s="102" t="s">
        <v>1112</v>
      </c>
      <c r="I98" s="93"/>
      <c r="J98" s="93"/>
      <c r="K98" s="95"/>
      <c r="L98" s="96"/>
      <c r="M98" s="103" t="s">
        <v>55</v>
      </c>
      <c r="N98" s="100" t="s">
        <v>1113</v>
      </c>
      <c r="O98" s="90"/>
      <c r="P98" s="91"/>
      <c r="Q98" s="101"/>
      <c r="R98" s="105"/>
      <c r="S98" s="40" t="s">
        <v>55</v>
      </c>
      <c r="T98" s="102" t="s">
        <v>163</v>
      </c>
      <c r="U98" s="93"/>
      <c r="V98" s="93"/>
      <c r="W98" s="95"/>
      <c r="X98" s="291"/>
      <c r="AA98" s="291"/>
    </row>
    <row r="99" spans="1:27" s="292" customFormat="1" ht="12.75" customHeight="1">
      <c r="A99" s="99" t="s">
        <v>57</v>
      </c>
      <c r="B99" s="100" t="s">
        <v>1114</v>
      </c>
      <c r="C99" s="104"/>
      <c r="D99" s="91"/>
      <c r="E99" s="101"/>
      <c r="F99" s="93"/>
      <c r="G99" s="34" t="s">
        <v>57</v>
      </c>
      <c r="H99" s="149" t="s">
        <v>544</v>
      </c>
      <c r="I99" s="93"/>
      <c r="J99" s="106" t="s">
        <v>64</v>
      </c>
      <c r="K99" s="95"/>
      <c r="L99" s="96"/>
      <c r="M99" s="99" t="s">
        <v>57</v>
      </c>
      <c r="N99" s="100" t="s">
        <v>1115</v>
      </c>
      <c r="O99" s="104"/>
      <c r="P99" s="91"/>
      <c r="Q99" s="101"/>
      <c r="R99" s="93"/>
      <c r="S99" s="34" t="s">
        <v>57</v>
      </c>
      <c r="T99" s="102" t="s">
        <v>1116</v>
      </c>
      <c r="U99" s="93"/>
      <c r="V99" s="106" t="s">
        <v>64</v>
      </c>
      <c r="W99" s="95"/>
      <c r="X99" s="291"/>
      <c r="AA99" s="291"/>
    </row>
    <row r="100" spans="1:27" s="292" customFormat="1" ht="12.75" customHeight="1">
      <c r="A100" s="108"/>
      <c r="B100" s="104"/>
      <c r="C100" s="104"/>
      <c r="D100" s="91"/>
      <c r="E100" s="34" t="s">
        <v>53</v>
      </c>
      <c r="F100" s="92" t="s">
        <v>1117</v>
      </c>
      <c r="G100" s="93"/>
      <c r="H100" s="109"/>
      <c r="I100" s="110" t="s">
        <v>65</v>
      </c>
      <c r="J100" s="111" t="s">
        <v>1118</v>
      </c>
      <c r="K100" s="95"/>
      <c r="L100" s="96"/>
      <c r="M100" s="108"/>
      <c r="N100" s="104"/>
      <c r="O100" s="104"/>
      <c r="P100" s="91"/>
      <c r="Q100" s="34" t="s">
        <v>53</v>
      </c>
      <c r="R100" s="92" t="s">
        <v>201</v>
      </c>
      <c r="S100" s="93"/>
      <c r="T100" s="109"/>
      <c r="U100" s="110" t="s">
        <v>65</v>
      </c>
      <c r="V100" s="111" t="s">
        <v>1119</v>
      </c>
      <c r="W100" s="95"/>
      <c r="X100" s="291"/>
      <c r="AA100" s="291"/>
    </row>
    <row r="101" spans="1:27" s="292" customFormat="1" ht="12.75" customHeight="1">
      <c r="A101" s="88"/>
      <c r="B101" s="112" t="s">
        <v>66</v>
      </c>
      <c r="C101" s="90"/>
      <c r="D101" s="91"/>
      <c r="E101" s="40" t="s">
        <v>54</v>
      </c>
      <c r="F101" s="92" t="s">
        <v>1120</v>
      </c>
      <c r="G101" s="93"/>
      <c r="H101" s="94"/>
      <c r="I101" s="110" t="s">
        <v>5</v>
      </c>
      <c r="J101" s="113" t="s">
        <v>1118</v>
      </c>
      <c r="K101" s="95"/>
      <c r="L101" s="96"/>
      <c r="M101" s="88"/>
      <c r="N101" s="112" t="s">
        <v>66</v>
      </c>
      <c r="O101" s="90"/>
      <c r="P101" s="91"/>
      <c r="Q101" s="40" t="s">
        <v>54</v>
      </c>
      <c r="R101" s="92" t="s">
        <v>1121</v>
      </c>
      <c r="S101" s="93"/>
      <c r="T101" s="94"/>
      <c r="U101" s="110" t="s">
        <v>5</v>
      </c>
      <c r="V101" s="113" t="s">
        <v>1122</v>
      </c>
      <c r="W101" s="95"/>
      <c r="X101" s="291"/>
      <c r="AA101" s="291"/>
    </row>
    <row r="102" spans="1:27" s="292" customFormat="1" ht="12.75" customHeight="1">
      <c r="A102" s="88"/>
      <c r="B102" s="112" t="s">
        <v>1123</v>
      </c>
      <c r="C102" s="90"/>
      <c r="D102" s="91"/>
      <c r="E102" s="40" t="s">
        <v>55</v>
      </c>
      <c r="F102" s="92" t="s">
        <v>233</v>
      </c>
      <c r="G102" s="97"/>
      <c r="H102" s="94"/>
      <c r="I102" s="110" t="s">
        <v>68</v>
      </c>
      <c r="J102" s="113" t="s">
        <v>1124</v>
      </c>
      <c r="K102" s="95"/>
      <c r="L102" s="96"/>
      <c r="M102" s="88"/>
      <c r="N102" s="112" t="s">
        <v>1125</v>
      </c>
      <c r="O102" s="90"/>
      <c r="P102" s="91"/>
      <c r="Q102" s="40" t="s">
        <v>55</v>
      </c>
      <c r="R102" s="92" t="s">
        <v>498</v>
      </c>
      <c r="S102" s="97"/>
      <c r="T102" s="94"/>
      <c r="U102" s="110" t="s">
        <v>68</v>
      </c>
      <c r="V102" s="113" t="s">
        <v>1126</v>
      </c>
      <c r="W102" s="95"/>
      <c r="X102" s="291"/>
      <c r="AA102" s="291"/>
    </row>
    <row r="103" spans="1:27" s="292" customFormat="1" ht="12.75" customHeight="1">
      <c r="A103" s="114"/>
      <c r="B103" s="115"/>
      <c r="C103" s="115"/>
      <c r="D103" s="91"/>
      <c r="E103" s="34" t="s">
        <v>57</v>
      </c>
      <c r="F103" s="100" t="s">
        <v>240</v>
      </c>
      <c r="G103" s="115"/>
      <c r="H103" s="115"/>
      <c r="I103" s="116" t="s">
        <v>71</v>
      </c>
      <c r="J103" s="113" t="s">
        <v>1124</v>
      </c>
      <c r="K103" s="117"/>
      <c r="L103" s="118"/>
      <c r="M103" s="114"/>
      <c r="N103" s="115"/>
      <c r="O103" s="115"/>
      <c r="P103" s="91"/>
      <c r="Q103" s="34" t="s">
        <v>57</v>
      </c>
      <c r="R103" s="107" t="s">
        <v>544</v>
      </c>
      <c r="S103" s="115"/>
      <c r="T103" s="115"/>
      <c r="U103" s="116" t="s">
        <v>71</v>
      </c>
      <c r="V103" s="113" t="s">
        <v>1126</v>
      </c>
      <c r="W103" s="117"/>
      <c r="X103" s="291"/>
      <c r="AA103" s="291"/>
    </row>
    <row r="104" spans="1:23" ht="4.5" customHeight="1">
      <c r="A104" s="119"/>
      <c r="B104" s="120"/>
      <c r="C104" s="121"/>
      <c r="D104" s="122"/>
      <c r="E104" s="123"/>
      <c r="F104" s="124"/>
      <c r="G104" s="125"/>
      <c r="H104" s="125"/>
      <c r="I104" s="121"/>
      <c r="J104" s="120"/>
      <c r="K104" s="126"/>
      <c r="L104" s="127"/>
      <c r="M104" s="119"/>
      <c r="N104" s="120"/>
      <c r="O104" s="121"/>
      <c r="P104" s="122"/>
      <c r="Q104" s="123"/>
      <c r="R104" s="124"/>
      <c r="S104" s="125"/>
      <c r="T104" s="125"/>
      <c r="U104" s="121"/>
      <c r="V104" s="120"/>
      <c r="W104" s="126"/>
    </row>
    <row r="105" spans="1:29" ht="12.75" customHeight="1">
      <c r="A105" s="128"/>
      <c r="B105" s="128" t="s">
        <v>72</v>
      </c>
      <c r="C105" s="129"/>
      <c r="D105" s="130" t="s">
        <v>73</v>
      </c>
      <c r="E105" s="130" t="s">
        <v>74</v>
      </c>
      <c r="F105" s="130" t="s">
        <v>75</v>
      </c>
      <c r="G105" s="131" t="s">
        <v>76</v>
      </c>
      <c r="H105" s="132"/>
      <c r="I105" s="129" t="s">
        <v>77</v>
      </c>
      <c r="J105" s="130" t="s">
        <v>72</v>
      </c>
      <c r="K105" s="128" t="s">
        <v>78</v>
      </c>
      <c r="L105" s="26">
        <v>150</v>
      </c>
      <c r="M105" s="128"/>
      <c r="N105" s="128" t="s">
        <v>72</v>
      </c>
      <c r="O105" s="129"/>
      <c r="P105" s="130" t="s">
        <v>73</v>
      </c>
      <c r="Q105" s="130" t="s">
        <v>74</v>
      </c>
      <c r="R105" s="130" t="s">
        <v>75</v>
      </c>
      <c r="S105" s="131" t="s">
        <v>76</v>
      </c>
      <c r="T105" s="132"/>
      <c r="U105" s="129" t="s">
        <v>77</v>
      </c>
      <c r="V105" s="130" t="s">
        <v>72</v>
      </c>
      <c r="W105" s="133" t="s">
        <v>78</v>
      </c>
      <c r="X105" s="351" t="s">
        <v>1033</v>
      </c>
      <c r="Y105" s="352"/>
      <c r="Z105" s="353"/>
      <c r="AA105" s="354" t="s">
        <v>1034</v>
      </c>
      <c r="AB105" s="355"/>
      <c r="AC105" s="356"/>
    </row>
    <row r="106" spans="1:29" ht="12.75">
      <c r="A106" s="134" t="s">
        <v>78</v>
      </c>
      <c r="B106" s="134" t="s">
        <v>79</v>
      </c>
      <c r="C106" s="135" t="s">
        <v>80</v>
      </c>
      <c r="D106" s="136" t="s">
        <v>81</v>
      </c>
      <c r="E106" s="136" t="s">
        <v>82</v>
      </c>
      <c r="F106" s="136"/>
      <c r="G106" s="137" t="s">
        <v>80</v>
      </c>
      <c r="H106" s="137" t="s">
        <v>77</v>
      </c>
      <c r="I106" s="135"/>
      <c r="J106" s="134" t="s">
        <v>79</v>
      </c>
      <c r="K106" s="134"/>
      <c r="L106" s="26">
        <v>150</v>
      </c>
      <c r="M106" s="134" t="s">
        <v>78</v>
      </c>
      <c r="N106" s="134" t="s">
        <v>79</v>
      </c>
      <c r="O106" s="135" t="s">
        <v>80</v>
      </c>
      <c r="P106" s="136" t="s">
        <v>81</v>
      </c>
      <c r="Q106" s="136" t="s">
        <v>82</v>
      </c>
      <c r="R106" s="136"/>
      <c r="S106" s="137" t="s">
        <v>80</v>
      </c>
      <c r="T106" s="137" t="s">
        <v>77</v>
      </c>
      <c r="U106" s="135"/>
      <c r="V106" s="134" t="s">
        <v>79</v>
      </c>
      <c r="W106" s="138"/>
      <c r="X106" s="293" t="s">
        <v>1035</v>
      </c>
      <c r="Y106" s="357" t="s">
        <v>1036</v>
      </c>
      <c r="Z106" s="353"/>
      <c r="AA106" s="293" t="s">
        <v>1035</v>
      </c>
      <c r="AB106" s="355" t="s">
        <v>1036</v>
      </c>
      <c r="AC106" s="356"/>
    </row>
    <row r="107" spans="1:29" ht="16.5" customHeight="1">
      <c r="A107" s="139">
        <v>-3</v>
      </c>
      <c r="B107" s="140">
        <v>0</v>
      </c>
      <c r="C107" s="141">
        <v>5</v>
      </c>
      <c r="D107" s="294" t="s">
        <v>501</v>
      </c>
      <c r="E107" s="142" t="s">
        <v>5</v>
      </c>
      <c r="F107" s="143">
        <v>8</v>
      </c>
      <c r="G107" s="144"/>
      <c r="H107" s="144">
        <v>50</v>
      </c>
      <c r="I107" s="145">
        <v>6</v>
      </c>
      <c r="J107" s="146">
        <v>4</v>
      </c>
      <c r="K107" s="179">
        <v>3</v>
      </c>
      <c r="L107" s="26"/>
      <c r="M107" s="295">
        <v>0.25</v>
      </c>
      <c r="N107" s="296">
        <v>3</v>
      </c>
      <c r="O107" s="141">
        <v>5</v>
      </c>
      <c r="P107" s="316" t="s">
        <v>83</v>
      </c>
      <c r="Q107" s="142" t="s">
        <v>68</v>
      </c>
      <c r="R107" s="143">
        <v>10</v>
      </c>
      <c r="S107" s="144"/>
      <c r="T107" s="144">
        <v>630</v>
      </c>
      <c r="U107" s="145">
        <v>6</v>
      </c>
      <c r="V107" s="297">
        <v>1</v>
      </c>
      <c r="W107" s="298">
        <v>-0.25</v>
      </c>
      <c r="X107" s="299" t="str">
        <f>C107&amp;"+"&amp;I107</f>
        <v>5+6</v>
      </c>
      <c r="Y107" s="300">
        <f>IF(AND(G107&gt;0,G107&lt;1),2*G107,MATCH(A107,{-40000,-0.4999999999,0.5,40000},1)-1)</f>
        <v>0</v>
      </c>
      <c r="Z107" s="301">
        <f>IF(AND(H107&gt;0,H107&lt;1),2*H107,MATCH(K107,{-40000,-0.4999999999,0.5,40000},1)-1)</f>
        <v>2</v>
      </c>
      <c r="AA107" s="299" t="str">
        <f>O107&amp;"+"&amp;U107</f>
        <v>5+6</v>
      </c>
      <c r="AB107" s="300">
        <f>IF(AND(S107&gt;0,S107&lt;1),2*S107,MATCH(M107,{-40000,-0.4999999999,0.5,40000},1)-1)</f>
        <v>1</v>
      </c>
      <c r="AC107" s="301">
        <f>IF(AND(T107&gt;0,T107&lt;1),2*T107,MATCH(W107,{-40000,-0.4999999999,0.5,40000},1)-1)</f>
        <v>1</v>
      </c>
    </row>
    <row r="108" spans="1:29" ht="16.5" customHeight="1">
      <c r="A108" s="139">
        <v>1</v>
      </c>
      <c r="B108" s="140">
        <v>4</v>
      </c>
      <c r="C108" s="141">
        <v>2</v>
      </c>
      <c r="D108" s="294" t="s">
        <v>556</v>
      </c>
      <c r="E108" s="142" t="s">
        <v>5</v>
      </c>
      <c r="F108" s="143">
        <v>8</v>
      </c>
      <c r="G108" s="144">
        <v>110</v>
      </c>
      <c r="H108" s="144"/>
      <c r="I108" s="145">
        <v>3</v>
      </c>
      <c r="J108" s="146">
        <v>0</v>
      </c>
      <c r="K108" s="179">
        <v>-1</v>
      </c>
      <c r="L108" s="26"/>
      <c r="M108" s="295">
        <v>0.25</v>
      </c>
      <c r="N108" s="296">
        <v>3</v>
      </c>
      <c r="O108" s="141">
        <v>2</v>
      </c>
      <c r="P108" s="316" t="s">
        <v>83</v>
      </c>
      <c r="Q108" s="142" t="s">
        <v>71</v>
      </c>
      <c r="R108" s="143">
        <v>10</v>
      </c>
      <c r="S108" s="144"/>
      <c r="T108" s="144">
        <v>630</v>
      </c>
      <c r="U108" s="145">
        <v>3</v>
      </c>
      <c r="V108" s="297">
        <v>1</v>
      </c>
      <c r="W108" s="298">
        <v>-0.25</v>
      </c>
      <c r="X108" s="302" t="str">
        <f>C108&amp;"+"&amp;I108</f>
        <v>2+3</v>
      </c>
      <c r="Y108" s="303">
        <f>IF(AND(G108&gt;0,G108&lt;1),2*G108,MATCH(A108,{-40000,-0.4999999999,0.5,40000},1)-1)</f>
        <v>2</v>
      </c>
      <c r="Z108" s="304">
        <f>IF(AND(H108&gt;0,H108&lt;1),2*H108,MATCH(K108,{-40000,-0.4999999999,0.5,40000},1)-1)</f>
        <v>0</v>
      </c>
      <c r="AA108" s="302" t="str">
        <f>O108&amp;"+"&amp;U108</f>
        <v>2+3</v>
      </c>
      <c r="AB108" s="303">
        <f>IF(AND(S108&gt;0,S108&lt;1),2*S108,MATCH(M108,{-40000,-0.4999999999,0.5,40000},1)-1)</f>
        <v>1</v>
      </c>
      <c r="AC108" s="304">
        <f>IF(AND(T108&gt;0,T108&lt;1),2*T108,MATCH(W108,{-40000,-0.4999999999,0.5,40000},1)-1)</f>
        <v>1</v>
      </c>
    </row>
    <row r="109" spans="1:29" ht="16.5" customHeight="1">
      <c r="A109" s="139">
        <v>1</v>
      </c>
      <c r="B109" s="140">
        <v>2</v>
      </c>
      <c r="C109" s="141">
        <v>4</v>
      </c>
      <c r="D109" s="294" t="s">
        <v>107</v>
      </c>
      <c r="E109" s="142" t="s">
        <v>71</v>
      </c>
      <c r="F109" s="148">
        <v>8</v>
      </c>
      <c r="G109" s="144">
        <v>100</v>
      </c>
      <c r="H109" s="144"/>
      <c r="I109" s="145">
        <v>1</v>
      </c>
      <c r="J109" s="146">
        <v>2</v>
      </c>
      <c r="K109" s="179">
        <v>-1</v>
      </c>
      <c r="L109" s="26"/>
      <c r="M109" s="295">
        <v>-0.75</v>
      </c>
      <c r="N109" s="296">
        <v>0</v>
      </c>
      <c r="O109" s="141">
        <v>4</v>
      </c>
      <c r="P109" s="317" t="s">
        <v>83</v>
      </c>
      <c r="Q109" s="142" t="s">
        <v>68</v>
      </c>
      <c r="R109" s="148">
        <v>11</v>
      </c>
      <c r="S109" s="144"/>
      <c r="T109" s="144">
        <v>660</v>
      </c>
      <c r="U109" s="145">
        <v>1</v>
      </c>
      <c r="V109" s="297">
        <v>4</v>
      </c>
      <c r="W109" s="298">
        <v>0.75</v>
      </c>
      <c r="X109" s="305" t="str">
        <f>C109&amp;"+"&amp;I109</f>
        <v>4+1</v>
      </c>
      <c r="Y109" s="306">
        <f>IF(AND(G109&gt;0,G109&lt;1),2*G109,MATCH(A109,{-40000,-0.4999999999,0.5,40000},1)-1)</f>
        <v>2</v>
      </c>
      <c r="Z109" s="307">
        <f>IF(AND(H109&gt;0,H109&lt;1),2*H109,MATCH(K109,{-40000,-0.4999999999,0.5,40000},1)-1)</f>
        <v>0</v>
      </c>
      <c r="AA109" s="305" t="str">
        <f>O109&amp;"+"&amp;U109</f>
        <v>4+1</v>
      </c>
      <c r="AB109" s="306">
        <f>IF(AND(S109&gt;0,S109&lt;1),2*S109,MATCH(M109,{-40000,-0.4999999999,0.5,40000},1)-1)</f>
        <v>0</v>
      </c>
      <c r="AC109" s="307">
        <f>IF(AND(T109&gt;0,T109&lt;1),2*T109,MATCH(W109,{-40000,-0.4999999999,0.5,40000},1)-1)</f>
        <v>2</v>
      </c>
    </row>
    <row r="110" spans="1:27" s="39" customFormat="1" ht="30" customHeight="1">
      <c r="A110" s="27"/>
      <c r="B110" s="27"/>
      <c r="C110" s="53"/>
      <c r="D110" s="27"/>
      <c r="E110" s="27"/>
      <c r="F110" s="27"/>
      <c r="G110" s="27"/>
      <c r="H110" s="27"/>
      <c r="I110" s="53"/>
      <c r="J110" s="27"/>
      <c r="K110" s="27"/>
      <c r="L110" s="52"/>
      <c r="M110" s="27"/>
      <c r="N110" s="27"/>
      <c r="O110" s="53"/>
      <c r="P110" s="27"/>
      <c r="Q110" s="27"/>
      <c r="R110" s="27"/>
      <c r="S110" s="27"/>
      <c r="T110" s="27"/>
      <c r="U110" s="53"/>
      <c r="V110" s="27"/>
      <c r="W110" s="27"/>
      <c r="X110" s="309"/>
      <c r="AA110" s="309"/>
    </row>
    <row r="111" spans="1:27" s="39" customFormat="1" ht="15">
      <c r="A111" s="18"/>
      <c r="B111" s="19" t="s">
        <v>44</v>
      </c>
      <c r="C111" s="20"/>
      <c r="D111" s="19"/>
      <c r="E111" s="21" t="s">
        <v>135</v>
      </c>
      <c r="F111" s="22"/>
      <c r="G111" s="23" t="s">
        <v>46</v>
      </c>
      <c r="H111" s="23"/>
      <c r="I111" s="24" t="s">
        <v>88</v>
      </c>
      <c r="J111" s="24"/>
      <c r="K111" s="25"/>
      <c r="L111" s="26">
        <v>150</v>
      </c>
      <c r="M111" s="18"/>
      <c r="N111" s="19" t="s">
        <v>44</v>
      </c>
      <c r="O111" s="20"/>
      <c r="P111" s="19"/>
      <c r="Q111" s="21" t="s">
        <v>136</v>
      </c>
      <c r="R111" s="22"/>
      <c r="S111" s="23" t="s">
        <v>46</v>
      </c>
      <c r="T111" s="23"/>
      <c r="U111" s="24" t="s">
        <v>90</v>
      </c>
      <c r="V111" s="24"/>
      <c r="W111" s="25"/>
      <c r="X111" s="309"/>
      <c r="AA111" s="309"/>
    </row>
    <row r="112" spans="1:27" s="39" customFormat="1" ht="12.75">
      <c r="A112" s="28"/>
      <c r="B112" s="28"/>
      <c r="C112" s="29"/>
      <c r="D112" s="30"/>
      <c r="E112" s="30"/>
      <c r="F112" s="30"/>
      <c r="G112" s="31" t="s">
        <v>50</v>
      </c>
      <c r="H112" s="31"/>
      <c r="I112" s="24" t="s">
        <v>51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50</v>
      </c>
      <c r="T112" s="31"/>
      <c r="U112" s="24" t="s">
        <v>52</v>
      </c>
      <c r="V112" s="24"/>
      <c r="W112" s="25"/>
      <c r="X112" s="309"/>
      <c r="AA112" s="309"/>
    </row>
    <row r="113" spans="1:27" s="39" customFormat="1" ht="4.5" customHeight="1">
      <c r="A113" s="80"/>
      <c r="B113" s="81"/>
      <c r="C113" s="82"/>
      <c r="D113" s="83"/>
      <c r="E113" s="84"/>
      <c r="F113" s="85"/>
      <c r="G113" s="86"/>
      <c r="H113" s="86"/>
      <c r="I113" s="82"/>
      <c r="J113" s="81"/>
      <c r="K113" s="87"/>
      <c r="L113" s="79"/>
      <c r="M113" s="80"/>
      <c r="N113" s="81"/>
      <c r="O113" s="82"/>
      <c r="P113" s="83"/>
      <c r="Q113" s="84"/>
      <c r="R113" s="85"/>
      <c r="S113" s="86"/>
      <c r="T113" s="86"/>
      <c r="U113" s="82"/>
      <c r="V113" s="81"/>
      <c r="W113" s="87"/>
      <c r="X113" s="309"/>
      <c r="AA113" s="309"/>
    </row>
    <row r="114" spans="1:27" s="292" customFormat="1" ht="12.75" customHeight="1">
      <c r="A114" s="88"/>
      <c r="B114" s="89"/>
      <c r="C114" s="90"/>
      <c r="D114" s="91"/>
      <c r="E114" s="34" t="s">
        <v>53</v>
      </c>
      <c r="F114" s="92" t="s">
        <v>791</v>
      </c>
      <c r="G114" s="93"/>
      <c r="H114" s="94"/>
      <c r="I114" s="42"/>
      <c r="J114" s="260"/>
      <c r="K114" s="198"/>
      <c r="L114" s="96"/>
      <c r="M114" s="88"/>
      <c r="N114" s="89"/>
      <c r="O114" s="90"/>
      <c r="P114" s="91"/>
      <c r="Q114" s="34" t="s">
        <v>53</v>
      </c>
      <c r="R114" s="92" t="s">
        <v>262</v>
      </c>
      <c r="S114" s="93"/>
      <c r="T114" s="94"/>
      <c r="U114" s="42"/>
      <c r="V114" s="260"/>
      <c r="W114" s="198"/>
      <c r="X114" s="291"/>
      <c r="AA114" s="291"/>
    </row>
    <row r="115" spans="1:27" s="292" customFormat="1" ht="12.75" customHeight="1">
      <c r="A115" s="88"/>
      <c r="B115" s="89"/>
      <c r="C115" s="90"/>
      <c r="D115" s="91"/>
      <c r="E115" s="40" t="s">
        <v>54</v>
      </c>
      <c r="F115" s="92" t="s">
        <v>176</v>
      </c>
      <c r="G115" s="97"/>
      <c r="H115" s="94"/>
      <c r="I115" s="44"/>
      <c r="J115" s="261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15.1</v>
      </c>
      <c r="K115" s="262"/>
      <c r="L115" s="96"/>
      <c r="M115" s="88"/>
      <c r="N115" s="89"/>
      <c r="O115" s="90"/>
      <c r="P115" s="91"/>
      <c r="Q115" s="40" t="s">
        <v>54</v>
      </c>
      <c r="R115" s="98" t="s">
        <v>1127</v>
      </c>
      <c r="S115" s="97"/>
      <c r="T115" s="94"/>
      <c r="U115" s="44"/>
      <c r="V115" s="261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6.1</v>
      </c>
      <c r="W115" s="262"/>
      <c r="X115" s="291"/>
      <c r="AA115" s="291"/>
    </row>
    <row r="116" spans="1:27" s="292" customFormat="1" ht="12.75" customHeight="1">
      <c r="A116" s="88"/>
      <c r="B116" s="89"/>
      <c r="C116" s="90"/>
      <c r="D116" s="91"/>
      <c r="E116" s="40" t="s">
        <v>55</v>
      </c>
      <c r="F116" s="92" t="s">
        <v>1128</v>
      </c>
      <c r="G116" s="93"/>
      <c r="H116" s="94"/>
      <c r="I116" s="263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J116" s="261" t="str">
        <f>IF(J115="","","+")</f>
        <v>+</v>
      </c>
      <c r="K116" s="264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L116" s="96"/>
      <c r="M116" s="88"/>
      <c r="N116" s="89"/>
      <c r="O116" s="90"/>
      <c r="P116" s="91"/>
      <c r="Q116" s="40" t="s">
        <v>55</v>
      </c>
      <c r="R116" s="92" t="s">
        <v>1129</v>
      </c>
      <c r="S116" s="93"/>
      <c r="T116" s="94"/>
      <c r="U116" s="263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10.1</v>
      </c>
      <c r="V116" s="261" t="str">
        <f>IF(V115="","","+")</f>
        <v>+</v>
      </c>
      <c r="W116" s="264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18.1</v>
      </c>
      <c r="X116" s="291"/>
      <c r="AA116" s="291"/>
    </row>
    <row r="117" spans="1:27" s="292" customFormat="1" ht="12.75" customHeight="1">
      <c r="A117" s="88"/>
      <c r="B117" s="89"/>
      <c r="C117" s="90"/>
      <c r="D117" s="91"/>
      <c r="E117" s="34" t="s">
        <v>57</v>
      </c>
      <c r="F117" s="92" t="s">
        <v>1130</v>
      </c>
      <c r="G117" s="93"/>
      <c r="H117" s="94"/>
      <c r="I117" s="44"/>
      <c r="J117" s="261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5.1</v>
      </c>
      <c r="K117" s="262"/>
      <c r="L117" s="96"/>
      <c r="M117" s="88"/>
      <c r="N117" s="89"/>
      <c r="O117" s="90"/>
      <c r="P117" s="91"/>
      <c r="Q117" s="34" t="s">
        <v>57</v>
      </c>
      <c r="R117" s="92" t="s">
        <v>168</v>
      </c>
      <c r="S117" s="93"/>
      <c r="T117" s="94"/>
      <c r="U117" s="44"/>
      <c r="V117" s="261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6.1</v>
      </c>
      <c r="W117" s="262"/>
      <c r="X117" s="291"/>
      <c r="AA117" s="291"/>
    </row>
    <row r="118" spans="1:27" s="292" customFormat="1" ht="12.75" customHeight="1">
      <c r="A118" s="99" t="s">
        <v>53</v>
      </c>
      <c r="B118" s="100" t="s">
        <v>1131</v>
      </c>
      <c r="C118" s="90"/>
      <c r="D118" s="91"/>
      <c r="E118" s="101"/>
      <c r="F118" s="93"/>
      <c r="G118" s="34" t="s">
        <v>53</v>
      </c>
      <c r="H118" s="102" t="s">
        <v>218</v>
      </c>
      <c r="I118" s="93"/>
      <c r="J118" s="97"/>
      <c r="K118" s="95"/>
      <c r="L118" s="96"/>
      <c r="M118" s="99" t="s">
        <v>53</v>
      </c>
      <c r="N118" s="100" t="s">
        <v>515</v>
      </c>
      <c r="O118" s="90"/>
      <c r="P118" s="91"/>
      <c r="Q118" s="101"/>
      <c r="R118" s="93"/>
      <c r="S118" s="34" t="s">
        <v>53</v>
      </c>
      <c r="T118" s="102" t="s">
        <v>939</v>
      </c>
      <c r="U118" s="93"/>
      <c r="V118" s="97"/>
      <c r="W118" s="95"/>
      <c r="X118" s="291"/>
      <c r="AA118" s="291"/>
    </row>
    <row r="119" spans="1:27" s="292" customFormat="1" ht="12.75" customHeight="1">
      <c r="A119" s="103" t="s">
        <v>54</v>
      </c>
      <c r="B119" s="100" t="s">
        <v>1132</v>
      </c>
      <c r="C119" s="104"/>
      <c r="D119" s="91"/>
      <c r="E119" s="101"/>
      <c r="F119" s="105"/>
      <c r="G119" s="40" t="s">
        <v>54</v>
      </c>
      <c r="H119" s="102" t="s">
        <v>485</v>
      </c>
      <c r="I119" s="93"/>
      <c r="J119" s="97"/>
      <c r="K119" s="95"/>
      <c r="L119" s="96"/>
      <c r="M119" s="103" t="s">
        <v>54</v>
      </c>
      <c r="N119" s="100" t="s">
        <v>167</v>
      </c>
      <c r="O119" s="104"/>
      <c r="P119" s="91"/>
      <c r="Q119" s="101"/>
      <c r="R119" s="105"/>
      <c r="S119" s="40" t="s">
        <v>54</v>
      </c>
      <c r="T119" s="102" t="s">
        <v>1044</v>
      </c>
      <c r="U119" s="93"/>
      <c r="V119" s="97"/>
      <c r="W119" s="95"/>
      <c r="X119" s="291"/>
      <c r="AA119" s="291"/>
    </row>
    <row r="120" spans="1:27" s="292" customFormat="1" ht="12.75" customHeight="1">
      <c r="A120" s="103" t="s">
        <v>55</v>
      </c>
      <c r="B120" s="100" t="s">
        <v>159</v>
      </c>
      <c r="C120" s="90"/>
      <c r="D120" s="91"/>
      <c r="E120" s="101"/>
      <c r="F120" s="105"/>
      <c r="G120" s="40" t="s">
        <v>55</v>
      </c>
      <c r="H120" s="102" t="s">
        <v>1133</v>
      </c>
      <c r="I120" s="93"/>
      <c r="J120" s="93"/>
      <c r="K120" s="95"/>
      <c r="L120" s="96"/>
      <c r="M120" s="103" t="s">
        <v>55</v>
      </c>
      <c r="N120" s="100" t="s">
        <v>1134</v>
      </c>
      <c r="O120" s="90"/>
      <c r="P120" s="91"/>
      <c r="Q120" s="101"/>
      <c r="R120" s="105"/>
      <c r="S120" s="40" t="s">
        <v>55</v>
      </c>
      <c r="T120" s="102" t="s">
        <v>262</v>
      </c>
      <c r="U120" s="93"/>
      <c r="V120" s="93"/>
      <c r="W120" s="95"/>
      <c r="X120" s="291"/>
      <c r="AA120" s="291"/>
    </row>
    <row r="121" spans="1:27" s="292" customFormat="1" ht="12.75" customHeight="1">
      <c r="A121" s="99" t="s">
        <v>57</v>
      </c>
      <c r="B121" s="100" t="s">
        <v>604</v>
      </c>
      <c r="C121" s="104"/>
      <c r="D121" s="91"/>
      <c r="E121" s="101"/>
      <c r="F121" s="93"/>
      <c r="G121" s="34" t="s">
        <v>57</v>
      </c>
      <c r="H121" s="149" t="s">
        <v>1135</v>
      </c>
      <c r="I121" s="93"/>
      <c r="J121" s="106" t="s">
        <v>64</v>
      </c>
      <c r="K121" s="95"/>
      <c r="L121" s="96"/>
      <c r="M121" s="99" t="s">
        <v>57</v>
      </c>
      <c r="N121" s="100" t="s">
        <v>1136</v>
      </c>
      <c r="O121" s="104"/>
      <c r="P121" s="91"/>
      <c r="Q121" s="101"/>
      <c r="R121" s="93"/>
      <c r="S121" s="34" t="s">
        <v>57</v>
      </c>
      <c r="T121" s="102" t="s">
        <v>931</v>
      </c>
      <c r="U121" s="93"/>
      <c r="V121" s="106" t="s">
        <v>64</v>
      </c>
      <c r="W121" s="95"/>
      <c r="X121" s="291"/>
      <c r="AA121" s="291"/>
    </row>
    <row r="122" spans="1:27" s="292" customFormat="1" ht="12.75" customHeight="1">
      <c r="A122" s="108"/>
      <c r="B122" s="104"/>
      <c r="C122" s="104"/>
      <c r="D122" s="91"/>
      <c r="E122" s="34" t="s">
        <v>53</v>
      </c>
      <c r="F122" s="92" t="s">
        <v>1137</v>
      </c>
      <c r="G122" s="93"/>
      <c r="H122" s="109"/>
      <c r="I122" s="110" t="s">
        <v>65</v>
      </c>
      <c r="J122" s="111" t="s">
        <v>1138</v>
      </c>
      <c r="K122" s="95"/>
      <c r="L122" s="96"/>
      <c r="M122" s="108"/>
      <c r="N122" s="104"/>
      <c r="O122" s="104"/>
      <c r="P122" s="91"/>
      <c r="Q122" s="34" t="s">
        <v>53</v>
      </c>
      <c r="R122" s="98" t="s">
        <v>1139</v>
      </c>
      <c r="S122" s="93"/>
      <c r="T122" s="109"/>
      <c r="U122" s="110" t="s">
        <v>65</v>
      </c>
      <c r="V122" s="111" t="s">
        <v>1140</v>
      </c>
      <c r="W122" s="95"/>
      <c r="X122" s="291"/>
      <c r="AA122" s="291"/>
    </row>
    <row r="123" spans="1:27" s="292" customFormat="1" ht="12.75" customHeight="1">
      <c r="A123" s="88"/>
      <c r="B123" s="112" t="s">
        <v>66</v>
      </c>
      <c r="C123" s="90"/>
      <c r="D123" s="91"/>
      <c r="E123" s="40" t="s">
        <v>54</v>
      </c>
      <c r="F123" s="92" t="s">
        <v>1141</v>
      </c>
      <c r="G123" s="93"/>
      <c r="H123" s="94"/>
      <c r="I123" s="110" t="s">
        <v>5</v>
      </c>
      <c r="J123" s="113" t="s">
        <v>1138</v>
      </c>
      <c r="K123" s="95"/>
      <c r="L123" s="96"/>
      <c r="M123" s="88"/>
      <c r="N123" s="112" t="s">
        <v>66</v>
      </c>
      <c r="O123" s="90"/>
      <c r="P123" s="91"/>
      <c r="Q123" s="40" t="s">
        <v>54</v>
      </c>
      <c r="R123" s="92" t="s">
        <v>987</v>
      </c>
      <c r="S123" s="93"/>
      <c r="T123" s="94"/>
      <c r="U123" s="110" t="s">
        <v>5</v>
      </c>
      <c r="V123" s="113" t="s">
        <v>1140</v>
      </c>
      <c r="W123" s="95"/>
      <c r="X123" s="291"/>
      <c r="AA123" s="291"/>
    </row>
    <row r="124" spans="1:27" s="292" customFormat="1" ht="12.75" customHeight="1">
      <c r="A124" s="88"/>
      <c r="B124" s="112" t="s">
        <v>1142</v>
      </c>
      <c r="C124" s="90"/>
      <c r="D124" s="91"/>
      <c r="E124" s="40" t="s">
        <v>55</v>
      </c>
      <c r="F124" s="92" t="s">
        <v>1143</v>
      </c>
      <c r="G124" s="97"/>
      <c r="H124" s="94"/>
      <c r="I124" s="110" t="s">
        <v>68</v>
      </c>
      <c r="J124" s="113" t="s">
        <v>1144</v>
      </c>
      <c r="K124" s="95"/>
      <c r="L124" s="96"/>
      <c r="M124" s="88"/>
      <c r="N124" s="112" t="s">
        <v>1145</v>
      </c>
      <c r="O124" s="90"/>
      <c r="P124" s="91"/>
      <c r="Q124" s="40" t="s">
        <v>55</v>
      </c>
      <c r="R124" s="92" t="s">
        <v>515</v>
      </c>
      <c r="S124" s="97"/>
      <c r="T124" s="94"/>
      <c r="U124" s="110" t="s">
        <v>68</v>
      </c>
      <c r="V124" s="113" t="s">
        <v>1146</v>
      </c>
      <c r="W124" s="95"/>
      <c r="X124" s="291"/>
      <c r="AA124" s="291"/>
    </row>
    <row r="125" spans="1:27" s="292" customFormat="1" ht="12.75" customHeight="1">
      <c r="A125" s="114"/>
      <c r="B125" s="115"/>
      <c r="C125" s="115"/>
      <c r="D125" s="91"/>
      <c r="E125" s="34" t="s">
        <v>57</v>
      </c>
      <c r="F125" s="100" t="s">
        <v>1087</v>
      </c>
      <c r="G125" s="115"/>
      <c r="H125" s="115"/>
      <c r="I125" s="116" t="s">
        <v>71</v>
      </c>
      <c r="J125" s="113" t="s">
        <v>1144</v>
      </c>
      <c r="K125" s="117"/>
      <c r="L125" s="118"/>
      <c r="M125" s="114"/>
      <c r="N125" s="115"/>
      <c r="O125" s="115"/>
      <c r="P125" s="91"/>
      <c r="Q125" s="34" t="s">
        <v>57</v>
      </c>
      <c r="R125" s="100" t="s">
        <v>738</v>
      </c>
      <c r="S125" s="115"/>
      <c r="T125" s="115"/>
      <c r="U125" s="116" t="s">
        <v>71</v>
      </c>
      <c r="V125" s="113" t="s">
        <v>1146</v>
      </c>
      <c r="W125" s="117"/>
      <c r="X125" s="291"/>
      <c r="AA125" s="291"/>
    </row>
    <row r="126" spans="1:23" ht="4.5" customHeight="1">
      <c r="A126" s="119"/>
      <c r="B126" s="120"/>
      <c r="C126" s="121"/>
      <c r="D126" s="122"/>
      <c r="E126" s="123"/>
      <c r="F126" s="124"/>
      <c r="G126" s="125"/>
      <c r="H126" s="125"/>
      <c r="I126" s="121"/>
      <c r="J126" s="120"/>
      <c r="K126" s="126"/>
      <c r="L126" s="127"/>
      <c r="M126" s="119"/>
      <c r="N126" s="120"/>
      <c r="O126" s="121"/>
      <c r="P126" s="122"/>
      <c r="Q126" s="123"/>
      <c r="R126" s="124"/>
      <c r="S126" s="125"/>
      <c r="T126" s="125"/>
      <c r="U126" s="121"/>
      <c r="V126" s="120"/>
      <c r="W126" s="126"/>
    </row>
    <row r="127" spans="1:29" ht="12.75" customHeight="1">
      <c r="A127" s="128"/>
      <c r="B127" s="128" t="s">
        <v>72</v>
      </c>
      <c r="C127" s="129"/>
      <c r="D127" s="130" t="s">
        <v>73</v>
      </c>
      <c r="E127" s="130" t="s">
        <v>74</v>
      </c>
      <c r="F127" s="130" t="s">
        <v>75</v>
      </c>
      <c r="G127" s="131" t="s">
        <v>76</v>
      </c>
      <c r="H127" s="132"/>
      <c r="I127" s="129" t="s">
        <v>77</v>
      </c>
      <c r="J127" s="130" t="s">
        <v>72</v>
      </c>
      <c r="K127" s="128" t="s">
        <v>78</v>
      </c>
      <c r="L127" s="26">
        <v>150</v>
      </c>
      <c r="M127" s="128"/>
      <c r="N127" s="128" t="s">
        <v>72</v>
      </c>
      <c r="O127" s="129"/>
      <c r="P127" s="130" t="s">
        <v>73</v>
      </c>
      <c r="Q127" s="130" t="s">
        <v>74</v>
      </c>
      <c r="R127" s="130" t="s">
        <v>75</v>
      </c>
      <c r="S127" s="131" t="s">
        <v>76</v>
      </c>
      <c r="T127" s="132"/>
      <c r="U127" s="129" t="s">
        <v>77</v>
      </c>
      <c r="V127" s="130" t="s">
        <v>72</v>
      </c>
      <c r="W127" s="133" t="s">
        <v>78</v>
      </c>
      <c r="X127" s="351" t="s">
        <v>1033</v>
      </c>
      <c r="Y127" s="352"/>
      <c r="Z127" s="353"/>
      <c r="AA127" s="354" t="s">
        <v>1034</v>
      </c>
      <c r="AB127" s="355"/>
      <c r="AC127" s="356"/>
    </row>
    <row r="128" spans="1:29" ht="12.75">
      <c r="A128" s="134" t="s">
        <v>78</v>
      </c>
      <c r="B128" s="134" t="s">
        <v>79</v>
      </c>
      <c r="C128" s="135" t="s">
        <v>80</v>
      </c>
      <c r="D128" s="136" t="s">
        <v>81</v>
      </c>
      <c r="E128" s="136" t="s">
        <v>82</v>
      </c>
      <c r="F128" s="136"/>
      <c r="G128" s="137" t="s">
        <v>80</v>
      </c>
      <c r="H128" s="137" t="s">
        <v>77</v>
      </c>
      <c r="I128" s="135"/>
      <c r="J128" s="134" t="s">
        <v>79</v>
      </c>
      <c r="K128" s="134"/>
      <c r="L128" s="26">
        <v>150</v>
      </c>
      <c r="M128" s="134" t="s">
        <v>78</v>
      </c>
      <c r="N128" s="134" t="s">
        <v>79</v>
      </c>
      <c r="O128" s="135" t="s">
        <v>80</v>
      </c>
      <c r="P128" s="136" t="s">
        <v>81</v>
      </c>
      <c r="Q128" s="136" t="s">
        <v>82</v>
      </c>
      <c r="R128" s="136"/>
      <c r="S128" s="137" t="s">
        <v>80</v>
      </c>
      <c r="T128" s="137" t="s">
        <v>77</v>
      </c>
      <c r="U128" s="135"/>
      <c r="V128" s="134" t="s">
        <v>79</v>
      </c>
      <c r="W128" s="138"/>
      <c r="X128" s="293" t="s">
        <v>1035</v>
      </c>
      <c r="Y128" s="357" t="s">
        <v>1036</v>
      </c>
      <c r="Z128" s="353"/>
      <c r="AA128" s="293" t="s">
        <v>1035</v>
      </c>
      <c r="AB128" s="355" t="s">
        <v>1036</v>
      </c>
      <c r="AC128" s="356"/>
    </row>
    <row r="129" spans="1:29" ht="16.5" customHeight="1">
      <c r="A129" s="139">
        <v>-3</v>
      </c>
      <c r="B129" s="140">
        <v>1</v>
      </c>
      <c r="C129" s="141">
        <v>1</v>
      </c>
      <c r="D129" s="294" t="s">
        <v>556</v>
      </c>
      <c r="E129" s="142" t="s">
        <v>5</v>
      </c>
      <c r="F129" s="148">
        <v>6</v>
      </c>
      <c r="G129" s="144"/>
      <c r="H129" s="144">
        <v>100</v>
      </c>
      <c r="I129" s="145">
        <v>2</v>
      </c>
      <c r="J129" s="146">
        <v>3</v>
      </c>
      <c r="K129" s="179">
        <v>3</v>
      </c>
      <c r="L129" s="26"/>
      <c r="M129" s="295">
        <v>8.25</v>
      </c>
      <c r="N129" s="296">
        <v>4</v>
      </c>
      <c r="O129" s="141">
        <v>3</v>
      </c>
      <c r="P129" s="316" t="s">
        <v>83</v>
      </c>
      <c r="Q129" s="142" t="s">
        <v>68</v>
      </c>
      <c r="R129" s="148">
        <v>7</v>
      </c>
      <c r="S129" s="144">
        <v>100</v>
      </c>
      <c r="T129" s="144"/>
      <c r="U129" s="145">
        <v>4</v>
      </c>
      <c r="V129" s="297">
        <v>0</v>
      </c>
      <c r="W129" s="298">
        <v>-8.25</v>
      </c>
      <c r="X129" s="299" t="str">
        <f>C129&amp;"+"&amp;I129</f>
        <v>1+2</v>
      </c>
      <c r="Y129" s="300">
        <f>IF(AND(G129&gt;0,G129&lt;1),2*G129,MATCH(A129,{-40000,-0.4999999999,0.5,40000},1)-1)</f>
        <v>0</v>
      </c>
      <c r="Z129" s="301">
        <f>IF(AND(H129&gt;0,H129&lt;1),2*H129,MATCH(K129,{-40000,-0.4999999999,0.5,40000},1)-1)</f>
        <v>2</v>
      </c>
      <c r="AA129" s="299" t="str">
        <f>O129&amp;"+"&amp;U129</f>
        <v>3+4</v>
      </c>
      <c r="AB129" s="300">
        <f>IF(AND(S129&gt;0,S129&lt;1),2*S129,MATCH(M129,{-40000,-0.4999999999,0.5,40000},1)-1)</f>
        <v>2</v>
      </c>
      <c r="AC129" s="301">
        <f>IF(AND(T129&gt;0,T129&lt;1),2*T129,MATCH(W129,{-40000,-0.4999999999,0.5,40000},1)-1)</f>
        <v>0</v>
      </c>
    </row>
    <row r="130" spans="1:29" ht="16.5" customHeight="1">
      <c r="A130" s="139">
        <v>-3</v>
      </c>
      <c r="B130" s="140">
        <v>1</v>
      </c>
      <c r="C130" s="141">
        <v>3</v>
      </c>
      <c r="D130" s="316" t="s">
        <v>83</v>
      </c>
      <c r="E130" s="142" t="s">
        <v>65</v>
      </c>
      <c r="F130" s="148">
        <v>7</v>
      </c>
      <c r="G130" s="144"/>
      <c r="H130" s="144">
        <v>100</v>
      </c>
      <c r="I130" s="145">
        <v>6</v>
      </c>
      <c r="J130" s="146">
        <v>3</v>
      </c>
      <c r="K130" s="179">
        <v>3</v>
      </c>
      <c r="L130" s="26"/>
      <c r="M130" s="295">
        <v>-2.75</v>
      </c>
      <c r="N130" s="296">
        <v>1</v>
      </c>
      <c r="O130" s="141">
        <v>1</v>
      </c>
      <c r="P130" s="316" t="s">
        <v>83</v>
      </c>
      <c r="Q130" s="142" t="s">
        <v>68</v>
      </c>
      <c r="R130" s="148">
        <v>11</v>
      </c>
      <c r="S130" s="144"/>
      <c r="T130" s="144">
        <v>460</v>
      </c>
      <c r="U130" s="145">
        <v>6</v>
      </c>
      <c r="V130" s="297">
        <v>3</v>
      </c>
      <c r="W130" s="298">
        <v>2.75</v>
      </c>
      <c r="X130" s="302" t="str">
        <f>C130&amp;"+"&amp;I130</f>
        <v>3+6</v>
      </c>
      <c r="Y130" s="303">
        <f>IF(AND(G130&gt;0,G130&lt;1),2*G130,MATCH(A130,{-40000,-0.4999999999,0.5,40000},1)-1)</f>
        <v>0</v>
      </c>
      <c r="Z130" s="304">
        <f>IF(AND(H130&gt;0,H130&lt;1),2*H130,MATCH(K130,{-40000,-0.4999999999,0.5,40000},1)-1)</f>
        <v>2</v>
      </c>
      <c r="AA130" s="302" t="str">
        <f>O130&amp;"+"&amp;U130</f>
        <v>1+6</v>
      </c>
      <c r="AB130" s="303">
        <f>IF(AND(S130&gt;0,S130&lt;1),2*S130,MATCH(M130,{-40000,-0.4999999999,0.5,40000},1)-1)</f>
        <v>0</v>
      </c>
      <c r="AC130" s="304">
        <f>IF(AND(T130&gt;0,T130&lt;1),2*T130,MATCH(W130,{-40000,-0.4999999999,0.5,40000},1)-1)</f>
        <v>2</v>
      </c>
    </row>
    <row r="131" spans="1:29" ht="16.5" customHeight="1">
      <c r="A131" s="139">
        <v>9</v>
      </c>
      <c r="B131" s="140">
        <v>4</v>
      </c>
      <c r="C131" s="141">
        <v>4</v>
      </c>
      <c r="D131" s="294" t="s">
        <v>1082</v>
      </c>
      <c r="E131" s="142" t="s">
        <v>71</v>
      </c>
      <c r="F131" s="148">
        <v>6</v>
      </c>
      <c r="G131" s="144">
        <v>500</v>
      </c>
      <c r="H131" s="144"/>
      <c r="I131" s="145">
        <v>5</v>
      </c>
      <c r="J131" s="146">
        <v>0</v>
      </c>
      <c r="K131" s="179">
        <v>-9</v>
      </c>
      <c r="L131" s="26"/>
      <c r="M131" s="295">
        <v>-2.75</v>
      </c>
      <c r="N131" s="296">
        <v>1</v>
      </c>
      <c r="O131" s="141">
        <v>5</v>
      </c>
      <c r="P131" s="316" t="s">
        <v>83</v>
      </c>
      <c r="Q131" s="142" t="s">
        <v>71</v>
      </c>
      <c r="R131" s="148">
        <v>11</v>
      </c>
      <c r="S131" s="144"/>
      <c r="T131" s="144">
        <v>460</v>
      </c>
      <c r="U131" s="145">
        <v>2</v>
      </c>
      <c r="V131" s="297">
        <v>3</v>
      </c>
      <c r="W131" s="298">
        <v>2.75</v>
      </c>
      <c r="X131" s="305" t="str">
        <f>C131&amp;"+"&amp;I131</f>
        <v>4+5</v>
      </c>
      <c r="Y131" s="306">
        <f>IF(AND(G131&gt;0,G131&lt;1),2*G131,MATCH(A131,{-40000,-0.4999999999,0.5,40000},1)-1)</f>
        <v>2</v>
      </c>
      <c r="Z131" s="307">
        <f>IF(AND(H131&gt;0,H131&lt;1),2*H131,MATCH(K131,{-40000,-0.4999999999,0.5,40000},1)-1)</f>
        <v>0</v>
      </c>
      <c r="AA131" s="305" t="str">
        <f>O131&amp;"+"&amp;U131</f>
        <v>5+2</v>
      </c>
      <c r="AB131" s="306">
        <f>IF(AND(S131&gt;0,S131&lt;1),2*S131,MATCH(M131,{-40000,-0.4999999999,0.5,40000},1)-1)</f>
        <v>0</v>
      </c>
      <c r="AC131" s="307">
        <f>IF(AND(T131&gt;0,T131&lt;1),2*T131,MATCH(W131,{-40000,-0.4999999999,0.5,40000},1)-1)</f>
        <v>2</v>
      </c>
    </row>
    <row r="132" spans="1:27" s="39" customFormat="1" ht="9.75" customHeight="1">
      <c r="A132" s="27"/>
      <c r="B132" s="27"/>
      <c r="C132" s="53"/>
      <c r="D132" s="27"/>
      <c r="E132" s="27"/>
      <c r="F132" s="27"/>
      <c r="G132" s="27"/>
      <c r="H132" s="27"/>
      <c r="I132" s="53"/>
      <c r="J132" s="27"/>
      <c r="K132" s="27"/>
      <c r="L132" s="52"/>
      <c r="M132" s="27"/>
      <c r="N132" s="27"/>
      <c r="O132" s="53"/>
      <c r="P132" s="27"/>
      <c r="Q132" s="27"/>
      <c r="R132" s="27"/>
      <c r="S132" s="27"/>
      <c r="T132" s="27"/>
      <c r="U132" s="53"/>
      <c r="V132" s="27"/>
      <c r="W132" s="27"/>
      <c r="X132" s="309"/>
      <c r="AA132" s="309"/>
    </row>
    <row r="133" spans="1:27" s="39" customFormat="1" ht="15">
      <c r="A133" s="18"/>
      <c r="B133" s="19" t="s">
        <v>44</v>
      </c>
      <c r="C133" s="20"/>
      <c r="D133" s="19"/>
      <c r="E133" s="21" t="s">
        <v>143</v>
      </c>
      <c r="F133" s="22"/>
      <c r="G133" s="23" t="s">
        <v>46</v>
      </c>
      <c r="H133" s="23"/>
      <c r="I133" s="24" t="s">
        <v>47</v>
      </c>
      <c r="J133" s="24"/>
      <c r="K133" s="25"/>
      <c r="L133" s="26">
        <v>150</v>
      </c>
      <c r="M133" s="18"/>
      <c r="N133" s="19" t="s">
        <v>44</v>
      </c>
      <c r="O133" s="20"/>
      <c r="P133" s="19"/>
      <c r="Q133" s="21" t="s">
        <v>144</v>
      </c>
      <c r="R133" s="22"/>
      <c r="S133" s="23" t="s">
        <v>46</v>
      </c>
      <c r="T133" s="23"/>
      <c r="U133" s="24" t="s">
        <v>49</v>
      </c>
      <c r="V133" s="24"/>
      <c r="W133" s="25"/>
      <c r="X133" s="309"/>
      <c r="AA133" s="309"/>
    </row>
    <row r="134" spans="1:27" s="39" customFormat="1" ht="12.75">
      <c r="A134" s="28"/>
      <c r="B134" s="28"/>
      <c r="C134" s="29"/>
      <c r="D134" s="30"/>
      <c r="E134" s="30"/>
      <c r="F134" s="30"/>
      <c r="G134" s="31" t="s">
        <v>50</v>
      </c>
      <c r="H134" s="31"/>
      <c r="I134" s="24" t="s">
        <v>92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50</v>
      </c>
      <c r="T134" s="31"/>
      <c r="U134" s="24" t="s">
        <v>51</v>
      </c>
      <c r="V134" s="24"/>
      <c r="W134" s="25"/>
      <c r="X134" s="309"/>
      <c r="AA134" s="309"/>
    </row>
    <row r="135" spans="1:27" s="39" customFormat="1" ht="4.5" customHeight="1">
      <c r="A135" s="80"/>
      <c r="B135" s="81"/>
      <c r="C135" s="82"/>
      <c r="D135" s="83"/>
      <c r="E135" s="84"/>
      <c r="F135" s="85"/>
      <c r="G135" s="86"/>
      <c r="H135" s="86"/>
      <c r="I135" s="82"/>
      <c r="J135" s="81"/>
      <c r="K135" s="87"/>
      <c r="L135" s="79"/>
      <c r="M135" s="80"/>
      <c r="N135" s="81"/>
      <c r="O135" s="82"/>
      <c r="P135" s="83"/>
      <c r="Q135" s="84"/>
      <c r="R135" s="85"/>
      <c r="S135" s="86"/>
      <c r="T135" s="86"/>
      <c r="U135" s="82"/>
      <c r="V135" s="81"/>
      <c r="W135" s="87"/>
      <c r="X135" s="309"/>
      <c r="AA135" s="309"/>
    </row>
    <row r="136" spans="1:27" s="292" customFormat="1" ht="12.75" customHeight="1">
      <c r="A136" s="88"/>
      <c r="B136" s="89"/>
      <c r="C136" s="90"/>
      <c r="D136" s="91"/>
      <c r="E136" s="34" t="s">
        <v>53</v>
      </c>
      <c r="F136" s="92" t="s">
        <v>1110</v>
      </c>
      <c r="G136" s="93"/>
      <c r="H136" s="94"/>
      <c r="I136" s="42"/>
      <c r="J136" s="260"/>
      <c r="K136" s="198"/>
      <c r="L136" s="96"/>
      <c r="M136" s="88"/>
      <c r="N136" s="89"/>
      <c r="O136" s="90"/>
      <c r="P136" s="91"/>
      <c r="Q136" s="34" t="s">
        <v>53</v>
      </c>
      <c r="R136" s="98" t="s">
        <v>284</v>
      </c>
      <c r="S136" s="93"/>
      <c r="T136" s="94"/>
      <c r="U136" s="42"/>
      <c r="V136" s="260"/>
      <c r="W136" s="198"/>
      <c r="X136" s="291"/>
      <c r="AA136" s="291"/>
    </row>
    <row r="137" spans="1:27" s="292" customFormat="1" ht="12.75" customHeight="1">
      <c r="A137" s="88"/>
      <c r="B137" s="89"/>
      <c r="C137" s="90"/>
      <c r="D137" s="91"/>
      <c r="E137" s="40" t="s">
        <v>54</v>
      </c>
      <c r="F137" s="92" t="s">
        <v>1147</v>
      </c>
      <c r="G137" s="97"/>
      <c r="H137" s="94"/>
      <c r="I137" s="44"/>
      <c r="J137" s="261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K137" s="262"/>
      <c r="L137" s="96"/>
      <c r="M137" s="88"/>
      <c r="N137" s="89"/>
      <c r="O137" s="90"/>
      <c r="P137" s="91"/>
      <c r="Q137" s="40" t="s">
        <v>54</v>
      </c>
      <c r="R137" s="98" t="s">
        <v>626</v>
      </c>
      <c r="S137" s="97"/>
      <c r="T137" s="94"/>
      <c r="U137" s="44"/>
      <c r="V137" s="261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7.1</v>
      </c>
      <c r="W137" s="262"/>
      <c r="X137" s="291"/>
      <c r="AA137" s="291"/>
    </row>
    <row r="138" spans="1:27" s="292" customFormat="1" ht="12.75" customHeight="1">
      <c r="A138" s="88"/>
      <c r="B138" s="89"/>
      <c r="C138" s="90"/>
      <c r="D138" s="91"/>
      <c r="E138" s="40" t="s">
        <v>55</v>
      </c>
      <c r="F138" s="92" t="s">
        <v>1148</v>
      </c>
      <c r="G138" s="93"/>
      <c r="H138" s="94"/>
      <c r="I138" s="263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7.1</v>
      </c>
      <c r="J138" s="261" t="str">
        <f>IF(J137="","","+")</f>
        <v>+</v>
      </c>
      <c r="K138" s="264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13.1</v>
      </c>
      <c r="L138" s="96"/>
      <c r="M138" s="88"/>
      <c r="N138" s="89"/>
      <c r="O138" s="90"/>
      <c r="P138" s="91"/>
      <c r="Q138" s="40" t="s">
        <v>55</v>
      </c>
      <c r="R138" s="92" t="s">
        <v>1149</v>
      </c>
      <c r="S138" s="93"/>
      <c r="T138" s="94"/>
      <c r="U138" s="263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9.1</v>
      </c>
      <c r="V138" s="261" t="str">
        <f>IF(V137="","","+")</f>
        <v>+</v>
      </c>
      <c r="W138" s="264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12.1</v>
      </c>
      <c r="X138" s="291"/>
      <c r="AA138" s="291"/>
    </row>
    <row r="139" spans="1:27" s="292" customFormat="1" ht="12.75" customHeight="1">
      <c r="A139" s="88"/>
      <c r="B139" s="89"/>
      <c r="C139" s="90"/>
      <c r="D139" s="91"/>
      <c r="E139" s="34" t="s">
        <v>57</v>
      </c>
      <c r="F139" s="92" t="s">
        <v>1150</v>
      </c>
      <c r="G139" s="93"/>
      <c r="H139" s="94"/>
      <c r="I139" s="44"/>
      <c r="J139" s="261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262"/>
      <c r="L139" s="96"/>
      <c r="M139" s="88"/>
      <c r="N139" s="89"/>
      <c r="O139" s="90"/>
      <c r="P139" s="91"/>
      <c r="Q139" s="34" t="s">
        <v>57</v>
      </c>
      <c r="R139" s="92" t="s">
        <v>1151</v>
      </c>
      <c r="S139" s="93"/>
      <c r="T139" s="94"/>
      <c r="U139" s="44"/>
      <c r="V139" s="261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12.1</v>
      </c>
      <c r="W139" s="262"/>
      <c r="X139" s="291"/>
      <c r="AA139" s="291"/>
    </row>
    <row r="140" spans="1:27" s="292" customFormat="1" ht="12.75" customHeight="1">
      <c r="A140" s="99" t="s">
        <v>53</v>
      </c>
      <c r="B140" s="100" t="s">
        <v>1152</v>
      </c>
      <c r="C140" s="90"/>
      <c r="D140" s="91"/>
      <c r="E140" s="101"/>
      <c r="F140" s="93"/>
      <c r="G140" s="34" t="s">
        <v>53</v>
      </c>
      <c r="H140" s="102" t="s">
        <v>1153</v>
      </c>
      <c r="I140" s="93"/>
      <c r="J140" s="97"/>
      <c r="K140" s="95"/>
      <c r="L140" s="96"/>
      <c r="M140" s="99" t="s">
        <v>53</v>
      </c>
      <c r="N140" s="100" t="s">
        <v>541</v>
      </c>
      <c r="O140" s="90"/>
      <c r="P140" s="91"/>
      <c r="Q140" s="101"/>
      <c r="R140" s="93"/>
      <c r="S140" s="34" t="s">
        <v>53</v>
      </c>
      <c r="T140" s="102" t="s">
        <v>1154</v>
      </c>
      <c r="U140" s="93"/>
      <c r="V140" s="97"/>
      <c r="W140" s="95"/>
      <c r="X140" s="291"/>
      <c r="AA140" s="291"/>
    </row>
    <row r="141" spans="1:27" s="292" customFormat="1" ht="12.75" customHeight="1">
      <c r="A141" s="103" t="s">
        <v>54</v>
      </c>
      <c r="B141" s="100" t="s">
        <v>196</v>
      </c>
      <c r="C141" s="104"/>
      <c r="D141" s="91"/>
      <c r="E141" s="101"/>
      <c r="F141" s="105"/>
      <c r="G141" s="40" t="s">
        <v>54</v>
      </c>
      <c r="H141" s="102" t="s">
        <v>1155</v>
      </c>
      <c r="I141" s="93"/>
      <c r="J141" s="97"/>
      <c r="K141" s="95"/>
      <c r="L141" s="96"/>
      <c r="M141" s="103" t="s">
        <v>54</v>
      </c>
      <c r="N141" s="100" t="s">
        <v>663</v>
      </c>
      <c r="O141" s="104"/>
      <c r="P141" s="91"/>
      <c r="Q141" s="101"/>
      <c r="R141" s="105"/>
      <c r="S141" s="40" t="s">
        <v>54</v>
      </c>
      <c r="T141" s="102" t="s">
        <v>61</v>
      </c>
      <c r="U141" s="93"/>
      <c r="V141" s="97"/>
      <c r="W141" s="95"/>
      <c r="X141" s="291"/>
      <c r="AA141" s="291"/>
    </row>
    <row r="142" spans="1:27" s="292" customFormat="1" ht="12.75" customHeight="1">
      <c r="A142" s="103" t="s">
        <v>55</v>
      </c>
      <c r="B142" s="100" t="s">
        <v>1108</v>
      </c>
      <c r="C142" s="90"/>
      <c r="D142" s="91"/>
      <c r="E142" s="101"/>
      <c r="F142" s="105"/>
      <c r="G142" s="40" t="s">
        <v>55</v>
      </c>
      <c r="H142" s="102" t="s">
        <v>675</v>
      </c>
      <c r="I142" s="93"/>
      <c r="J142" s="93"/>
      <c r="K142" s="95"/>
      <c r="L142" s="96"/>
      <c r="M142" s="103" t="s">
        <v>55</v>
      </c>
      <c r="N142" s="100" t="s">
        <v>611</v>
      </c>
      <c r="O142" s="90"/>
      <c r="P142" s="91"/>
      <c r="Q142" s="101"/>
      <c r="R142" s="105"/>
      <c r="S142" s="40" t="s">
        <v>55</v>
      </c>
      <c r="T142" s="102" t="s">
        <v>137</v>
      </c>
      <c r="U142" s="93"/>
      <c r="V142" s="93"/>
      <c r="W142" s="95"/>
      <c r="X142" s="291"/>
      <c r="AA142" s="291"/>
    </row>
    <row r="143" spans="1:27" s="292" customFormat="1" ht="12.75" customHeight="1">
      <c r="A143" s="99" t="s">
        <v>57</v>
      </c>
      <c r="B143" s="100" t="s">
        <v>1120</v>
      </c>
      <c r="C143" s="104"/>
      <c r="D143" s="91"/>
      <c r="E143" s="101"/>
      <c r="F143" s="93"/>
      <c r="G143" s="34" t="s">
        <v>57</v>
      </c>
      <c r="H143" s="102" t="s">
        <v>1143</v>
      </c>
      <c r="I143" s="93"/>
      <c r="J143" s="106" t="s">
        <v>64</v>
      </c>
      <c r="K143" s="95"/>
      <c r="L143" s="96"/>
      <c r="M143" s="99" t="s">
        <v>57</v>
      </c>
      <c r="N143" s="100" t="s">
        <v>1156</v>
      </c>
      <c r="O143" s="104"/>
      <c r="P143" s="91"/>
      <c r="Q143" s="101"/>
      <c r="R143" s="93"/>
      <c r="S143" s="34" t="s">
        <v>57</v>
      </c>
      <c r="T143" s="102" t="s">
        <v>97</v>
      </c>
      <c r="U143" s="93"/>
      <c r="V143" s="106" t="s">
        <v>64</v>
      </c>
      <c r="W143" s="95"/>
      <c r="X143" s="291"/>
      <c r="AA143" s="291"/>
    </row>
    <row r="144" spans="1:27" s="292" customFormat="1" ht="12.75" customHeight="1">
      <c r="A144" s="108"/>
      <c r="B144" s="104"/>
      <c r="C144" s="104"/>
      <c r="D144" s="91"/>
      <c r="E144" s="34" t="s">
        <v>53</v>
      </c>
      <c r="F144" s="92" t="s">
        <v>100</v>
      </c>
      <c r="G144" s="93"/>
      <c r="H144" s="109"/>
      <c r="I144" s="110" t="s">
        <v>65</v>
      </c>
      <c r="J144" s="111" t="s">
        <v>1157</v>
      </c>
      <c r="K144" s="95"/>
      <c r="L144" s="96"/>
      <c r="M144" s="108"/>
      <c r="N144" s="104"/>
      <c r="O144" s="104"/>
      <c r="P144" s="91"/>
      <c r="Q144" s="34" t="s">
        <v>53</v>
      </c>
      <c r="R144" s="92" t="s">
        <v>808</v>
      </c>
      <c r="S144" s="93"/>
      <c r="T144" s="109"/>
      <c r="U144" s="110" t="s">
        <v>65</v>
      </c>
      <c r="V144" s="111" t="s">
        <v>1158</v>
      </c>
      <c r="W144" s="95"/>
      <c r="X144" s="291"/>
      <c r="AA144" s="291"/>
    </row>
    <row r="145" spans="1:27" s="292" customFormat="1" ht="12.75" customHeight="1">
      <c r="A145" s="88"/>
      <c r="B145" s="112" t="s">
        <v>66</v>
      </c>
      <c r="C145" s="90"/>
      <c r="D145" s="91"/>
      <c r="E145" s="40" t="s">
        <v>54</v>
      </c>
      <c r="F145" s="98" t="s">
        <v>1159</v>
      </c>
      <c r="G145" s="93"/>
      <c r="H145" s="94"/>
      <c r="I145" s="110" t="s">
        <v>5</v>
      </c>
      <c r="J145" s="113" t="s">
        <v>1157</v>
      </c>
      <c r="K145" s="95"/>
      <c r="L145" s="96"/>
      <c r="M145" s="88"/>
      <c r="N145" s="112" t="s">
        <v>66</v>
      </c>
      <c r="O145" s="90"/>
      <c r="P145" s="91"/>
      <c r="Q145" s="40" t="s">
        <v>54</v>
      </c>
      <c r="R145" s="92" t="s">
        <v>757</v>
      </c>
      <c r="S145" s="93"/>
      <c r="T145" s="94"/>
      <c r="U145" s="110" t="s">
        <v>5</v>
      </c>
      <c r="V145" s="113" t="s">
        <v>1158</v>
      </c>
      <c r="W145" s="95"/>
      <c r="X145" s="291"/>
      <c r="AA145" s="291"/>
    </row>
    <row r="146" spans="1:27" s="292" customFormat="1" ht="12.75" customHeight="1">
      <c r="A146" s="88"/>
      <c r="B146" s="112" t="s">
        <v>1160</v>
      </c>
      <c r="C146" s="90"/>
      <c r="D146" s="91"/>
      <c r="E146" s="40" t="s">
        <v>55</v>
      </c>
      <c r="F146" s="92" t="s">
        <v>175</v>
      </c>
      <c r="G146" s="97"/>
      <c r="H146" s="94"/>
      <c r="I146" s="110" t="s">
        <v>68</v>
      </c>
      <c r="J146" s="113" t="s">
        <v>1161</v>
      </c>
      <c r="K146" s="95"/>
      <c r="L146" s="96"/>
      <c r="M146" s="88"/>
      <c r="N146" s="112" t="s">
        <v>467</v>
      </c>
      <c r="O146" s="90"/>
      <c r="P146" s="91"/>
      <c r="Q146" s="40" t="s">
        <v>55</v>
      </c>
      <c r="R146" s="92" t="s">
        <v>113</v>
      </c>
      <c r="S146" s="97"/>
      <c r="T146" s="94"/>
      <c r="U146" s="110" t="s">
        <v>68</v>
      </c>
      <c r="V146" s="113" t="s">
        <v>1162</v>
      </c>
      <c r="W146" s="95"/>
      <c r="X146" s="291"/>
      <c r="AA146" s="291"/>
    </row>
    <row r="147" spans="1:27" s="292" customFormat="1" ht="12.75" customHeight="1">
      <c r="A147" s="114"/>
      <c r="B147" s="115"/>
      <c r="C147" s="115"/>
      <c r="D147" s="91"/>
      <c r="E147" s="34" t="s">
        <v>57</v>
      </c>
      <c r="F147" s="100" t="s">
        <v>1163</v>
      </c>
      <c r="G147" s="115"/>
      <c r="H147" s="115"/>
      <c r="I147" s="116" t="s">
        <v>71</v>
      </c>
      <c r="J147" s="113" t="s">
        <v>1161</v>
      </c>
      <c r="K147" s="117"/>
      <c r="L147" s="118"/>
      <c r="M147" s="114"/>
      <c r="N147" s="115"/>
      <c r="O147" s="115"/>
      <c r="P147" s="91"/>
      <c r="Q147" s="34" t="s">
        <v>57</v>
      </c>
      <c r="R147" s="100" t="s">
        <v>1130</v>
      </c>
      <c r="S147" s="115"/>
      <c r="T147" s="115"/>
      <c r="U147" s="116" t="s">
        <v>71</v>
      </c>
      <c r="V147" s="113" t="s">
        <v>1164</v>
      </c>
      <c r="W147" s="117"/>
      <c r="X147" s="291"/>
      <c r="AA147" s="291"/>
    </row>
    <row r="148" spans="1:23" ht="4.5" customHeight="1">
      <c r="A148" s="119"/>
      <c r="B148" s="120"/>
      <c r="C148" s="121"/>
      <c r="D148" s="122"/>
      <c r="E148" s="123"/>
      <c r="F148" s="124"/>
      <c r="G148" s="125"/>
      <c r="H148" s="125"/>
      <c r="I148" s="121"/>
      <c r="J148" s="120"/>
      <c r="K148" s="126"/>
      <c r="L148" s="127"/>
      <c r="M148" s="119"/>
      <c r="N148" s="120"/>
      <c r="O148" s="121"/>
      <c r="P148" s="122"/>
      <c r="Q148" s="123"/>
      <c r="R148" s="124"/>
      <c r="S148" s="125"/>
      <c r="T148" s="125"/>
      <c r="U148" s="121"/>
      <c r="V148" s="120"/>
      <c r="W148" s="126"/>
    </row>
    <row r="149" spans="1:29" ht="12.75" customHeight="1">
      <c r="A149" s="128"/>
      <c r="B149" s="128" t="s">
        <v>72</v>
      </c>
      <c r="C149" s="129"/>
      <c r="D149" s="130" t="s">
        <v>73</v>
      </c>
      <c r="E149" s="130" t="s">
        <v>74</v>
      </c>
      <c r="F149" s="130" t="s">
        <v>75</v>
      </c>
      <c r="G149" s="131" t="s">
        <v>76</v>
      </c>
      <c r="H149" s="132"/>
      <c r="I149" s="129" t="s">
        <v>77</v>
      </c>
      <c r="J149" s="130" t="s">
        <v>72</v>
      </c>
      <c r="K149" s="128" t="s">
        <v>78</v>
      </c>
      <c r="L149" s="26">
        <v>150</v>
      </c>
      <c r="M149" s="128"/>
      <c r="N149" s="128" t="s">
        <v>72</v>
      </c>
      <c r="O149" s="129"/>
      <c r="P149" s="130" t="s">
        <v>73</v>
      </c>
      <c r="Q149" s="130" t="s">
        <v>74</v>
      </c>
      <c r="R149" s="130" t="s">
        <v>75</v>
      </c>
      <c r="S149" s="131" t="s">
        <v>76</v>
      </c>
      <c r="T149" s="132"/>
      <c r="U149" s="129" t="s">
        <v>77</v>
      </c>
      <c r="V149" s="130" t="s">
        <v>72</v>
      </c>
      <c r="W149" s="133" t="s">
        <v>78</v>
      </c>
      <c r="X149" s="351" t="s">
        <v>1033</v>
      </c>
      <c r="Y149" s="352"/>
      <c r="Z149" s="353"/>
      <c r="AA149" s="354" t="s">
        <v>1034</v>
      </c>
      <c r="AB149" s="355"/>
      <c r="AC149" s="356"/>
    </row>
    <row r="150" spans="1:29" ht="12.75">
      <c r="A150" s="134" t="s">
        <v>78</v>
      </c>
      <c r="B150" s="134" t="s">
        <v>79</v>
      </c>
      <c r="C150" s="135" t="s">
        <v>80</v>
      </c>
      <c r="D150" s="136" t="s">
        <v>81</v>
      </c>
      <c r="E150" s="136" t="s">
        <v>82</v>
      </c>
      <c r="F150" s="136"/>
      <c r="G150" s="137" t="s">
        <v>80</v>
      </c>
      <c r="H150" s="137" t="s">
        <v>77</v>
      </c>
      <c r="I150" s="135"/>
      <c r="J150" s="134" t="s">
        <v>79</v>
      </c>
      <c r="K150" s="134"/>
      <c r="L150" s="26">
        <v>150</v>
      </c>
      <c r="M150" s="134" t="s">
        <v>78</v>
      </c>
      <c r="N150" s="134" t="s">
        <v>79</v>
      </c>
      <c r="O150" s="135" t="s">
        <v>80</v>
      </c>
      <c r="P150" s="136" t="s">
        <v>81</v>
      </c>
      <c r="Q150" s="136" t="s">
        <v>82</v>
      </c>
      <c r="R150" s="136"/>
      <c r="S150" s="137" t="s">
        <v>80</v>
      </c>
      <c r="T150" s="137" t="s">
        <v>77</v>
      </c>
      <c r="U150" s="135"/>
      <c r="V150" s="134" t="s">
        <v>79</v>
      </c>
      <c r="W150" s="138"/>
      <c r="X150" s="293" t="s">
        <v>1035</v>
      </c>
      <c r="Y150" s="357" t="s">
        <v>1036</v>
      </c>
      <c r="Z150" s="353"/>
      <c r="AA150" s="293" t="s">
        <v>1035</v>
      </c>
      <c r="AB150" s="355" t="s">
        <v>1036</v>
      </c>
      <c r="AC150" s="356"/>
    </row>
    <row r="151" spans="1:29" ht="16.5" customHeight="1">
      <c r="A151" s="139">
        <v>1.25</v>
      </c>
      <c r="B151" s="140">
        <v>3</v>
      </c>
      <c r="C151" s="141">
        <v>3</v>
      </c>
      <c r="D151" s="294" t="s">
        <v>501</v>
      </c>
      <c r="E151" s="142" t="s">
        <v>68</v>
      </c>
      <c r="F151" s="143">
        <v>8</v>
      </c>
      <c r="G151" s="144">
        <v>100</v>
      </c>
      <c r="H151" s="144"/>
      <c r="I151" s="145">
        <v>6</v>
      </c>
      <c r="J151" s="146">
        <v>1</v>
      </c>
      <c r="K151" s="179">
        <v>-1.25</v>
      </c>
      <c r="L151" s="26"/>
      <c r="M151" s="295">
        <v>3.25</v>
      </c>
      <c r="N151" s="296">
        <v>4</v>
      </c>
      <c r="O151" s="141">
        <v>3</v>
      </c>
      <c r="P151" s="316" t="s">
        <v>126</v>
      </c>
      <c r="Q151" s="142" t="s">
        <v>71</v>
      </c>
      <c r="R151" s="143">
        <v>5</v>
      </c>
      <c r="S151" s="144">
        <v>100</v>
      </c>
      <c r="T151" s="144"/>
      <c r="U151" s="145">
        <v>6</v>
      </c>
      <c r="V151" s="297">
        <v>0</v>
      </c>
      <c r="W151" s="298">
        <v>-3.25</v>
      </c>
      <c r="X151" s="299" t="str">
        <f>C151&amp;"+"&amp;I151</f>
        <v>3+6</v>
      </c>
      <c r="Y151" s="300">
        <f>IF(AND(G151&gt;0,G151&lt;1),2*G151,MATCH(A151,{-40000,-0.4999999999,0.5,40000},1)-1)</f>
        <v>2</v>
      </c>
      <c r="Z151" s="301">
        <f>IF(AND(H151&gt;0,H151&lt;1),2*H151,MATCH(K151,{-40000,-0.4999999999,0.5,40000},1)-1)</f>
        <v>0</v>
      </c>
      <c r="AA151" s="299" t="str">
        <f>O151&amp;"+"&amp;U151</f>
        <v>3+6</v>
      </c>
      <c r="AB151" s="300">
        <f>IF(AND(S151&gt;0,S151&lt;1),2*S151,MATCH(M151,{-40000,-0.4999999999,0.5,40000},1)-1)</f>
        <v>2</v>
      </c>
      <c r="AC151" s="301">
        <f>IF(AND(T151&gt;0,T151&lt;1),2*T151,MATCH(W151,{-40000,-0.4999999999,0.5,40000},1)-1)</f>
        <v>0</v>
      </c>
    </row>
    <row r="152" spans="1:29" ht="16.5" customHeight="1">
      <c r="A152" s="139">
        <v>-3.75</v>
      </c>
      <c r="B152" s="140">
        <v>0</v>
      </c>
      <c r="C152" s="141">
        <v>4</v>
      </c>
      <c r="D152" s="294" t="s">
        <v>898</v>
      </c>
      <c r="E152" s="142" t="s">
        <v>5</v>
      </c>
      <c r="F152" s="143">
        <v>9</v>
      </c>
      <c r="G152" s="144"/>
      <c r="H152" s="144">
        <v>100</v>
      </c>
      <c r="I152" s="145">
        <v>1</v>
      </c>
      <c r="J152" s="146">
        <v>4</v>
      </c>
      <c r="K152" s="179">
        <v>3.75</v>
      </c>
      <c r="L152" s="26"/>
      <c r="M152" s="295">
        <v>-0.5</v>
      </c>
      <c r="N152" s="296">
        <v>2</v>
      </c>
      <c r="O152" s="141">
        <v>4</v>
      </c>
      <c r="P152" s="294" t="s">
        <v>107</v>
      </c>
      <c r="Q152" s="142" t="s">
        <v>5</v>
      </c>
      <c r="R152" s="143">
        <v>8</v>
      </c>
      <c r="S152" s="144"/>
      <c r="T152" s="144">
        <v>50</v>
      </c>
      <c r="U152" s="145">
        <v>1</v>
      </c>
      <c r="V152" s="297">
        <v>2</v>
      </c>
      <c r="W152" s="298">
        <v>0.5</v>
      </c>
      <c r="X152" s="302" t="str">
        <f>C152&amp;"+"&amp;I152</f>
        <v>4+1</v>
      </c>
      <c r="Y152" s="303">
        <f>IF(AND(G152&gt;0,G152&lt;1),2*G152,MATCH(A152,{-40000,-0.4999999999,0.5,40000},1)-1)</f>
        <v>0</v>
      </c>
      <c r="Z152" s="304">
        <f>IF(AND(H152&gt;0,H152&lt;1),2*H152,MATCH(K152,{-40000,-0.4999999999,0.5,40000},1)-1)</f>
        <v>2</v>
      </c>
      <c r="AA152" s="302" t="str">
        <f>O152&amp;"+"&amp;U152</f>
        <v>4+1</v>
      </c>
      <c r="AB152" s="303">
        <f>IF(AND(S152&gt;0,S152&lt;1),2*S152,MATCH(M152,{-40000,-0.4999999999,0.5,40000},1)-1)</f>
        <v>0</v>
      </c>
      <c r="AC152" s="304">
        <f>IF(AND(T152&gt;0,T152&lt;1),2*T152,MATCH(W152,{-40000,-0.4999999999,0.5,40000},1)-1)</f>
        <v>2</v>
      </c>
    </row>
    <row r="153" spans="1:29" ht="16.5" customHeight="1">
      <c r="A153" s="139">
        <v>1.25</v>
      </c>
      <c r="B153" s="140">
        <v>3</v>
      </c>
      <c r="C153" s="141">
        <v>5</v>
      </c>
      <c r="D153" s="294" t="s">
        <v>105</v>
      </c>
      <c r="E153" s="142" t="s">
        <v>68</v>
      </c>
      <c r="F153" s="148">
        <v>9</v>
      </c>
      <c r="G153" s="144">
        <v>100</v>
      </c>
      <c r="H153" s="144"/>
      <c r="I153" s="145">
        <v>2</v>
      </c>
      <c r="J153" s="146">
        <v>1</v>
      </c>
      <c r="K153" s="179">
        <v>-1.25</v>
      </c>
      <c r="L153" s="26"/>
      <c r="M153" s="295">
        <v>-2.25</v>
      </c>
      <c r="N153" s="296">
        <v>0</v>
      </c>
      <c r="O153" s="141">
        <v>5</v>
      </c>
      <c r="P153" s="294" t="s">
        <v>556</v>
      </c>
      <c r="Q153" s="142" t="s">
        <v>68</v>
      </c>
      <c r="R153" s="148">
        <v>8</v>
      </c>
      <c r="S153" s="144"/>
      <c r="T153" s="144">
        <v>110</v>
      </c>
      <c r="U153" s="145">
        <v>2</v>
      </c>
      <c r="V153" s="297">
        <v>4</v>
      </c>
      <c r="W153" s="298">
        <v>2.25</v>
      </c>
      <c r="X153" s="305" t="str">
        <f>C153&amp;"+"&amp;I153</f>
        <v>5+2</v>
      </c>
      <c r="Y153" s="306">
        <f>IF(AND(G153&gt;0,G153&lt;1),2*G153,MATCH(A153,{-40000,-0.4999999999,0.5,40000},1)-1)</f>
        <v>2</v>
      </c>
      <c r="Z153" s="307">
        <f>IF(AND(H153&gt;0,H153&lt;1),2*H153,MATCH(K153,{-40000,-0.4999999999,0.5,40000},1)-1)</f>
        <v>0</v>
      </c>
      <c r="AA153" s="305" t="str">
        <f>O153&amp;"+"&amp;U153</f>
        <v>5+2</v>
      </c>
      <c r="AB153" s="306">
        <f>IF(AND(S153&gt;0,S153&lt;1),2*S153,MATCH(M153,{-40000,-0.4999999999,0.5,40000},1)-1)</f>
        <v>0</v>
      </c>
      <c r="AC153" s="307">
        <f>IF(AND(T153&gt;0,T153&lt;1),2*T153,MATCH(W153,{-40000,-0.4999999999,0.5,40000},1)-1)</f>
        <v>2</v>
      </c>
    </row>
    <row r="154" spans="1:27" s="39" customFormat="1" ht="30" customHeight="1">
      <c r="A154" s="27"/>
      <c r="B154" s="27"/>
      <c r="C154" s="53"/>
      <c r="D154" s="27"/>
      <c r="E154" s="27"/>
      <c r="F154" s="27"/>
      <c r="G154" s="27"/>
      <c r="H154" s="27"/>
      <c r="I154" s="53"/>
      <c r="J154" s="27"/>
      <c r="K154" s="27"/>
      <c r="L154" s="52"/>
      <c r="M154" s="27"/>
      <c r="N154" s="27"/>
      <c r="O154" s="53"/>
      <c r="P154" s="27"/>
      <c r="Q154" s="27"/>
      <c r="R154" s="27"/>
      <c r="S154" s="27"/>
      <c r="T154" s="27"/>
      <c r="U154" s="53"/>
      <c r="V154" s="27"/>
      <c r="W154" s="27"/>
      <c r="X154" s="309"/>
      <c r="AA154" s="309"/>
    </row>
    <row r="155" spans="1:27" s="39" customFormat="1" ht="15">
      <c r="A155" s="18"/>
      <c r="B155" s="19" t="s">
        <v>44</v>
      </c>
      <c r="C155" s="20"/>
      <c r="D155" s="19"/>
      <c r="E155" s="21" t="s">
        <v>157</v>
      </c>
      <c r="F155" s="22"/>
      <c r="G155" s="23" t="s">
        <v>46</v>
      </c>
      <c r="H155" s="23"/>
      <c r="I155" s="24" t="s">
        <v>88</v>
      </c>
      <c r="J155" s="24"/>
      <c r="K155" s="25"/>
      <c r="L155" s="26">
        <v>150</v>
      </c>
      <c r="M155" s="18"/>
      <c r="N155" s="19" t="s">
        <v>44</v>
      </c>
      <c r="O155" s="20"/>
      <c r="P155" s="19"/>
      <c r="Q155" s="21" t="s">
        <v>158</v>
      </c>
      <c r="R155" s="22"/>
      <c r="S155" s="23" t="s">
        <v>46</v>
      </c>
      <c r="T155" s="23"/>
      <c r="U155" s="24" t="s">
        <v>90</v>
      </c>
      <c r="V155" s="24"/>
      <c r="W155" s="25"/>
      <c r="X155" s="309"/>
      <c r="AA155" s="309"/>
    </row>
    <row r="156" spans="1:27" s="39" customFormat="1" ht="12.75">
      <c r="A156" s="28"/>
      <c r="B156" s="28"/>
      <c r="C156" s="29"/>
      <c r="D156" s="30"/>
      <c r="E156" s="30"/>
      <c r="F156" s="30"/>
      <c r="G156" s="31" t="s">
        <v>50</v>
      </c>
      <c r="H156" s="31"/>
      <c r="I156" s="24" t="s">
        <v>52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50</v>
      </c>
      <c r="T156" s="31"/>
      <c r="U156" s="24" t="s">
        <v>91</v>
      </c>
      <c r="V156" s="24"/>
      <c r="W156" s="25"/>
      <c r="X156" s="309"/>
      <c r="AA156" s="309"/>
    </row>
    <row r="157" spans="1:27" s="39" customFormat="1" ht="4.5" customHeight="1">
      <c r="A157" s="80"/>
      <c r="B157" s="81"/>
      <c r="C157" s="82"/>
      <c r="D157" s="83"/>
      <c r="E157" s="84"/>
      <c r="F157" s="85"/>
      <c r="G157" s="86"/>
      <c r="H157" s="86"/>
      <c r="I157" s="82"/>
      <c r="J157" s="81"/>
      <c r="K157" s="87"/>
      <c r="L157" s="79"/>
      <c r="M157" s="80"/>
      <c r="N157" s="81"/>
      <c r="O157" s="82"/>
      <c r="P157" s="83"/>
      <c r="Q157" s="84"/>
      <c r="R157" s="85"/>
      <c r="S157" s="86"/>
      <c r="T157" s="86"/>
      <c r="U157" s="82"/>
      <c r="V157" s="81"/>
      <c r="W157" s="87"/>
      <c r="X157" s="309"/>
      <c r="AA157" s="309"/>
    </row>
    <row r="158" spans="1:27" s="292" customFormat="1" ht="12.75" customHeight="1">
      <c r="A158" s="88"/>
      <c r="B158" s="89"/>
      <c r="C158" s="90"/>
      <c r="D158" s="91"/>
      <c r="E158" s="34" t="s">
        <v>53</v>
      </c>
      <c r="F158" s="92" t="s">
        <v>833</v>
      </c>
      <c r="G158" s="93"/>
      <c r="H158" s="94"/>
      <c r="I158" s="42"/>
      <c r="J158" s="260"/>
      <c r="K158" s="198"/>
      <c r="L158" s="96"/>
      <c r="M158" s="88"/>
      <c r="N158" s="89"/>
      <c r="O158" s="90"/>
      <c r="P158" s="91"/>
      <c r="Q158" s="34" t="s">
        <v>53</v>
      </c>
      <c r="R158" s="92" t="s">
        <v>159</v>
      </c>
      <c r="S158" s="93"/>
      <c r="T158" s="94"/>
      <c r="U158" s="42"/>
      <c r="V158" s="260"/>
      <c r="W158" s="198"/>
      <c r="X158" s="291"/>
      <c r="AA158" s="291"/>
    </row>
    <row r="159" spans="1:27" s="292" customFormat="1" ht="12.75" customHeight="1">
      <c r="A159" s="88"/>
      <c r="B159" s="89"/>
      <c r="C159" s="90"/>
      <c r="D159" s="91"/>
      <c r="E159" s="40" t="s">
        <v>54</v>
      </c>
      <c r="F159" s="92" t="s">
        <v>1165</v>
      </c>
      <c r="G159" s="97"/>
      <c r="H159" s="94"/>
      <c r="I159" s="44"/>
      <c r="J159" s="261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K159" s="262"/>
      <c r="L159" s="96"/>
      <c r="M159" s="88"/>
      <c r="N159" s="89"/>
      <c r="O159" s="90"/>
      <c r="P159" s="91"/>
      <c r="Q159" s="40" t="s">
        <v>54</v>
      </c>
      <c r="R159" s="92" t="s">
        <v>1166</v>
      </c>
      <c r="S159" s="97"/>
      <c r="T159" s="94"/>
      <c r="U159" s="44"/>
      <c r="V159" s="261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4.1</v>
      </c>
      <c r="W159" s="262"/>
      <c r="X159" s="291"/>
      <c r="AA159" s="291"/>
    </row>
    <row r="160" spans="1:27" s="292" customFormat="1" ht="12.75" customHeight="1">
      <c r="A160" s="88"/>
      <c r="B160" s="89"/>
      <c r="C160" s="90"/>
      <c r="D160" s="91"/>
      <c r="E160" s="40" t="s">
        <v>55</v>
      </c>
      <c r="F160" s="92" t="s">
        <v>70</v>
      </c>
      <c r="G160" s="93"/>
      <c r="H160" s="94"/>
      <c r="I160" s="263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J160" s="261" t="str">
        <f>IF(J159="","","+")</f>
        <v>+</v>
      </c>
      <c r="K160" s="264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3.1</v>
      </c>
      <c r="L160" s="96"/>
      <c r="M160" s="88"/>
      <c r="N160" s="89"/>
      <c r="O160" s="90"/>
      <c r="P160" s="91"/>
      <c r="Q160" s="40" t="s">
        <v>55</v>
      </c>
      <c r="R160" s="92" t="s">
        <v>219</v>
      </c>
      <c r="S160" s="93"/>
      <c r="T160" s="94"/>
      <c r="U160" s="263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8.1</v>
      </c>
      <c r="V160" s="261" t="str">
        <f>IF(V159="","","+")</f>
        <v>+</v>
      </c>
      <c r="W160" s="264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19.1</v>
      </c>
      <c r="X160" s="291"/>
      <c r="AA160" s="291"/>
    </row>
    <row r="161" spans="1:27" s="292" customFormat="1" ht="12.75" customHeight="1">
      <c r="A161" s="88"/>
      <c r="B161" s="89"/>
      <c r="C161" s="90"/>
      <c r="D161" s="91"/>
      <c r="E161" s="34" t="s">
        <v>57</v>
      </c>
      <c r="F161" s="92" t="s">
        <v>1167</v>
      </c>
      <c r="G161" s="93"/>
      <c r="H161" s="94"/>
      <c r="I161" s="44"/>
      <c r="J161" s="261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17.1</v>
      </c>
      <c r="K161" s="262"/>
      <c r="L161" s="96"/>
      <c r="M161" s="88"/>
      <c r="N161" s="89"/>
      <c r="O161" s="90"/>
      <c r="P161" s="91"/>
      <c r="Q161" s="34" t="s">
        <v>57</v>
      </c>
      <c r="R161" s="92" t="s">
        <v>565</v>
      </c>
      <c r="S161" s="93"/>
      <c r="T161" s="94"/>
      <c r="U161" s="44"/>
      <c r="V161" s="261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9.1</v>
      </c>
      <c r="W161" s="262"/>
      <c r="X161" s="291"/>
      <c r="AA161" s="291"/>
    </row>
    <row r="162" spans="1:27" s="292" customFormat="1" ht="12.75" customHeight="1">
      <c r="A162" s="99" t="s">
        <v>53</v>
      </c>
      <c r="B162" s="100" t="s">
        <v>146</v>
      </c>
      <c r="C162" s="90"/>
      <c r="D162" s="91"/>
      <c r="E162" s="101"/>
      <c r="F162" s="93"/>
      <c r="G162" s="34" t="s">
        <v>53</v>
      </c>
      <c r="H162" s="102" t="s">
        <v>1168</v>
      </c>
      <c r="I162" s="93"/>
      <c r="J162" s="97"/>
      <c r="K162" s="95"/>
      <c r="L162" s="96"/>
      <c r="M162" s="99" t="s">
        <v>53</v>
      </c>
      <c r="N162" s="100" t="s">
        <v>290</v>
      </c>
      <c r="O162" s="90"/>
      <c r="P162" s="91"/>
      <c r="Q162" s="101"/>
      <c r="R162" s="93"/>
      <c r="S162" s="34" t="s">
        <v>53</v>
      </c>
      <c r="T162" s="102" t="s">
        <v>824</v>
      </c>
      <c r="U162" s="93"/>
      <c r="V162" s="97"/>
      <c r="W162" s="95"/>
      <c r="X162" s="291"/>
      <c r="AA162" s="291"/>
    </row>
    <row r="163" spans="1:27" s="292" customFormat="1" ht="12.75" customHeight="1">
      <c r="A163" s="103" t="s">
        <v>54</v>
      </c>
      <c r="B163" s="100" t="s">
        <v>1169</v>
      </c>
      <c r="C163" s="104"/>
      <c r="D163" s="91"/>
      <c r="E163" s="101"/>
      <c r="F163" s="105"/>
      <c r="G163" s="40" t="s">
        <v>54</v>
      </c>
      <c r="H163" s="102" t="s">
        <v>604</v>
      </c>
      <c r="I163" s="93"/>
      <c r="J163" s="97"/>
      <c r="K163" s="95"/>
      <c r="L163" s="96"/>
      <c r="M163" s="103" t="s">
        <v>54</v>
      </c>
      <c r="N163" s="100" t="s">
        <v>1170</v>
      </c>
      <c r="O163" s="104"/>
      <c r="P163" s="91"/>
      <c r="Q163" s="101"/>
      <c r="R163" s="105"/>
      <c r="S163" s="40" t="s">
        <v>54</v>
      </c>
      <c r="T163" s="102" t="s">
        <v>149</v>
      </c>
      <c r="U163" s="93"/>
      <c r="V163" s="97"/>
      <c r="W163" s="95"/>
      <c r="X163" s="291"/>
      <c r="AA163" s="291"/>
    </row>
    <row r="164" spans="1:27" s="292" customFormat="1" ht="12.75" customHeight="1">
      <c r="A164" s="103" t="s">
        <v>55</v>
      </c>
      <c r="B164" s="100" t="s">
        <v>1171</v>
      </c>
      <c r="C164" s="90"/>
      <c r="D164" s="91"/>
      <c r="E164" s="101"/>
      <c r="F164" s="105"/>
      <c r="G164" s="40" t="s">
        <v>55</v>
      </c>
      <c r="H164" s="102" t="s">
        <v>207</v>
      </c>
      <c r="I164" s="93"/>
      <c r="J164" s="93"/>
      <c r="K164" s="95"/>
      <c r="L164" s="96"/>
      <c r="M164" s="103" t="s">
        <v>55</v>
      </c>
      <c r="N164" s="100" t="s">
        <v>1111</v>
      </c>
      <c r="O164" s="90"/>
      <c r="P164" s="91"/>
      <c r="Q164" s="101"/>
      <c r="R164" s="105"/>
      <c r="S164" s="40" t="s">
        <v>55</v>
      </c>
      <c r="T164" s="102" t="s">
        <v>102</v>
      </c>
      <c r="U164" s="93"/>
      <c r="V164" s="93"/>
      <c r="W164" s="95"/>
      <c r="X164" s="291"/>
      <c r="AA164" s="291"/>
    </row>
    <row r="165" spans="1:27" s="292" customFormat="1" ht="12.75" customHeight="1">
      <c r="A165" s="99" t="s">
        <v>57</v>
      </c>
      <c r="B165" s="100" t="s">
        <v>247</v>
      </c>
      <c r="C165" s="104"/>
      <c r="D165" s="91"/>
      <c r="E165" s="101"/>
      <c r="F165" s="93"/>
      <c r="G165" s="34" t="s">
        <v>57</v>
      </c>
      <c r="H165" s="102" t="s">
        <v>222</v>
      </c>
      <c r="I165" s="93"/>
      <c r="J165" s="106" t="s">
        <v>64</v>
      </c>
      <c r="K165" s="95"/>
      <c r="L165" s="96"/>
      <c r="M165" s="99" t="s">
        <v>57</v>
      </c>
      <c r="N165" s="100" t="s">
        <v>855</v>
      </c>
      <c r="O165" s="104"/>
      <c r="P165" s="91"/>
      <c r="Q165" s="101"/>
      <c r="R165" s="93"/>
      <c r="S165" s="34" t="s">
        <v>57</v>
      </c>
      <c r="T165" s="102" t="s">
        <v>1172</v>
      </c>
      <c r="U165" s="93"/>
      <c r="V165" s="106" t="s">
        <v>64</v>
      </c>
      <c r="W165" s="95"/>
      <c r="X165" s="291"/>
      <c r="AA165" s="291"/>
    </row>
    <row r="166" spans="1:27" s="292" customFormat="1" ht="12.75" customHeight="1">
      <c r="A166" s="108"/>
      <c r="B166" s="104"/>
      <c r="C166" s="104"/>
      <c r="D166" s="91"/>
      <c r="E166" s="34" t="s">
        <v>53</v>
      </c>
      <c r="F166" s="92" t="s">
        <v>911</v>
      </c>
      <c r="G166" s="93"/>
      <c r="H166" s="109"/>
      <c r="I166" s="110" t="s">
        <v>65</v>
      </c>
      <c r="J166" s="111" t="s">
        <v>1173</v>
      </c>
      <c r="K166" s="95"/>
      <c r="L166" s="96"/>
      <c r="M166" s="108"/>
      <c r="N166" s="104"/>
      <c r="O166" s="104"/>
      <c r="P166" s="91"/>
      <c r="Q166" s="34" t="s">
        <v>53</v>
      </c>
      <c r="R166" s="92" t="s">
        <v>826</v>
      </c>
      <c r="S166" s="93"/>
      <c r="T166" s="109"/>
      <c r="U166" s="110" t="s">
        <v>65</v>
      </c>
      <c r="V166" s="111" t="s">
        <v>1174</v>
      </c>
      <c r="W166" s="95"/>
      <c r="X166" s="291"/>
      <c r="AA166" s="291"/>
    </row>
    <row r="167" spans="1:27" s="292" customFormat="1" ht="12.75" customHeight="1">
      <c r="A167" s="88"/>
      <c r="B167" s="112" t="s">
        <v>66</v>
      </c>
      <c r="C167" s="90"/>
      <c r="D167" s="91"/>
      <c r="E167" s="40" t="s">
        <v>54</v>
      </c>
      <c r="F167" s="92" t="s">
        <v>1155</v>
      </c>
      <c r="G167" s="93"/>
      <c r="H167" s="94"/>
      <c r="I167" s="110" t="s">
        <v>5</v>
      </c>
      <c r="J167" s="113" t="s">
        <v>1175</v>
      </c>
      <c r="K167" s="95"/>
      <c r="L167" s="96"/>
      <c r="M167" s="88"/>
      <c r="N167" s="112" t="s">
        <v>66</v>
      </c>
      <c r="O167" s="90"/>
      <c r="P167" s="91"/>
      <c r="Q167" s="40" t="s">
        <v>54</v>
      </c>
      <c r="R167" s="92" t="s">
        <v>154</v>
      </c>
      <c r="S167" s="93"/>
      <c r="T167" s="94"/>
      <c r="U167" s="110" t="s">
        <v>5</v>
      </c>
      <c r="V167" s="113" t="s">
        <v>1174</v>
      </c>
      <c r="W167" s="95"/>
      <c r="X167" s="291"/>
      <c r="AA167" s="291"/>
    </row>
    <row r="168" spans="1:27" s="292" customFormat="1" ht="12.75" customHeight="1">
      <c r="A168" s="88"/>
      <c r="B168" s="112" t="s">
        <v>402</v>
      </c>
      <c r="C168" s="90"/>
      <c r="D168" s="91"/>
      <c r="E168" s="40" t="s">
        <v>55</v>
      </c>
      <c r="F168" s="92" t="s">
        <v>1176</v>
      </c>
      <c r="G168" s="97"/>
      <c r="H168" s="94"/>
      <c r="I168" s="110" t="s">
        <v>68</v>
      </c>
      <c r="J168" s="113" t="s">
        <v>1177</v>
      </c>
      <c r="K168" s="95"/>
      <c r="L168" s="96"/>
      <c r="M168" s="88"/>
      <c r="N168" s="112" t="s">
        <v>1099</v>
      </c>
      <c r="O168" s="90"/>
      <c r="P168" s="91"/>
      <c r="Q168" s="40" t="s">
        <v>55</v>
      </c>
      <c r="R168" s="92" t="s">
        <v>1178</v>
      </c>
      <c r="S168" s="97"/>
      <c r="T168" s="94"/>
      <c r="U168" s="110" t="s">
        <v>68</v>
      </c>
      <c r="V168" s="113" t="s">
        <v>1179</v>
      </c>
      <c r="W168" s="95"/>
      <c r="X168" s="291"/>
      <c r="AA168" s="291"/>
    </row>
    <row r="169" spans="1:27" s="292" customFormat="1" ht="12.75" customHeight="1">
      <c r="A169" s="114"/>
      <c r="B169" s="115"/>
      <c r="C169" s="115"/>
      <c r="D169" s="91"/>
      <c r="E169" s="34" t="s">
        <v>57</v>
      </c>
      <c r="F169" s="100" t="s">
        <v>855</v>
      </c>
      <c r="G169" s="115"/>
      <c r="H169" s="115"/>
      <c r="I169" s="116" t="s">
        <v>71</v>
      </c>
      <c r="J169" s="113" t="s">
        <v>1180</v>
      </c>
      <c r="K169" s="117"/>
      <c r="L169" s="118"/>
      <c r="M169" s="114"/>
      <c r="N169" s="115"/>
      <c r="O169" s="115"/>
      <c r="P169" s="91"/>
      <c r="Q169" s="34" t="s">
        <v>57</v>
      </c>
      <c r="R169" s="100" t="s">
        <v>1089</v>
      </c>
      <c r="S169" s="115"/>
      <c r="T169" s="115"/>
      <c r="U169" s="116" t="s">
        <v>71</v>
      </c>
      <c r="V169" s="113" t="s">
        <v>1179</v>
      </c>
      <c r="W169" s="117"/>
      <c r="X169" s="291"/>
      <c r="AA169" s="291"/>
    </row>
    <row r="170" spans="1:23" ht="4.5" customHeight="1">
      <c r="A170" s="119"/>
      <c r="B170" s="120"/>
      <c r="C170" s="121"/>
      <c r="D170" s="122"/>
      <c r="E170" s="123"/>
      <c r="F170" s="124"/>
      <c r="G170" s="125"/>
      <c r="H170" s="125"/>
      <c r="I170" s="121"/>
      <c r="J170" s="120"/>
      <c r="K170" s="126"/>
      <c r="L170" s="127"/>
      <c r="M170" s="119"/>
      <c r="N170" s="120"/>
      <c r="O170" s="121"/>
      <c r="P170" s="122"/>
      <c r="Q170" s="123"/>
      <c r="R170" s="124"/>
      <c r="S170" s="125"/>
      <c r="T170" s="125"/>
      <c r="U170" s="121"/>
      <c r="V170" s="120"/>
      <c r="W170" s="126"/>
    </row>
    <row r="171" spans="1:29" ht="12.75" customHeight="1">
      <c r="A171" s="128"/>
      <c r="B171" s="128" t="s">
        <v>72</v>
      </c>
      <c r="C171" s="129"/>
      <c r="D171" s="130" t="s">
        <v>73</v>
      </c>
      <c r="E171" s="130" t="s">
        <v>74</v>
      </c>
      <c r="F171" s="130" t="s">
        <v>75</v>
      </c>
      <c r="G171" s="131" t="s">
        <v>76</v>
      </c>
      <c r="H171" s="132"/>
      <c r="I171" s="129" t="s">
        <v>77</v>
      </c>
      <c r="J171" s="130" t="s">
        <v>72</v>
      </c>
      <c r="K171" s="128" t="s">
        <v>78</v>
      </c>
      <c r="L171" s="26">
        <v>150</v>
      </c>
      <c r="M171" s="128"/>
      <c r="N171" s="128" t="s">
        <v>72</v>
      </c>
      <c r="O171" s="129"/>
      <c r="P171" s="130" t="s">
        <v>73</v>
      </c>
      <c r="Q171" s="130" t="s">
        <v>74</v>
      </c>
      <c r="R171" s="130" t="s">
        <v>75</v>
      </c>
      <c r="S171" s="131" t="s">
        <v>76</v>
      </c>
      <c r="T171" s="132"/>
      <c r="U171" s="129" t="s">
        <v>77</v>
      </c>
      <c r="V171" s="130" t="s">
        <v>72</v>
      </c>
      <c r="W171" s="133" t="s">
        <v>78</v>
      </c>
      <c r="X171" s="351" t="s">
        <v>1033</v>
      </c>
      <c r="Y171" s="352"/>
      <c r="Z171" s="353"/>
      <c r="AA171" s="354" t="s">
        <v>1034</v>
      </c>
      <c r="AB171" s="355"/>
      <c r="AC171" s="356"/>
    </row>
    <row r="172" spans="1:29" ht="12.75">
      <c r="A172" s="134" t="s">
        <v>78</v>
      </c>
      <c r="B172" s="134" t="s">
        <v>79</v>
      </c>
      <c r="C172" s="135" t="s">
        <v>80</v>
      </c>
      <c r="D172" s="136" t="s">
        <v>81</v>
      </c>
      <c r="E172" s="136" t="s">
        <v>82</v>
      </c>
      <c r="F172" s="136"/>
      <c r="G172" s="137" t="s">
        <v>80</v>
      </c>
      <c r="H172" s="137" t="s">
        <v>77</v>
      </c>
      <c r="I172" s="135"/>
      <c r="J172" s="134" t="s">
        <v>79</v>
      </c>
      <c r="K172" s="134"/>
      <c r="L172" s="26">
        <v>150</v>
      </c>
      <c r="M172" s="134" t="s">
        <v>78</v>
      </c>
      <c r="N172" s="134" t="s">
        <v>79</v>
      </c>
      <c r="O172" s="135" t="s">
        <v>80</v>
      </c>
      <c r="P172" s="136" t="s">
        <v>81</v>
      </c>
      <c r="Q172" s="136" t="s">
        <v>82</v>
      </c>
      <c r="R172" s="136"/>
      <c r="S172" s="137" t="s">
        <v>80</v>
      </c>
      <c r="T172" s="137" t="s">
        <v>77</v>
      </c>
      <c r="U172" s="135"/>
      <c r="V172" s="134" t="s">
        <v>79</v>
      </c>
      <c r="W172" s="138"/>
      <c r="X172" s="293" t="s">
        <v>1035</v>
      </c>
      <c r="Y172" s="357" t="s">
        <v>1036</v>
      </c>
      <c r="Z172" s="353"/>
      <c r="AA172" s="293" t="s">
        <v>1035</v>
      </c>
      <c r="AB172" s="355" t="s">
        <v>1036</v>
      </c>
      <c r="AC172" s="356"/>
    </row>
    <row r="173" spans="1:29" ht="16.5" customHeight="1">
      <c r="A173" s="139">
        <v>0.25</v>
      </c>
      <c r="B173" s="140">
        <v>3</v>
      </c>
      <c r="C173" s="141">
        <v>2</v>
      </c>
      <c r="D173" s="316" t="s">
        <v>83</v>
      </c>
      <c r="E173" s="142" t="s">
        <v>5</v>
      </c>
      <c r="F173" s="143">
        <v>11</v>
      </c>
      <c r="G173" s="144">
        <v>660</v>
      </c>
      <c r="H173" s="144"/>
      <c r="I173" s="145">
        <v>4</v>
      </c>
      <c r="J173" s="146">
        <v>1</v>
      </c>
      <c r="K173" s="179">
        <v>-0.25</v>
      </c>
      <c r="L173" s="26"/>
      <c r="M173" s="295">
        <v>-3</v>
      </c>
      <c r="N173" s="296">
        <v>2</v>
      </c>
      <c r="O173" s="141">
        <v>2</v>
      </c>
      <c r="P173" s="316" t="s">
        <v>83</v>
      </c>
      <c r="Q173" s="142" t="s">
        <v>68</v>
      </c>
      <c r="R173" s="143">
        <v>9</v>
      </c>
      <c r="S173" s="144"/>
      <c r="T173" s="144">
        <v>600</v>
      </c>
      <c r="U173" s="145">
        <v>4</v>
      </c>
      <c r="V173" s="297">
        <v>2</v>
      </c>
      <c r="W173" s="298">
        <v>3</v>
      </c>
      <c r="X173" s="299" t="str">
        <f>C173&amp;"+"&amp;I173</f>
        <v>2+4</v>
      </c>
      <c r="Y173" s="300">
        <f>IF(AND(G173&gt;0,G173&lt;1),2*G173,MATCH(A173,{-40000,-0.4999999999,0.5,40000},1)-1)</f>
        <v>1</v>
      </c>
      <c r="Z173" s="301">
        <f>IF(AND(H173&gt;0,H173&lt;1),2*H173,MATCH(K173,{-40000,-0.4999999999,0.5,40000},1)-1)</f>
        <v>1</v>
      </c>
      <c r="AA173" s="299" t="str">
        <f>O173&amp;"+"&amp;U173</f>
        <v>2+4</v>
      </c>
      <c r="AB173" s="300">
        <f>IF(AND(S173&gt;0,S173&lt;1),2*S173,MATCH(M173,{-40000,-0.4999999999,0.5,40000},1)-1)</f>
        <v>0</v>
      </c>
      <c r="AC173" s="301">
        <f>IF(AND(T173&gt;0,T173&lt;1),2*T173,MATCH(W173,{-40000,-0.4999999999,0.5,40000},1)-1)</f>
        <v>2</v>
      </c>
    </row>
    <row r="174" spans="1:29" ht="16.5" customHeight="1">
      <c r="A174" s="139">
        <v>0.25</v>
      </c>
      <c r="B174" s="140">
        <v>3</v>
      </c>
      <c r="C174" s="141">
        <v>1</v>
      </c>
      <c r="D174" s="317" t="s">
        <v>83</v>
      </c>
      <c r="E174" s="142" t="s">
        <v>5</v>
      </c>
      <c r="F174" s="143">
        <v>11</v>
      </c>
      <c r="G174" s="144">
        <v>660</v>
      </c>
      <c r="H174" s="144"/>
      <c r="I174" s="145">
        <v>6</v>
      </c>
      <c r="J174" s="146">
        <v>1</v>
      </c>
      <c r="K174" s="179">
        <v>-0.25</v>
      </c>
      <c r="L174" s="26"/>
      <c r="M174" s="295">
        <v>9.75</v>
      </c>
      <c r="N174" s="296">
        <v>4</v>
      </c>
      <c r="O174" s="141">
        <v>1</v>
      </c>
      <c r="P174" s="317" t="s">
        <v>83</v>
      </c>
      <c r="Q174" s="142" t="s">
        <v>68</v>
      </c>
      <c r="R174" s="143">
        <v>7</v>
      </c>
      <c r="S174" s="144">
        <v>200</v>
      </c>
      <c r="T174" s="144"/>
      <c r="U174" s="145">
        <v>6</v>
      </c>
      <c r="V174" s="297">
        <v>0</v>
      </c>
      <c r="W174" s="298">
        <v>-9.75</v>
      </c>
      <c r="X174" s="302" t="str">
        <f>C174&amp;"+"&amp;I174</f>
        <v>1+6</v>
      </c>
      <c r="Y174" s="303">
        <f>IF(AND(G174&gt;0,G174&lt;1),2*G174,MATCH(A174,{-40000,-0.4999999999,0.5,40000},1)-1)</f>
        <v>1</v>
      </c>
      <c r="Z174" s="304">
        <f>IF(AND(H174&gt;0,H174&lt;1),2*H174,MATCH(K174,{-40000,-0.4999999999,0.5,40000},1)-1)</f>
        <v>1</v>
      </c>
      <c r="AA174" s="302" t="str">
        <f>O174&amp;"+"&amp;U174</f>
        <v>1+6</v>
      </c>
      <c r="AB174" s="303">
        <f>IF(AND(S174&gt;0,S174&lt;1),2*S174,MATCH(M174,{-40000,-0.4999999999,0.5,40000},1)-1)</f>
        <v>2</v>
      </c>
      <c r="AC174" s="304">
        <f>IF(AND(T174&gt;0,T174&lt;1),2*T174,MATCH(W174,{-40000,-0.4999999999,0.5,40000},1)-1)</f>
        <v>0</v>
      </c>
    </row>
    <row r="175" spans="1:29" ht="16.5" customHeight="1">
      <c r="A175" s="139">
        <v>-0.75</v>
      </c>
      <c r="B175" s="140">
        <v>0</v>
      </c>
      <c r="C175" s="141">
        <v>5</v>
      </c>
      <c r="D175" s="316" t="s">
        <v>83</v>
      </c>
      <c r="E175" s="142" t="s">
        <v>5</v>
      </c>
      <c r="F175" s="143">
        <v>10</v>
      </c>
      <c r="G175" s="144">
        <v>630</v>
      </c>
      <c r="H175" s="144"/>
      <c r="I175" s="145">
        <v>3</v>
      </c>
      <c r="J175" s="146">
        <v>4</v>
      </c>
      <c r="K175" s="179">
        <v>0.75</v>
      </c>
      <c r="L175" s="26"/>
      <c r="M175" s="295">
        <v>-3.75</v>
      </c>
      <c r="N175" s="296">
        <v>0</v>
      </c>
      <c r="O175" s="141">
        <v>5</v>
      </c>
      <c r="P175" s="294" t="s">
        <v>105</v>
      </c>
      <c r="Q175" s="142" t="s">
        <v>71</v>
      </c>
      <c r="R175" s="143">
        <v>10</v>
      </c>
      <c r="S175" s="144"/>
      <c r="T175" s="144">
        <v>620</v>
      </c>
      <c r="U175" s="145">
        <v>3</v>
      </c>
      <c r="V175" s="297">
        <v>4</v>
      </c>
      <c r="W175" s="298">
        <v>3.75</v>
      </c>
      <c r="X175" s="305" t="str">
        <f>C175&amp;"+"&amp;I175</f>
        <v>5+3</v>
      </c>
      <c r="Y175" s="306">
        <f>IF(AND(G175&gt;0,G175&lt;1),2*G175,MATCH(A175,{-40000,-0.4999999999,0.5,40000},1)-1)</f>
        <v>0</v>
      </c>
      <c r="Z175" s="307">
        <f>IF(AND(H175&gt;0,H175&lt;1),2*H175,MATCH(K175,{-40000,-0.4999999999,0.5,40000},1)-1)</f>
        <v>2</v>
      </c>
      <c r="AA175" s="305" t="str">
        <f>O175&amp;"+"&amp;U175</f>
        <v>5+3</v>
      </c>
      <c r="AB175" s="306">
        <f>IF(AND(S175&gt;0,S175&lt;1),2*S175,MATCH(M175,{-40000,-0.4999999999,0.5,40000},1)-1)</f>
        <v>0</v>
      </c>
      <c r="AC175" s="307">
        <f>IF(AND(T175&gt;0,T175&lt;1),2*T175,MATCH(W175,{-40000,-0.4999999999,0.5,40000},1)-1)</f>
        <v>2</v>
      </c>
    </row>
    <row r="176" spans="1:27" s="39" customFormat="1" ht="9.75" customHeight="1">
      <c r="A176" s="318"/>
      <c r="B176" s="319"/>
      <c r="C176" s="320"/>
      <c r="D176" s="321"/>
      <c r="E176" s="322"/>
      <c r="F176" s="323"/>
      <c r="G176" s="324"/>
      <c r="H176" s="324"/>
      <c r="I176" s="320"/>
      <c r="J176" s="319"/>
      <c r="K176" s="318"/>
      <c r="L176" s="79"/>
      <c r="M176" s="318"/>
      <c r="N176" s="319"/>
      <c r="O176" s="320"/>
      <c r="P176" s="321"/>
      <c r="Q176" s="322"/>
      <c r="R176" s="323"/>
      <c r="S176" s="324"/>
      <c r="T176" s="324"/>
      <c r="U176" s="320"/>
      <c r="V176" s="319"/>
      <c r="W176" s="318"/>
      <c r="X176" s="309"/>
      <c r="AA176" s="309"/>
    </row>
    <row r="177" spans="1:23" ht="15">
      <c r="A177" s="278"/>
      <c r="B177" s="279" t="s">
        <v>44</v>
      </c>
      <c r="C177" s="280"/>
      <c r="D177" s="279"/>
      <c r="E177" s="281" t="s">
        <v>165</v>
      </c>
      <c r="F177" s="282"/>
      <c r="G177" s="283" t="s">
        <v>46</v>
      </c>
      <c r="H177" s="283"/>
      <c r="I177" s="284" t="s">
        <v>47</v>
      </c>
      <c r="J177" s="284"/>
      <c r="K177" s="285"/>
      <c r="L177" s="79">
        <v>150</v>
      </c>
      <c r="M177" s="278"/>
      <c r="N177" s="279" t="s">
        <v>44</v>
      </c>
      <c r="O177" s="280"/>
      <c r="P177" s="279"/>
      <c r="Q177" s="281" t="s">
        <v>166</v>
      </c>
      <c r="R177" s="282"/>
      <c r="S177" s="283" t="s">
        <v>46</v>
      </c>
      <c r="T177" s="283"/>
      <c r="U177" s="284" t="s">
        <v>49</v>
      </c>
      <c r="V177" s="284"/>
      <c r="W177" s="285"/>
    </row>
    <row r="178" spans="1:23" ht="12.75">
      <c r="A178" s="287"/>
      <c r="B178" s="287"/>
      <c r="C178" s="288"/>
      <c r="D178" s="289"/>
      <c r="E178" s="289"/>
      <c r="F178" s="289"/>
      <c r="G178" s="290" t="s">
        <v>50</v>
      </c>
      <c r="H178" s="290"/>
      <c r="I178" s="284" t="s">
        <v>51</v>
      </c>
      <c r="J178" s="284"/>
      <c r="K178" s="285"/>
      <c r="L178" s="79">
        <v>150</v>
      </c>
      <c r="M178" s="287"/>
      <c r="N178" s="287"/>
      <c r="O178" s="288"/>
      <c r="P178" s="289"/>
      <c r="Q178" s="289"/>
      <c r="R178" s="289"/>
      <c r="S178" s="290" t="s">
        <v>50</v>
      </c>
      <c r="T178" s="290"/>
      <c r="U178" s="284" t="s">
        <v>52</v>
      </c>
      <c r="V178" s="284"/>
      <c r="W178" s="285"/>
    </row>
    <row r="179" spans="1:23" ht="4.5" customHeight="1">
      <c r="A179" s="80"/>
      <c r="B179" s="81"/>
      <c r="C179" s="82"/>
      <c r="D179" s="83"/>
      <c r="E179" s="84"/>
      <c r="F179" s="85"/>
      <c r="G179" s="86"/>
      <c r="H179" s="86"/>
      <c r="I179" s="82"/>
      <c r="J179" s="81"/>
      <c r="K179" s="87"/>
      <c r="L179" s="79"/>
      <c r="M179" s="80"/>
      <c r="N179" s="81"/>
      <c r="O179" s="82"/>
      <c r="P179" s="83"/>
      <c r="Q179" s="84"/>
      <c r="R179" s="85"/>
      <c r="S179" s="86"/>
      <c r="T179" s="86"/>
      <c r="U179" s="82"/>
      <c r="V179" s="81"/>
      <c r="W179" s="87"/>
    </row>
    <row r="180" spans="1:27" s="292" customFormat="1" ht="12.75" customHeight="1">
      <c r="A180" s="88"/>
      <c r="B180" s="89"/>
      <c r="C180" s="90"/>
      <c r="D180" s="91"/>
      <c r="E180" s="34" t="s">
        <v>53</v>
      </c>
      <c r="F180" s="92" t="s">
        <v>664</v>
      </c>
      <c r="G180" s="93"/>
      <c r="H180" s="94"/>
      <c r="I180" s="42"/>
      <c r="J180" s="260"/>
      <c r="K180" s="198"/>
      <c r="L180" s="96"/>
      <c r="M180" s="88"/>
      <c r="N180" s="89"/>
      <c r="O180" s="90"/>
      <c r="P180" s="91"/>
      <c r="Q180" s="34" t="s">
        <v>53</v>
      </c>
      <c r="R180" s="92" t="s">
        <v>1181</v>
      </c>
      <c r="S180" s="93"/>
      <c r="T180" s="94"/>
      <c r="U180" s="42"/>
      <c r="V180" s="260"/>
      <c r="W180" s="198"/>
      <c r="X180" s="291"/>
      <c r="AA180" s="291"/>
    </row>
    <row r="181" spans="1:27" s="292" customFormat="1" ht="12.75" customHeight="1">
      <c r="A181" s="88"/>
      <c r="B181" s="89"/>
      <c r="C181" s="90"/>
      <c r="D181" s="91"/>
      <c r="E181" s="40" t="s">
        <v>54</v>
      </c>
      <c r="F181" s="92" t="s">
        <v>886</v>
      </c>
      <c r="G181" s="97"/>
      <c r="H181" s="94"/>
      <c r="I181" s="44"/>
      <c r="J181" s="261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K181" s="262"/>
      <c r="L181" s="96"/>
      <c r="M181" s="88"/>
      <c r="N181" s="89"/>
      <c r="O181" s="90"/>
      <c r="P181" s="91"/>
      <c r="Q181" s="40" t="s">
        <v>54</v>
      </c>
      <c r="R181" s="92" t="s">
        <v>886</v>
      </c>
      <c r="S181" s="97"/>
      <c r="T181" s="94"/>
      <c r="U181" s="44"/>
      <c r="V181" s="261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7.1</v>
      </c>
      <c r="W181" s="262"/>
      <c r="X181" s="291"/>
      <c r="AA181" s="291"/>
    </row>
    <row r="182" spans="1:27" s="292" customFormat="1" ht="12.75" customHeight="1">
      <c r="A182" s="88"/>
      <c r="B182" s="89"/>
      <c r="C182" s="90"/>
      <c r="D182" s="91"/>
      <c r="E182" s="40" t="s">
        <v>55</v>
      </c>
      <c r="F182" s="92" t="s">
        <v>1182</v>
      </c>
      <c r="G182" s="93"/>
      <c r="H182" s="94"/>
      <c r="I182" s="263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J182" s="261" t="str">
        <f>IF(J181="","","+")</f>
        <v>+</v>
      </c>
      <c r="K182" s="264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L182" s="96"/>
      <c r="M182" s="88"/>
      <c r="N182" s="89"/>
      <c r="O182" s="90"/>
      <c r="P182" s="91"/>
      <c r="Q182" s="40" t="s">
        <v>55</v>
      </c>
      <c r="R182" s="92" t="s">
        <v>246</v>
      </c>
      <c r="S182" s="93"/>
      <c r="T182" s="94"/>
      <c r="U182" s="263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11.1</v>
      </c>
      <c r="V182" s="261" t="str">
        <f>IF(V181="","","+")</f>
        <v>+</v>
      </c>
      <c r="W182" s="264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7.1</v>
      </c>
      <c r="X182" s="291"/>
      <c r="AA182" s="291"/>
    </row>
    <row r="183" spans="1:27" s="292" customFormat="1" ht="12.75" customHeight="1">
      <c r="A183" s="88"/>
      <c r="B183" s="89"/>
      <c r="C183" s="90"/>
      <c r="D183" s="91"/>
      <c r="E183" s="34" t="s">
        <v>57</v>
      </c>
      <c r="F183" s="92" t="s">
        <v>1183</v>
      </c>
      <c r="G183" s="93"/>
      <c r="H183" s="94"/>
      <c r="I183" s="44"/>
      <c r="J183" s="261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K183" s="262"/>
      <c r="L183" s="96"/>
      <c r="M183" s="88"/>
      <c r="N183" s="89"/>
      <c r="O183" s="90"/>
      <c r="P183" s="91"/>
      <c r="Q183" s="34" t="s">
        <v>57</v>
      </c>
      <c r="R183" s="92" t="s">
        <v>1184</v>
      </c>
      <c r="S183" s="93"/>
      <c r="T183" s="94"/>
      <c r="U183" s="44"/>
      <c r="V183" s="261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15.1</v>
      </c>
      <c r="W183" s="262"/>
      <c r="X183" s="291"/>
      <c r="AA183" s="291"/>
    </row>
    <row r="184" spans="1:27" s="292" customFormat="1" ht="12.75" customHeight="1">
      <c r="A184" s="99" t="s">
        <v>53</v>
      </c>
      <c r="B184" s="100" t="s">
        <v>249</v>
      </c>
      <c r="C184" s="90"/>
      <c r="D184" s="91"/>
      <c r="E184" s="101"/>
      <c r="F184" s="93"/>
      <c r="G184" s="34" t="s">
        <v>53</v>
      </c>
      <c r="H184" s="102" t="s">
        <v>1185</v>
      </c>
      <c r="I184" s="93"/>
      <c r="J184" s="97"/>
      <c r="K184" s="95"/>
      <c r="L184" s="96"/>
      <c r="M184" s="99" t="s">
        <v>53</v>
      </c>
      <c r="N184" s="100" t="s">
        <v>590</v>
      </c>
      <c r="O184" s="90"/>
      <c r="P184" s="91"/>
      <c r="Q184" s="101"/>
      <c r="R184" s="93"/>
      <c r="S184" s="34" t="s">
        <v>53</v>
      </c>
      <c r="T184" s="102" t="s">
        <v>1023</v>
      </c>
      <c r="U184" s="93"/>
      <c r="V184" s="97"/>
      <c r="W184" s="95"/>
      <c r="X184" s="291"/>
      <c r="AA184" s="291"/>
    </row>
    <row r="185" spans="1:27" s="292" customFormat="1" ht="12.75" customHeight="1">
      <c r="A185" s="103" t="s">
        <v>54</v>
      </c>
      <c r="B185" s="100" t="s">
        <v>1186</v>
      </c>
      <c r="C185" s="104"/>
      <c r="D185" s="91"/>
      <c r="E185" s="101"/>
      <c r="F185" s="105"/>
      <c r="G185" s="40" t="s">
        <v>54</v>
      </c>
      <c r="H185" s="102" t="s">
        <v>1069</v>
      </c>
      <c r="I185" s="93"/>
      <c r="J185" s="97"/>
      <c r="K185" s="95"/>
      <c r="L185" s="96"/>
      <c r="M185" s="103" t="s">
        <v>54</v>
      </c>
      <c r="N185" s="100" t="s">
        <v>1110</v>
      </c>
      <c r="O185" s="104"/>
      <c r="P185" s="91"/>
      <c r="Q185" s="101"/>
      <c r="R185" s="105"/>
      <c r="S185" s="40" t="s">
        <v>54</v>
      </c>
      <c r="T185" s="102" t="s">
        <v>1062</v>
      </c>
      <c r="U185" s="93"/>
      <c r="V185" s="97"/>
      <c r="W185" s="95"/>
      <c r="X185" s="291"/>
      <c r="AA185" s="291"/>
    </row>
    <row r="186" spans="1:27" s="292" customFormat="1" ht="12.75" customHeight="1">
      <c r="A186" s="103" t="s">
        <v>55</v>
      </c>
      <c r="B186" s="100" t="s">
        <v>309</v>
      </c>
      <c r="C186" s="90"/>
      <c r="D186" s="91"/>
      <c r="E186" s="101"/>
      <c r="F186" s="105"/>
      <c r="G186" s="40" t="s">
        <v>55</v>
      </c>
      <c r="H186" s="102" t="s">
        <v>178</v>
      </c>
      <c r="I186" s="93"/>
      <c r="J186" s="93"/>
      <c r="K186" s="95"/>
      <c r="L186" s="96"/>
      <c r="M186" s="103" t="s">
        <v>55</v>
      </c>
      <c r="N186" s="100" t="s">
        <v>243</v>
      </c>
      <c r="O186" s="90"/>
      <c r="P186" s="91"/>
      <c r="Q186" s="101"/>
      <c r="R186" s="105"/>
      <c r="S186" s="40" t="s">
        <v>55</v>
      </c>
      <c r="T186" s="102" t="s">
        <v>1187</v>
      </c>
      <c r="U186" s="93"/>
      <c r="V186" s="93"/>
      <c r="W186" s="95"/>
      <c r="X186" s="291"/>
      <c r="AA186" s="291"/>
    </row>
    <row r="187" spans="1:27" s="292" customFormat="1" ht="12.75" customHeight="1">
      <c r="A187" s="99" t="s">
        <v>57</v>
      </c>
      <c r="B187" s="100" t="s">
        <v>96</v>
      </c>
      <c r="C187" s="104"/>
      <c r="D187" s="91"/>
      <c r="E187" s="101"/>
      <c r="F187" s="93"/>
      <c r="G187" s="34" t="s">
        <v>57</v>
      </c>
      <c r="H187" s="102" t="s">
        <v>382</v>
      </c>
      <c r="I187" s="93"/>
      <c r="J187" s="106" t="s">
        <v>64</v>
      </c>
      <c r="K187" s="95"/>
      <c r="L187" s="96"/>
      <c r="M187" s="99" t="s">
        <v>57</v>
      </c>
      <c r="N187" s="100" t="s">
        <v>1188</v>
      </c>
      <c r="O187" s="104"/>
      <c r="P187" s="91"/>
      <c r="Q187" s="101"/>
      <c r="R187" s="93"/>
      <c r="S187" s="34" t="s">
        <v>57</v>
      </c>
      <c r="T187" s="102" t="s">
        <v>51</v>
      </c>
      <c r="U187" s="93"/>
      <c r="V187" s="106" t="s">
        <v>64</v>
      </c>
      <c r="W187" s="95"/>
      <c r="X187" s="291"/>
      <c r="AA187" s="291"/>
    </row>
    <row r="188" spans="1:27" s="292" customFormat="1" ht="12.75" customHeight="1">
      <c r="A188" s="108"/>
      <c r="B188" s="104"/>
      <c r="C188" s="104"/>
      <c r="D188" s="91"/>
      <c r="E188" s="34" t="s">
        <v>53</v>
      </c>
      <c r="F188" s="92" t="s">
        <v>512</v>
      </c>
      <c r="G188" s="93"/>
      <c r="H188" s="109"/>
      <c r="I188" s="110" t="s">
        <v>65</v>
      </c>
      <c r="J188" s="111" t="s">
        <v>1189</v>
      </c>
      <c r="K188" s="95"/>
      <c r="L188" s="96"/>
      <c r="M188" s="108"/>
      <c r="N188" s="104"/>
      <c r="O188" s="104"/>
      <c r="P188" s="91"/>
      <c r="Q188" s="34" t="s">
        <v>53</v>
      </c>
      <c r="R188" s="92" t="s">
        <v>935</v>
      </c>
      <c r="S188" s="93"/>
      <c r="T188" s="109"/>
      <c r="U188" s="110" t="s">
        <v>65</v>
      </c>
      <c r="V188" s="111" t="s">
        <v>1190</v>
      </c>
      <c r="W188" s="95"/>
      <c r="X188" s="291"/>
      <c r="AA188" s="291"/>
    </row>
    <row r="189" spans="1:27" s="292" customFormat="1" ht="12.75" customHeight="1">
      <c r="A189" s="88"/>
      <c r="B189" s="112" t="s">
        <v>66</v>
      </c>
      <c r="C189" s="90"/>
      <c r="D189" s="91"/>
      <c r="E189" s="40" t="s">
        <v>54</v>
      </c>
      <c r="F189" s="92" t="s">
        <v>891</v>
      </c>
      <c r="G189" s="93"/>
      <c r="H189" s="94"/>
      <c r="I189" s="110" t="s">
        <v>5</v>
      </c>
      <c r="J189" s="113" t="s">
        <v>1189</v>
      </c>
      <c r="K189" s="95"/>
      <c r="L189" s="96"/>
      <c r="M189" s="88"/>
      <c r="N189" s="112" t="s">
        <v>66</v>
      </c>
      <c r="O189" s="90"/>
      <c r="P189" s="91"/>
      <c r="Q189" s="40" t="s">
        <v>54</v>
      </c>
      <c r="R189" s="92" t="s">
        <v>1191</v>
      </c>
      <c r="S189" s="93"/>
      <c r="T189" s="94"/>
      <c r="U189" s="110" t="s">
        <v>5</v>
      </c>
      <c r="V189" s="113" t="s">
        <v>1190</v>
      </c>
      <c r="W189" s="95"/>
      <c r="X189" s="291"/>
      <c r="AA189" s="291"/>
    </row>
    <row r="190" spans="1:27" s="292" customFormat="1" ht="12.75" customHeight="1">
      <c r="A190" s="88"/>
      <c r="B190" s="112" t="s">
        <v>1192</v>
      </c>
      <c r="C190" s="90"/>
      <c r="D190" s="91"/>
      <c r="E190" s="40" t="s">
        <v>55</v>
      </c>
      <c r="F190" s="92" t="s">
        <v>1169</v>
      </c>
      <c r="G190" s="97"/>
      <c r="H190" s="94"/>
      <c r="I190" s="110" t="s">
        <v>68</v>
      </c>
      <c r="J190" s="113" t="s">
        <v>1193</v>
      </c>
      <c r="K190" s="95"/>
      <c r="L190" s="96"/>
      <c r="M190" s="88"/>
      <c r="N190" s="112" t="s">
        <v>345</v>
      </c>
      <c r="O190" s="90"/>
      <c r="P190" s="91"/>
      <c r="Q190" s="40" t="s">
        <v>55</v>
      </c>
      <c r="R190" s="92" t="s">
        <v>1194</v>
      </c>
      <c r="S190" s="97"/>
      <c r="T190" s="94"/>
      <c r="U190" s="110" t="s">
        <v>68</v>
      </c>
      <c r="V190" s="113" t="s">
        <v>1195</v>
      </c>
      <c r="W190" s="95"/>
      <c r="X190" s="291"/>
      <c r="AA190" s="291"/>
    </row>
    <row r="191" spans="1:27" s="292" customFormat="1" ht="12.75" customHeight="1">
      <c r="A191" s="114"/>
      <c r="B191" s="115"/>
      <c r="C191" s="115"/>
      <c r="D191" s="91"/>
      <c r="E191" s="34" t="s">
        <v>57</v>
      </c>
      <c r="F191" s="100" t="s">
        <v>521</v>
      </c>
      <c r="G191" s="115"/>
      <c r="H191" s="115"/>
      <c r="I191" s="116" t="s">
        <v>71</v>
      </c>
      <c r="J191" s="113" t="s">
        <v>1193</v>
      </c>
      <c r="K191" s="117"/>
      <c r="L191" s="118"/>
      <c r="M191" s="114"/>
      <c r="N191" s="115"/>
      <c r="O191" s="115"/>
      <c r="P191" s="91"/>
      <c r="Q191" s="34" t="s">
        <v>57</v>
      </c>
      <c r="R191" s="100" t="s">
        <v>119</v>
      </c>
      <c r="S191" s="115"/>
      <c r="T191" s="115"/>
      <c r="U191" s="116" t="s">
        <v>71</v>
      </c>
      <c r="V191" s="113" t="s">
        <v>1195</v>
      </c>
      <c r="W191" s="117"/>
      <c r="X191" s="291"/>
      <c r="AA191" s="291"/>
    </row>
    <row r="192" spans="1:23" ht="4.5" customHeight="1">
      <c r="A192" s="119"/>
      <c r="B192" s="120"/>
      <c r="C192" s="121"/>
      <c r="D192" s="122"/>
      <c r="E192" s="123"/>
      <c r="F192" s="124"/>
      <c r="G192" s="125"/>
      <c r="H192" s="125"/>
      <c r="I192" s="121"/>
      <c r="J192" s="120"/>
      <c r="K192" s="126"/>
      <c r="L192" s="127"/>
      <c r="M192" s="119"/>
      <c r="N192" s="120"/>
      <c r="O192" s="121"/>
      <c r="P192" s="122"/>
      <c r="Q192" s="123"/>
      <c r="R192" s="124"/>
      <c r="S192" s="125"/>
      <c r="T192" s="125"/>
      <c r="U192" s="121"/>
      <c r="V192" s="120"/>
      <c r="W192" s="126"/>
    </row>
    <row r="193" spans="1:29" ht="12.75">
      <c r="A193" s="325"/>
      <c r="B193" s="325" t="s">
        <v>72</v>
      </c>
      <c r="C193" s="326"/>
      <c r="D193" s="327" t="s">
        <v>73</v>
      </c>
      <c r="E193" s="327" t="s">
        <v>74</v>
      </c>
      <c r="F193" s="327" t="s">
        <v>75</v>
      </c>
      <c r="G193" s="328" t="s">
        <v>76</v>
      </c>
      <c r="H193" s="329"/>
      <c r="I193" s="326" t="s">
        <v>77</v>
      </c>
      <c r="J193" s="327" t="s">
        <v>72</v>
      </c>
      <c r="K193" s="325" t="s">
        <v>78</v>
      </c>
      <c r="L193" s="79">
        <v>150</v>
      </c>
      <c r="M193" s="325"/>
      <c r="N193" s="325" t="s">
        <v>72</v>
      </c>
      <c r="O193" s="326"/>
      <c r="P193" s="327" t="s">
        <v>73</v>
      </c>
      <c r="Q193" s="327" t="s">
        <v>74</v>
      </c>
      <c r="R193" s="327" t="s">
        <v>75</v>
      </c>
      <c r="S193" s="328" t="s">
        <v>76</v>
      </c>
      <c r="T193" s="329"/>
      <c r="U193" s="326" t="s">
        <v>77</v>
      </c>
      <c r="V193" s="327" t="s">
        <v>72</v>
      </c>
      <c r="W193" s="330" t="s">
        <v>78</v>
      </c>
      <c r="X193" s="351" t="s">
        <v>1033</v>
      </c>
      <c r="Y193" s="352"/>
      <c r="Z193" s="353"/>
      <c r="AA193" s="354" t="s">
        <v>1034</v>
      </c>
      <c r="AB193" s="355"/>
      <c r="AC193" s="356"/>
    </row>
    <row r="194" spans="1:29" ht="12.75">
      <c r="A194" s="331" t="s">
        <v>78</v>
      </c>
      <c r="B194" s="331" t="s">
        <v>79</v>
      </c>
      <c r="C194" s="332" t="s">
        <v>80</v>
      </c>
      <c r="D194" s="333" t="s">
        <v>81</v>
      </c>
      <c r="E194" s="333" t="s">
        <v>82</v>
      </c>
      <c r="F194" s="333"/>
      <c r="G194" s="334" t="s">
        <v>80</v>
      </c>
      <c r="H194" s="334" t="s">
        <v>77</v>
      </c>
      <c r="I194" s="332"/>
      <c r="J194" s="331" t="s">
        <v>79</v>
      </c>
      <c r="K194" s="331"/>
      <c r="L194" s="79">
        <v>150</v>
      </c>
      <c r="M194" s="331" t="s">
        <v>78</v>
      </c>
      <c r="N194" s="331" t="s">
        <v>79</v>
      </c>
      <c r="O194" s="332" t="s">
        <v>80</v>
      </c>
      <c r="P194" s="333" t="s">
        <v>81</v>
      </c>
      <c r="Q194" s="333" t="s">
        <v>82</v>
      </c>
      <c r="R194" s="333"/>
      <c r="S194" s="334" t="s">
        <v>80</v>
      </c>
      <c r="T194" s="334" t="s">
        <v>77</v>
      </c>
      <c r="U194" s="332"/>
      <c r="V194" s="331" t="s">
        <v>79</v>
      </c>
      <c r="W194" s="335"/>
      <c r="X194" s="293" t="s">
        <v>1035</v>
      </c>
      <c r="Y194" s="357" t="s">
        <v>1036</v>
      </c>
      <c r="Z194" s="353"/>
      <c r="AA194" s="293" t="s">
        <v>1035</v>
      </c>
      <c r="AB194" s="355" t="s">
        <v>1036</v>
      </c>
      <c r="AC194" s="356"/>
    </row>
    <row r="195" spans="1:29" ht="16.5" customHeight="1">
      <c r="A195" s="295">
        <v>1.25</v>
      </c>
      <c r="B195" s="296">
        <v>2</v>
      </c>
      <c r="C195" s="336">
        <v>4</v>
      </c>
      <c r="D195" s="310" t="s">
        <v>126</v>
      </c>
      <c r="E195" s="311" t="s">
        <v>5</v>
      </c>
      <c r="F195" s="314">
        <v>8</v>
      </c>
      <c r="G195" s="313">
        <v>120</v>
      </c>
      <c r="H195" s="313"/>
      <c r="I195" s="337">
        <v>5</v>
      </c>
      <c r="J195" s="297">
        <v>2</v>
      </c>
      <c r="K195" s="338">
        <v>-1.25</v>
      </c>
      <c r="L195" s="79"/>
      <c r="M195" s="295">
        <v>-4</v>
      </c>
      <c r="N195" s="296">
        <v>0</v>
      </c>
      <c r="O195" s="336">
        <v>4</v>
      </c>
      <c r="P195" s="315" t="s">
        <v>1196</v>
      </c>
      <c r="Q195" s="311" t="s">
        <v>71</v>
      </c>
      <c r="R195" s="314">
        <v>7</v>
      </c>
      <c r="S195" s="313">
        <v>100</v>
      </c>
      <c r="T195" s="313"/>
      <c r="U195" s="337">
        <v>5</v>
      </c>
      <c r="V195" s="297">
        <v>4</v>
      </c>
      <c r="W195" s="298">
        <v>4</v>
      </c>
      <c r="X195" s="299" t="str">
        <f>C195&amp;"+"&amp;I195</f>
        <v>4+5</v>
      </c>
      <c r="Y195" s="300">
        <f>IF(AND(G195&gt;0,G195&lt;1),2*G195,MATCH(A195,{-40000,-0.4999999999,0.5,40000},1)-1)</f>
        <v>2</v>
      </c>
      <c r="Z195" s="301">
        <f>IF(AND(H195&gt;0,H195&lt;1),2*H195,MATCH(K195,{-40000,-0.4999999999,0.5,40000},1)-1)</f>
        <v>0</v>
      </c>
      <c r="AA195" s="299" t="str">
        <f>O195&amp;"+"&amp;U195</f>
        <v>4+5</v>
      </c>
      <c r="AB195" s="300">
        <f>IF(AND(S195&gt;0,S195&lt;1),2*S195,MATCH(M195,{-40000,-0.4999999999,0.5,40000},1)-1)</f>
        <v>0</v>
      </c>
      <c r="AC195" s="301">
        <f>IF(AND(T195&gt;0,T195&lt;1),2*T195,MATCH(W195,{-40000,-0.4999999999,0.5,40000},1)-1)</f>
        <v>2</v>
      </c>
    </row>
    <row r="196" spans="1:29" ht="16.5" customHeight="1">
      <c r="A196" s="295">
        <v>2</v>
      </c>
      <c r="B196" s="296">
        <v>4</v>
      </c>
      <c r="C196" s="336">
        <v>2</v>
      </c>
      <c r="D196" s="339" t="s">
        <v>126</v>
      </c>
      <c r="E196" s="311" t="s">
        <v>71</v>
      </c>
      <c r="F196" s="312">
        <v>4</v>
      </c>
      <c r="G196" s="313">
        <v>150</v>
      </c>
      <c r="H196" s="313"/>
      <c r="I196" s="337">
        <v>6</v>
      </c>
      <c r="J196" s="297">
        <v>0</v>
      </c>
      <c r="K196" s="338">
        <v>-2</v>
      </c>
      <c r="L196" s="79"/>
      <c r="M196" s="295">
        <v>9</v>
      </c>
      <c r="N196" s="296">
        <v>4</v>
      </c>
      <c r="O196" s="336">
        <v>2</v>
      </c>
      <c r="P196" s="315" t="s">
        <v>1197</v>
      </c>
      <c r="Q196" s="311" t="s">
        <v>68</v>
      </c>
      <c r="R196" s="312">
        <v>6</v>
      </c>
      <c r="S196" s="313">
        <v>800</v>
      </c>
      <c r="T196" s="313"/>
      <c r="U196" s="337">
        <v>6</v>
      </c>
      <c r="V196" s="297">
        <v>0</v>
      </c>
      <c r="W196" s="298">
        <v>-9</v>
      </c>
      <c r="X196" s="302" t="str">
        <f>C196&amp;"+"&amp;I196</f>
        <v>2+6</v>
      </c>
      <c r="Y196" s="303">
        <f>IF(AND(G196&gt;0,G196&lt;1),2*G196,MATCH(A196,{-40000,-0.4999999999,0.5,40000},1)-1)</f>
        <v>2</v>
      </c>
      <c r="Z196" s="304">
        <f>IF(AND(H196&gt;0,H196&lt;1),2*H196,MATCH(K196,{-40000,-0.4999999999,0.5,40000},1)-1)</f>
        <v>0</v>
      </c>
      <c r="AA196" s="302" t="str">
        <f>O196&amp;"+"&amp;U196</f>
        <v>2+6</v>
      </c>
      <c r="AB196" s="303">
        <f>IF(AND(S196&gt;0,S196&lt;1),2*S196,MATCH(M196,{-40000,-0.4999999999,0.5,40000},1)-1)</f>
        <v>2</v>
      </c>
      <c r="AC196" s="304">
        <f>IF(AND(T196&gt;0,T196&lt;1),2*T196,MATCH(W196,{-40000,-0.4999999999,0.5,40000},1)-1)</f>
        <v>0</v>
      </c>
    </row>
    <row r="197" spans="1:29" ht="16.5" customHeight="1">
      <c r="A197" s="295">
        <v>-4.5</v>
      </c>
      <c r="B197" s="296">
        <v>0</v>
      </c>
      <c r="C197" s="336">
        <v>3</v>
      </c>
      <c r="D197" s="315" t="s">
        <v>1198</v>
      </c>
      <c r="E197" s="311" t="s">
        <v>65</v>
      </c>
      <c r="F197" s="314">
        <v>7</v>
      </c>
      <c r="G197" s="313"/>
      <c r="H197" s="313">
        <v>100</v>
      </c>
      <c r="I197" s="337">
        <v>1</v>
      </c>
      <c r="J197" s="297">
        <v>4</v>
      </c>
      <c r="K197" s="338">
        <v>4.5</v>
      </c>
      <c r="L197" s="79"/>
      <c r="M197" s="295">
        <v>-2.5</v>
      </c>
      <c r="N197" s="296">
        <v>2</v>
      </c>
      <c r="O197" s="336">
        <v>3</v>
      </c>
      <c r="P197" s="315" t="s">
        <v>899</v>
      </c>
      <c r="Q197" s="311" t="s">
        <v>68</v>
      </c>
      <c r="R197" s="314">
        <v>5</v>
      </c>
      <c r="S197" s="313">
        <v>150</v>
      </c>
      <c r="T197" s="313"/>
      <c r="U197" s="337">
        <v>1</v>
      </c>
      <c r="V197" s="297">
        <v>2</v>
      </c>
      <c r="W197" s="298">
        <v>2.5</v>
      </c>
      <c r="X197" s="305" t="str">
        <f>C197&amp;"+"&amp;I197</f>
        <v>3+1</v>
      </c>
      <c r="Y197" s="306">
        <f>IF(AND(G197&gt;0,G197&lt;1),2*G197,MATCH(A197,{-40000,-0.4999999999,0.5,40000},1)-1)</f>
        <v>0</v>
      </c>
      <c r="Z197" s="307">
        <f>IF(AND(H197&gt;0,H197&lt;1),2*H197,MATCH(K197,{-40000,-0.4999999999,0.5,40000},1)-1)</f>
        <v>2</v>
      </c>
      <c r="AA197" s="305" t="str">
        <f>O197&amp;"+"&amp;U197</f>
        <v>3+1</v>
      </c>
      <c r="AB197" s="306">
        <f>IF(AND(S197&gt;0,S197&lt;1),2*S197,MATCH(M197,{-40000,-0.4999999999,0.5,40000},1)-1)</f>
        <v>0</v>
      </c>
      <c r="AC197" s="307">
        <f>IF(AND(T197&gt;0,T197&lt;1),2*T197,MATCH(W197,{-40000,-0.4999999999,0.5,40000},1)-1)</f>
        <v>2</v>
      </c>
    </row>
    <row r="198" spans="1:23" ht="12.75">
      <c r="A198" s="318"/>
      <c r="B198" s="319"/>
      <c r="C198" s="320"/>
      <c r="D198" s="321"/>
      <c r="E198" s="322"/>
      <c r="F198" s="323"/>
      <c r="G198" s="324"/>
      <c r="H198" s="324"/>
      <c r="I198" s="320"/>
      <c r="J198" s="319"/>
      <c r="K198" s="318"/>
      <c r="L198" s="79"/>
      <c r="M198" s="318"/>
      <c r="N198" s="319"/>
      <c r="O198" s="320"/>
      <c r="P198" s="321"/>
      <c r="Q198" s="322"/>
      <c r="R198" s="323"/>
      <c r="S198" s="324"/>
      <c r="T198" s="324"/>
      <c r="U198" s="320"/>
      <c r="V198" s="319"/>
      <c r="W198" s="318"/>
    </row>
    <row r="199" spans="1:23" ht="15">
      <c r="A199" s="278"/>
      <c r="B199" s="279" t="s">
        <v>44</v>
      </c>
      <c r="C199" s="280"/>
      <c r="D199" s="279"/>
      <c r="E199" s="281" t="s">
        <v>202</v>
      </c>
      <c r="F199" s="282"/>
      <c r="G199" s="283" t="s">
        <v>46</v>
      </c>
      <c r="H199" s="283"/>
      <c r="I199" s="284" t="s">
        <v>88</v>
      </c>
      <c r="J199" s="284"/>
      <c r="K199" s="285"/>
      <c r="L199" s="79">
        <v>150</v>
      </c>
      <c r="M199" s="278"/>
      <c r="N199" s="279" t="s">
        <v>44</v>
      </c>
      <c r="O199" s="280"/>
      <c r="P199" s="279"/>
      <c r="Q199" s="281" t="s">
        <v>203</v>
      </c>
      <c r="R199" s="282"/>
      <c r="S199" s="283" t="s">
        <v>46</v>
      </c>
      <c r="T199" s="283"/>
      <c r="U199" s="284" t="s">
        <v>90</v>
      </c>
      <c r="V199" s="284"/>
      <c r="W199" s="285"/>
    </row>
    <row r="200" spans="1:23" ht="12.75">
      <c r="A200" s="287"/>
      <c r="B200" s="287"/>
      <c r="C200" s="288"/>
      <c r="D200" s="289"/>
      <c r="E200" s="289"/>
      <c r="F200" s="289"/>
      <c r="G200" s="290" t="s">
        <v>50</v>
      </c>
      <c r="H200" s="290"/>
      <c r="I200" s="284" t="s">
        <v>91</v>
      </c>
      <c r="J200" s="284"/>
      <c r="K200" s="285"/>
      <c r="L200" s="79">
        <v>150</v>
      </c>
      <c r="M200" s="287"/>
      <c r="N200" s="287"/>
      <c r="O200" s="288"/>
      <c r="P200" s="289"/>
      <c r="Q200" s="289"/>
      <c r="R200" s="289"/>
      <c r="S200" s="290" t="s">
        <v>50</v>
      </c>
      <c r="T200" s="290"/>
      <c r="U200" s="284" t="s">
        <v>92</v>
      </c>
      <c r="V200" s="284"/>
      <c r="W200" s="285"/>
    </row>
    <row r="201" spans="1:23" ht="4.5" customHeight="1">
      <c r="A201" s="80"/>
      <c r="B201" s="81"/>
      <c r="C201" s="82"/>
      <c r="D201" s="83"/>
      <c r="E201" s="84"/>
      <c r="F201" s="85"/>
      <c r="G201" s="86"/>
      <c r="H201" s="86"/>
      <c r="I201" s="82"/>
      <c r="J201" s="81"/>
      <c r="K201" s="87"/>
      <c r="L201" s="79"/>
      <c r="M201" s="80"/>
      <c r="N201" s="81"/>
      <c r="O201" s="82"/>
      <c r="P201" s="83"/>
      <c r="Q201" s="84"/>
      <c r="R201" s="85"/>
      <c r="S201" s="86"/>
      <c r="T201" s="86"/>
      <c r="U201" s="82"/>
      <c r="V201" s="81"/>
      <c r="W201" s="87"/>
    </row>
    <row r="202" spans="1:27" s="292" customFormat="1" ht="12.75" customHeight="1">
      <c r="A202" s="88"/>
      <c r="B202" s="89"/>
      <c r="C202" s="90"/>
      <c r="D202" s="91"/>
      <c r="E202" s="34" t="s">
        <v>53</v>
      </c>
      <c r="F202" s="92" t="s">
        <v>218</v>
      </c>
      <c r="G202" s="93"/>
      <c r="H202" s="94"/>
      <c r="I202" s="42"/>
      <c r="J202" s="260"/>
      <c r="K202" s="198"/>
      <c r="L202" s="96"/>
      <c r="M202" s="88"/>
      <c r="N202" s="89"/>
      <c r="O202" s="90"/>
      <c r="P202" s="91"/>
      <c r="Q202" s="34" t="s">
        <v>53</v>
      </c>
      <c r="R202" s="92" t="s">
        <v>1199</v>
      </c>
      <c r="S202" s="93"/>
      <c r="T202" s="94"/>
      <c r="U202" s="42"/>
      <c r="V202" s="260"/>
      <c r="W202" s="198"/>
      <c r="X202" s="291"/>
      <c r="AA202" s="291"/>
    </row>
    <row r="203" spans="1:27" s="292" customFormat="1" ht="12.75" customHeight="1">
      <c r="A203" s="88"/>
      <c r="B203" s="89"/>
      <c r="C203" s="90"/>
      <c r="D203" s="91"/>
      <c r="E203" s="40" t="s">
        <v>54</v>
      </c>
      <c r="F203" s="92" t="s">
        <v>1200</v>
      </c>
      <c r="G203" s="97"/>
      <c r="H203" s="94"/>
      <c r="I203" s="44"/>
      <c r="J203" s="261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16.1</v>
      </c>
      <c r="K203" s="262"/>
      <c r="L203" s="96"/>
      <c r="M203" s="88"/>
      <c r="N203" s="89"/>
      <c r="O203" s="90"/>
      <c r="P203" s="91"/>
      <c r="Q203" s="40" t="s">
        <v>54</v>
      </c>
      <c r="R203" s="92" t="s">
        <v>1201</v>
      </c>
      <c r="S203" s="97"/>
      <c r="T203" s="94"/>
      <c r="U203" s="44"/>
      <c r="V203" s="261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12.1</v>
      </c>
      <c r="W203" s="262"/>
      <c r="X203" s="291"/>
      <c r="AA203" s="291"/>
    </row>
    <row r="204" spans="1:27" s="292" customFormat="1" ht="12.75" customHeight="1">
      <c r="A204" s="88"/>
      <c r="B204" s="89"/>
      <c r="C204" s="90"/>
      <c r="D204" s="91"/>
      <c r="E204" s="40" t="s">
        <v>55</v>
      </c>
      <c r="F204" s="92" t="s">
        <v>1202</v>
      </c>
      <c r="G204" s="93"/>
      <c r="H204" s="94"/>
      <c r="I204" s="263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J204" s="261" t="str">
        <f>IF(J203="","","+")</f>
        <v>+</v>
      </c>
      <c r="K204" s="264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4.1</v>
      </c>
      <c r="L204" s="96"/>
      <c r="M204" s="88"/>
      <c r="N204" s="89"/>
      <c r="O204" s="90"/>
      <c r="P204" s="91"/>
      <c r="Q204" s="40" t="s">
        <v>55</v>
      </c>
      <c r="R204" s="92" t="s">
        <v>1203</v>
      </c>
      <c r="S204" s="93"/>
      <c r="T204" s="94"/>
      <c r="U204" s="263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6.1</v>
      </c>
      <c r="V204" s="261" t="str">
        <f>IF(V203="","","+")</f>
        <v>+</v>
      </c>
      <c r="W204" s="264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8.1</v>
      </c>
      <c r="X204" s="291"/>
      <c r="AA204" s="291"/>
    </row>
    <row r="205" spans="1:27" s="292" customFormat="1" ht="12.75" customHeight="1">
      <c r="A205" s="88"/>
      <c r="B205" s="89"/>
      <c r="C205" s="90"/>
      <c r="D205" s="91"/>
      <c r="E205" s="34" t="s">
        <v>57</v>
      </c>
      <c r="F205" s="92" t="s">
        <v>858</v>
      </c>
      <c r="G205" s="93"/>
      <c r="H205" s="94"/>
      <c r="I205" s="44"/>
      <c r="J205" s="261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5.1</v>
      </c>
      <c r="K205" s="262"/>
      <c r="L205" s="96"/>
      <c r="M205" s="88"/>
      <c r="N205" s="89"/>
      <c r="O205" s="90"/>
      <c r="P205" s="91"/>
      <c r="Q205" s="34" t="s">
        <v>57</v>
      </c>
      <c r="R205" s="92" t="s">
        <v>485</v>
      </c>
      <c r="S205" s="93"/>
      <c r="T205" s="94"/>
      <c r="U205" s="44"/>
      <c r="V205" s="261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14.1</v>
      </c>
      <c r="W205" s="262"/>
      <c r="X205" s="291"/>
      <c r="AA205" s="291"/>
    </row>
    <row r="206" spans="1:27" s="292" customFormat="1" ht="12.75" customHeight="1">
      <c r="A206" s="99" t="s">
        <v>53</v>
      </c>
      <c r="B206" s="100" t="s">
        <v>593</v>
      </c>
      <c r="C206" s="90"/>
      <c r="D206" s="91"/>
      <c r="E206" s="101"/>
      <c r="F206" s="93"/>
      <c r="G206" s="34" t="s">
        <v>53</v>
      </c>
      <c r="H206" s="102" t="s">
        <v>369</v>
      </c>
      <c r="I206" s="93"/>
      <c r="J206" s="97"/>
      <c r="K206" s="95"/>
      <c r="L206" s="96"/>
      <c r="M206" s="99" t="s">
        <v>53</v>
      </c>
      <c r="N206" s="100" t="s">
        <v>1204</v>
      </c>
      <c r="O206" s="90"/>
      <c r="P206" s="91"/>
      <c r="Q206" s="101"/>
      <c r="R206" s="93"/>
      <c r="S206" s="34" t="s">
        <v>53</v>
      </c>
      <c r="T206" s="102" t="s">
        <v>242</v>
      </c>
      <c r="U206" s="93"/>
      <c r="V206" s="97"/>
      <c r="W206" s="95"/>
      <c r="X206" s="291"/>
      <c r="AA206" s="291"/>
    </row>
    <row r="207" spans="1:27" s="292" customFormat="1" ht="12.75" customHeight="1">
      <c r="A207" s="103" t="s">
        <v>54</v>
      </c>
      <c r="B207" s="100" t="s">
        <v>1205</v>
      </c>
      <c r="C207" s="104"/>
      <c r="D207" s="91"/>
      <c r="E207" s="101"/>
      <c r="F207" s="105"/>
      <c r="G207" s="40" t="s">
        <v>54</v>
      </c>
      <c r="H207" s="102" t="s">
        <v>1206</v>
      </c>
      <c r="I207" s="93"/>
      <c r="J207" s="97"/>
      <c r="K207" s="95"/>
      <c r="L207" s="96"/>
      <c r="M207" s="103" t="s">
        <v>54</v>
      </c>
      <c r="N207" s="100" t="s">
        <v>1207</v>
      </c>
      <c r="O207" s="104"/>
      <c r="P207" s="91"/>
      <c r="Q207" s="101"/>
      <c r="R207" s="105"/>
      <c r="S207" s="40" t="s">
        <v>54</v>
      </c>
      <c r="T207" s="102" t="s">
        <v>1208</v>
      </c>
      <c r="U207" s="93"/>
      <c r="V207" s="97"/>
      <c r="W207" s="95"/>
      <c r="X207" s="291"/>
      <c r="AA207" s="291"/>
    </row>
    <row r="208" spans="1:27" s="292" customFormat="1" ht="12.75" customHeight="1">
      <c r="A208" s="103" t="s">
        <v>55</v>
      </c>
      <c r="B208" s="100" t="s">
        <v>145</v>
      </c>
      <c r="C208" s="90"/>
      <c r="D208" s="91"/>
      <c r="E208" s="101"/>
      <c r="F208" s="105"/>
      <c r="G208" s="40" t="s">
        <v>55</v>
      </c>
      <c r="H208" s="102" t="s">
        <v>154</v>
      </c>
      <c r="I208" s="93"/>
      <c r="J208" s="93"/>
      <c r="K208" s="95"/>
      <c r="L208" s="96"/>
      <c r="M208" s="103" t="s">
        <v>55</v>
      </c>
      <c r="N208" s="100" t="s">
        <v>977</v>
      </c>
      <c r="O208" s="90"/>
      <c r="P208" s="91"/>
      <c r="Q208" s="101"/>
      <c r="R208" s="105"/>
      <c r="S208" s="40" t="s">
        <v>55</v>
      </c>
      <c r="T208" s="102" t="s">
        <v>1209</v>
      </c>
      <c r="U208" s="93"/>
      <c r="V208" s="93"/>
      <c r="W208" s="95"/>
      <c r="X208" s="291"/>
      <c r="AA208" s="291"/>
    </row>
    <row r="209" spans="1:27" s="292" customFormat="1" ht="12.75" customHeight="1">
      <c r="A209" s="99" t="s">
        <v>57</v>
      </c>
      <c r="B209" s="100" t="s">
        <v>1210</v>
      </c>
      <c r="C209" s="104"/>
      <c r="D209" s="91"/>
      <c r="E209" s="101"/>
      <c r="F209" s="93"/>
      <c r="G209" s="34" t="s">
        <v>57</v>
      </c>
      <c r="H209" s="149" t="s">
        <v>1100</v>
      </c>
      <c r="I209" s="93"/>
      <c r="J209" s="106" t="s">
        <v>64</v>
      </c>
      <c r="K209" s="95"/>
      <c r="L209" s="96"/>
      <c r="M209" s="99" t="s">
        <v>57</v>
      </c>
      <c r="N209" s="100" t="s">
        <v>1211</v>
      </c>
      <c r="O209" s="104"/>
      <c r="P209" s="91"/>
      <c r="Q209" s="101"/>
      <c r="R209" s="93"/>
      <c r="S209" s="34" t="s">
        <v>57</v>
      </c>
      <c r="T209" s="102" t="s">
        <v>545</v>
      </c>
      <c r="U209" s="93"/>
      <c r="V209" s="106" t="s">
        <v>64</v>
      </c>
      <c r="W209" s="95"/>
      <c r="X209" s="291"/>
      <c r="AA209" s="291"/>
    </row>
    <row r="210" spans="1:27" s="292" customFormat="1" ht="12.75" customHeight="1">
      <c r="A210" s="108"/>
      <c r="B210" s="104"/>
      <c r="C210" s="104"/>
      <c r="D210" s="91"/>
      <c r="E210" s="34" t="s">
        <v>53</v>
      </c>
      <c r="F210" s="92" t="s">
        <v>1212</v>
      </c>
      <c r="G210" s="93"/>
      <c r="H210" s="109"/>
      <c r="I210" s="110" t="s">
        <v>65</v>
      </c>
      <c r="J210" s="111" t="s">
        <v>1213</v>
      </c>
      <c r="K210" s="95"/>
      <c r="L210" s="96"/>
      <c r="M210" s="108"/>
      <c r="N210" s="104"/>
      <c r="O210" s="104"/>
      <c r="P210" s="91"/>
      <c r="Q210" s="34" t="s">
        <v>53</v>
      </c>
      <c r="R210" s="92" t="s">
        <v>98</v>
      </c>
      <c r="S210" s="93"/>
      <c r="T210" s="109"/>
      <c r="U210" s="110" t="s">
        <v>65</v>
      </c>
      <c r="V210" s="111" t="s">
        <v>1214</v>
      </c>
      <c r="W210" s="95"/>
      <c r="X210" s="291"/>
      <c r="AA210" s="291"/>
    </row>
    <row r="211" spans="1:27" s="292" customFormat="1" ht="12.75" customHeight="1">
      <c r="A211" s="88"/>
      <c r="B211" s="112" t="s">
        <v>66</v>
      </c>
      <c r="C211" s="90"/>
      <c r="D211" s="91"/>
      <c r="E211" s="40" t="s">
        <v>54</v>
      </c>
      <c r="F211" s="92" t="s">
        <v>112</v>
      </c>
      <c r="G211" s="93"/>
      <c r="H211" s="94"/>
      <c r="I211" s="110" t="s">
        <v>5</v>
      </c>
      <c r="J211" s="113" t="s">
        <v>1213</v>
      </c>
      <c r="K211" s="95"/>
      <c r="L211" s="96"/>
      <c r="M211" s="88"/>
      <c r="N211" s="112" t="s">
        <v>66</v>
      </c>
      <c r="O211" s="90"/>
      <c r="P211" s="91"/>
      <c r="Q211" s="40" t="s">
        <v>54</v>
      </c>
      <c r="R211" s="92" t="s">
        <v>910</v>
      </c>
      <c r="S211" s="93"/>
      <c r="T211" s="94"/>
      <c r="U211" s="110" t="s">
        <v>5</v>
      </c>
      <c r="V211" s="113" t="s">
        <v>1214</v>
      </c>
      <c r="W211" s="95"/>
      <c r="X211" s="291"/>
      <c r="AA211" s="291"/>
    </row>
    <row r="212" spans="1:27" s="292" customFormat="1" ht="12.75" customHeight="1">
      <c r="A212" s="88"/>
      <c r="B212" s="112" t="s">
        <v>1215</v>
      </c>
      <c r="C212" s="90"/>
      <c r="D212" s="91"/>
      <c r="E212" s="40" t="s">
        <v>55</v>
      </c>
      <c r="F212" s="92" t="s">
        <v>1216</v>
      </c>
      <c r="G212" s="97"/>
      <c r="H212" s="94"/>
      <c r="I212" s="110" t="s">
        <v>68</v>
      </c>
      <c r="J212" s="113" t="s">
        <v>1217</v>
      </c>
      <c r="K212" s="95"/>
      <c r="L212" s="96"/>
      <c r="M212" s="88"/>
      <c r="N212" s="112" t="s">
        <v>1030</v>
      </c>
      <c r="O212" s="90"/>
      <c r="P212" s="91"/>
      <c r="Q212" s="40" t="s">
        <v>55</v>
      </c>
      <c r="R212" s="92" t="s">
        <v>679</v>
      </c>
      <c r="S212" s="97"/>
      <c r="T212" s="94"/>
      <c r="U212" s="110" t="s">
        <v>68</v>
      </c>
      <c r="V212" s="113" t="s">
        <v>1218</v>
      </c>
      <c r="W212" s="95"/>
      <c r="X212" s="291"/>
      <c r="AA212" s="291"/>
    </row>
    <row r="213" spans="1:27" s="292" customFormat="1" ht="12.75" customHeight="1">
      <c r="A213" s="114"/>
      <c r="B213" s="115"/>
      <c r="C213" s="115"/>
      <c r="D213" s="91"/>
      <c r="E213" s="34" t="s">
        <v>57</v>
      </c>
      <c r="F213" s="100" t="s">
        <v>1219</v>
      </c>
      <c r="G213" s="115"/>
      <c r="H213" s="115"/>
      <c r="I213" s="116" t="s">
        <v>71</v>
      </c>
      <c r="J213" s="113" t="s">
        <v>1217</v>
      </c>
      <c r="K213" s="117"/>
      <c r="L213" s="118"/>
      <c r="M213" s="114"/>
      <c r="N213" s="115"/>
      <c r="O213" s="115"/>
      <c r="P213" s="91"/>
      <c r="Q213" s="34" t="s">
        <v>57</v>
      </c>
      <c r="R213" s="100" t="s">
        <v>1154</v>
      </c>
      <c r="S213" s="115"/>
      <c r="T213" s="115"/>
      <c r="U213" s="116" t="s">
        <v>71</v>
      </c>
      <c r="V213" s="113" t="s">
        <v>1218</v>
      </c>
      <c r="W213" s="117"/>
      <c r="X213" s="291"/>
      <c r="AA213" s="291"/>
    </row>
    <row r="214" spans="1:23" ht="4.5" customHeight="1">
      <c r="A214" s="119"/>
      <c r="B214" s="120"/>
      <c r="C214" s="121"/>
      <c r="D214" s="122"/>
      <c r="E214" s="123"/>
      <c r="F214" s="124"/>
      <c r="G214" s="125"/>
      <c r="H214" s="125"/>
      <c r="I214" s="121"/>
      <c r="J214" s="120"/>
      <c r="K214" s="126"/>
      <c r="L214" s="127"/>
      <c r="M214" s="119"/>
      <c r="N214" s="120"/>
      <c r="O214" s="121"/>
      <c r="P214" s="122"/>
      <c r="Q214" s="123"/>
      <c r="R214" s="124"/>
      <c r="S214" s="125"/>
      <c r="T214" s="125"/>
      <c r="U214" s="121"/>
      <c r="V214" s="120"/>
      <c r="W214" s="126"/>
    </row>
    <row r="215" spans="1:29" ht="12.75">
      <c r="A215" s="325"/>
      <c r="B215" s="325" t="s">
        <v>72</v>
      </c>
      <c r="C215" s="326"/>
      <c r="D215" s="327" t="s">
        <v>73</v>
      </c>
      <c r="E215" s="327" t="s">
        <v>74</v>
      </c>
      <c r="F215" s="327" t="s">
        <v>75</v>
      </c>
      <c r="G215" s="328" t="s">
        <v>76</v>
      </c>
      <c r="H215" s="329"/>
      <c r="I215" s="326" t="s">
        <v>77</v>
      </c>
      <c r="J215" s="327" t="s">
        <v>72</v>
      </c>
      <c r="K215" s="325" t="s">
        <v>78</v>
      </c>
      <c r="L215" s="79">
        <v>150</v>
      </c>
      <c r="M215" s="325"/>
      <c r="N215" s="325" t="s">
        <v>72</v>
      </c>
      <c r="O215" s="326"/>
      <c r="P215" s="327" t="s">
        <v>73</v>
      </c>
      <c r="Q215" s="327" t="s">
        <v>74</v>
      </c>
      <c r="R215" s="327" t="s">
        <v>75</v>
      </c>
      <c r="S215" s="328" t="s">
        <v>76</v>
      </c>
      <c r="T215" s="329"/>
      <c r="U215" s="326" t="s">
        <v>77</v>
      </c>
      <c r="V215" s="327" t="s">
        <v>72</v>
      </c>
      <c r="W215" s="330" t="s">
        <v>78</v>
      </c>
      <c r="X215" s="351" t="s">
        <v>1033</v>
      </c>
      <c r="Y215" s="352"/>
      <c r="Z215" s="353"/>
      <c r="AA215" s="354" t="s">
        <v>1034</v>
      </c>
      <c r="AB215" s="355"/>
      <c r="AC215" s="356"/>
    </row>
    <row r="216" spans="1:29" ht="12.75">
      <c r="A216" s="331" t="s">
        <v>78</v>
      </c>
      <c r="B216" s="331" t="s">
        <v>79</v>
      </c>
      <c r="C216" s="332" t="s">
        <v>80</v>
      </c>
      <c r="D216" s="333" t="s">
        <v>81</v>
      </c>
      <c r="E216" s="333" t="s">
        <v>82</v>
      </c>
      <c r="F216" s="333"/>
      <c r="G216" s="334" t="s">
        <v>80</v>
      </c>
      <c r="H216" s="334" t="s">
        <v>77</v>
      </c>
      <c r="I216" s="332"/>
      <c r="J216" s="331" t="s">
        <v>79</v>
      </c>
      <c r="K216" s="331"/>
      <c r="L216" s="79">
        <v>150</v>
      </c>
      <c r="M216" s="331" t="s">
        <v>78</v>
      </c>
      <c r="N216" s="331" t="s">
        <v>79</v>
      </c>
      <c r="O216" s="332" t="s">
        <v>80</v>
      </c>
      <c r="P216" s="333" t="s">
        <v>81</v>
      </c>
      <c r="Q216" s="333" t="s">
        <v>82</v>
      </c>
      <c r="R216" s="333"/>
      <c r="S216" s="334" t="s">
        <v>80</v>
      </c>
      <c r="T216" s="334" t="s">
        <v>77</v>
      </c>
      <c r="U216" s="332"/>
      <c r="V216" s="331" t="s">
        <v>79</v>
      </c>
      <c r="W216" s="335"/>
      <c r="X216" s="293" t="s">
        <v>1035</v>
      </c>
      <c r="Y216" s="357" t="s">
        <v>1036</v>
      </c>
      <c r="Z216" s="353"/>
      <c r="AA216" s="293" t="s">
        <v>1035</v>
      </c>
      <c r="AB216" s="355" t="s">
        <v>1036</v>
      </c>
      <c r="AC216" s="356"/>
    </row>
    <row r="217" spans="1:29" ht="16.5" customHeight="1">
      <c r="A217" s="295">
        <v>0.75</v>
      </c>
      <c r="B217" s="296">
        <v>2</v>
      </c>
      <c r="C217" s="336">
        <v>1</v>
      </c>
      <c r="D217" s="315" t="s">
        <v>1220</v>
      </c>
      <c r="E217" s="311" t="s">
        <v>65</v>
      </c>
      <c r="F217" s="314">
        <v>10</v>
      </c>
      <c r="G217" s="313">
        <v>130</v>
      </c>
      <c r="H217" s="313"/>
      <c r="I217" s="337">
        <v>5</v>
      </c>
      <c r="J217" s="297">
        <v>2</v>
      </c>
      <c r="K217" s="338">
        <v>-0.75</v>
      </c>
      <c r="L217" s="79"/>
      <c r="M217" s="295">
        <v>-7.25</v>
      </c>
      <c r="N217" s="296">
        <v>0</v>
      </c>
      <c r="O217" s="336">
        <v>1</v>
      </c>
      <c r="P217" s="315" t="s">
        <v>1221</v>
      </c>
      <c r="Q217" s="311" t="s">
        <v>5</v>
      </c>
      <c r="R217" s="314">
        <v>8</v>
      </c>
      <c r="S217" s="313"/>
      <c r="T217" s="313">
        <v>200</v>
      </c>
      <c r="U217" s="337">
        <v>5</v>
      </c>
      <c r="V217" s="297">
        <v>4</v>
      </c>
      <c r="W217" s="298">
        <v>7.25</v>
      </c>
      <c r="X217" s="299" t="str">
        <f>C217&amp;"+"&amp;I217</f>
        <v>1+5</v>
      </c>
      <c r="Y217" s="300">
        <f>IF(AND(G217&gt;0,G217&lt;1),2*G217,MATCH(A217,{-40000,-0.4999999999,0.5,40000},1)-1)</f>
        <v>2</v>
      </c>
      <c r="Z217" s="301">
        <f>IF(AND(H217&gt;0,H217&lt;1),2*H217,MATCH(K217,{-40000,-0.4999999999,0.5,40000},1)-1)</f>
        <v>0</v>
      </c>
      <c r="AA217" s="299" t="str">
        <f>O217&amp;"+"&amp;U217</f>
        <v>1+5</v>
      </c>
      <c r="AB217" s="300">
        <f>IF(AND(S217&gt;0,S217&lt;1),2*S217,MATCH(M217,{-40000,-0.4999999999,0.5,40000},1)-1)</f>
        <v>0</v>
      </c>
      <c r="AC217" s="301">
        <f>IF(AND(T217&gt;0,T217&lt;1),2*T217,MATCH(W217,{-40000,-0.4999999999,0.5,40000},1)-1)</f>
        <v>2</v>
      </c>
    </row>
    <row r="218" spans="1:29" ht="16.5" customHeight="1">
      <c r="A218" s="295">
        <v>2.5</v>
      </c>
      <c r="B218" s="296">
        <v>4</v>
      </c>
      <c r="C218" s="336">
        <v>2</v>
      </c>
      <c r="D218" s="339" t="s">
        <v>900</v>
      </c>
      <c r="E218" s="311" t="s">
        <v>65</v>
      </c>
      <c r="F218" s="312">
        <v>7</v>
      </c>
      <c r="G218" s="313">
        <v>180</v>
      </c>
      <c r="H218" s="313"/>
      <c r="I218" s="337">
        <v>3</v>
      </c>
      <c r="J218" s="297">
        <v>0</v>
      </c>
      <c r="K218" s="338">
        <v>-2.5</v>
      </c>
      <c r="L218" s="79"/>
      <c r="M218" s="295">
        <v>8.75</v>
      </c>
      <c r="N218" s="296">
        <v>4</v>
      </c>
      <c r="O218" s="336">
        <v>2</v>
      </c>
      <c r="P218" s="339" t="s">
        <v>83</v>
      </c>
      <c r="Q218" s="311" t="s">
        <v>5</v>
      </c>
      <c r="R218" s="312">
        <v>10</v>
      </c>
      <c r="S218" s="313">
        <v>630</v>
      </c>
      <c r="T218" s="313"/>
      <c r="U218" s="337">
        <v>3</v>
      </c>
      <c r="V218" s="297">
        <v>0</v>
      </c>
      <c r="W218" s="298">
        <v>-8.75</v>
      </c>
      <c r="X218" s="302" t="str">
        <f>C218&amp;"+"&amp;I218</f>
        <v>2+3</v>
      </c>
      <c r="Y218" s="303">
        <f>IF(AND(G218&gt;0,G218&lt;1),2*G218,MATCH(A218,{-40000,-0.4999999999,0.5,40000},1)-1)</f>
        <v>2</v>
      </c>
      <c r="Z218" s="304">
        <f>IF(AND(H218&gt;0,H218&lt;1),2*H218,MATCH(K218,{-40000,-0.4999999999,0.5,40000},1)-1)</f>
        <v>0</v>
      </c>
      <c r="AA218" s="302" t="str">
        <f>O218&amp;"+"&amp;U218</f>
        <v>2+3</v>
      </c>
      <c r="AB218" s="303">
        <f>IF(AND(S218&gt;0,S218&lt;1),2*S218,MATCH(M218,{-40000,-0.4999999999,0.5,40000},1)-1)</f>
        <v>2</v>
      </c>
      <c r="AC218" s="304">
        <f>IF(AND(T218&gt;0,T218&lt;1),2*T218,MATCH(W218,{-40000,-0.4999999999,0.5,40000},1)-1)</f>
        <v>0</v>
      </c>
    </row>
    <row r="219" spans="1:29" ht="16.5" customHeight="1">
      <c r="A219" s="295">
        <v>-4</v>
      </c>
      <c r="B219" s="296">
        <v>0</v>
      </c>
      <c r="C219" s="336">
        <v>4</v>
      </c>
      <c r="D219" s="315" t="s">
        <v>1222</v>
      </c>
      <c r="E219" s="311" t="s">
        <v>65</v>
      </c>
      <c r="F219" s="312">
        <v>10</v>
      </c>
      <c r="G219" s="313"/>
      <c r="H219" s="313">
        <v>50</v>
      </c>
      <c r="I219" s="337">
        <v>6</v>
      </c>
      <c r="J219" s="297">
        <v>4</v>
      </c>
      <c r="K219" s="338">
        <v>4</v>
      </c>
      <c r="L219" s="79"/>
      <c r="M219" s="295">
        <v>-0.75</v>
      </c>
      <c r="N219" s="296">
        <v>2</v>
      </c>
      <c r="O219" s="336">
        <v>4</v>
      </c>
      <c r="P219" s="315" t="s">
        <v>1196</v>
      </c>
      <c r="Q219" s="311" t="s">
        <v>65</v>
      </c>
      <c r="R219" s="312">
        <v>10</v>
      </c>
      <c r="S219" s="313">
        <v>130</v>
      </c>
      <c r="T219" s="313"/>
      <c r="U219" s="337">
        <v>6</v>
      </c>
      <c r="V219" s="297">
        <v>2</v>
      </c>
      <c r="W219" s="298">
        <v>0.75</v>
      </c>
      <c r="X219" s="305" t="str">
        <f>C219&amp;"+"&amp;I219</f>
        <v>4+6</v>
      </c>
      <c r="Y219" s="306">
        <f>IF(AND(G219&gt;0,G219&lt;1),2*G219,MATCH(A219,{-40000,-0.4999999999,0.5,40000},1)-1)</f>
        <v>0</v>
      </c>
      <c r="Z219" s="307">
        <f>IF(AND(H219&gt;0,H219&lt;1),2*H219,MATCH(K219,{-40000,-0.4999999999,0.5,40000},1)-1)</f>
        <v>2</v>
      </c>
      <c r="AA219" s="305" t="str">
        <f>O219&amp;"+"&amp;U219</f>
        <v>4+6</v>
      </c>
      <c r="AB219" s="306">
        <f>IF(AND(S219&gt;0,S219&lt;1),2*S219,MATCH(M219,{-40000,-0.4999999999,0.5,40000},1)-1)</f>
        <v>0</v>
      </c>
      <c r="AC219" s="307">
        <f>IF(AND(T219&gt;0,T219&lt;1),2*T219,MATCH(W219,{-40000,-0.4999999999,0.5,40000},1)-1)</f>
        <v>2</v>
      </c>
    </row>
  </sheetData>
  <sheetProtection/>
  <mergeCells count="40">
    <mergeCell ref="X17:Z17"/>
    <mergeCell ref="AA17:AC17"/>
    <mergeCell ref="Y18:Z18"/>
    <mergeCell ref="AB18:AC18"/>
    <mergeCell ref="X39:Z39"/>
    <mergeCell ref="AA39:AC39"/>
    <mergeCell ref="Y40:Z40"/>
    <mergeCell ref="AB40:AC40"/>
    <mergeCell ref="X61:Z61"/>
    <mergeCell ref="AA61:AC61"/>
    <mergeCell ref="Y62:Z62"/>
    <mergeCell ref="AB62:AC62"/>
    <mergeCell ref="X83:Z83"/>
    <mergeCell ref="AA83:AC83"/>
    <mergeCell ref="Y84:Z84"/>
    <mergeCell ref="AB84:AC84"/>
    <mergeCell ref="X105:Z105"/>
    <mergeCell ref="AA105:AC105"/>
    <mergeCell ref="Y106:Z106"/>
    <mergeCell ref="AB106:AC106"/>
    <mergeCell ref="X127:Z127"/>
    <mergeCell ref="AA127:AC127"/>
    <mergeCell ref="Y128:Z128"/>
    <mergeCell ref="AB128:AC128"/>
    <mergeCell ref="X149:Z149"/>
    <mergeCell ref="AA149:AC149"/>
    <mergeCell ref="Y150:Z150"/>
    <mergeCell ref="AB150:AC150"/>
    <mergeCell ref="X171:Z171"/>
    <mergeCell ref="AA171:AC171"/>
    <mergeCell ref="X215:Z215"/>
    <mergeCell ref="AA215:AC215"/>
    <mergeCell ref="Y216:Z216"/>
    <mergeCell ref="AB216:AC216"/>
    <mergeCell ref="Y172:Z172"/>
    <mergeCell ref="AB172:AC172"/>
    <mergeCell ref="X193:Z193"/>
    <mergeCell ref="AA193:AC193"/>
    <mergeCell ref="Y194:Z194"/>
    <mergeCell ref="AB194:AC194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7" customWidth="1"/>
    <col min="2" max="2" width="4.375" style="27" customWidth="1"/>
    <col min="3" max="4" width="3.25390625" style="256" customWidth="1"/>
    <col min="5" max="5" width="5.75390625" style="27" customWidth="1"/>
    <col min="6" max="6" width="3.25390625" style="27" customWidth="1"/>
    <col min="7" max="7" width="3.75390625" style="27" customWidth="1"/>
    <col min="8" max="8" width="6.875" style="27" customWidth="1"/>
    <col min="9" max="9" width="6.25390625" style="27" customWidth="1"/>
    <col min="10" max="11" width="3.25390625" style="256" customWidth="1"/>
    <col min="12" max="12" width="4.75390625" style="27" customWidth="1"/>
    <col min="13" max="13" width="5.00390625" style="27" customWidth="1"/>
    <col min="14" max="14" width="0.74609375" style="52" customWidth="1"/>
    <col min="15" max="15" width="5.00390625" style="27" customWidth="1"/>
    <col min="16" max="16" width="4.75390625" style="27" customWidth="1"/>
    <col min="17" max="18" width="3.25390625" style="256" customWidth="1"/>
    <col min="19" max="19" width="5.75390625" style="27" customWidth="1"/>
    <col min="20" max="20" width="3.25390625" style="27" customWidth="1"/>
    <col min="21" max="21" width="3.75390625" style="27" customWidth="1"/>
    <col min="22" max="22" width="7.375" style="27" customWidth="1"/>
    <col min="23" max="23" width="5.75390625" style="27" customWidth="1"/>
    <col min="24" max="25" width="3.25390625" style="256" customWidth="1"/>
    <col min="26" max="26" width="4.75390625" style="27" customWidth="1"/>
    <col min="27" max="27" width="5.00390625" style="27" customWidth="1"/>
    <col min="28" max="16384" width="5.00390625" style="27" customWidth="1"/>
  </cols>
  <sheetData>
    <row r="1" spans="1:27" ht="14.25">
      <c r="A1" s="18"/>
      <c r="B1" s="19" t="s">
        <v>44</v>
      </c>
      <c r="C1" s="237"/>
      <c r="D1" s="238"/>
      <c r="E1" s="19"/>
      <c r="F1" s="21" t="s">
        <v>45</v>
      </c>
      <c r="G1" s="22"/>
      <c r="H1" s="23" t="s">
        <v>46</v>
      </c>
      <c r="I1" s="23"/>
      <c r="J1" s="239"/>
      <c r="K1" s="240"/>
      <c r="L1" s="24" t="s">
        <v>47</v>
      </c>
      <c r="M1" s="25"/>
      <c r="N1" s="26">
        <v>150</v>
      </c>
      <c r="O1" s="18"/>
      <c r="P1" s="19" t="s">
        <v>44</v>
      </c>
      <c r="Q1" s="237"/>
      <c r="R1" s="238"/>
      <c r="S1" s="19"/>
      <c r="T1" s="21" t="s">
        <v>48</v>
      </c>
      <c r="U1" s="22"/>
      <c r="V1" s="23" t="s">
        <v>46</v>
      </c>
      <c r="W1" s="23"/>
      <c r="X1" s="239"/>
      <c r="Y1" s="240"/>
      <c r="Z1" s="24" t="s">
        <v>49</v>
      </c>
      <c r="AA1" s="25"/>
    </row>
    <row r="2" spans="1:27" ht="12.75">
      <c r="A2" s="28"/>
      <c r="B2" s="28"/>
      <c r="C2" s="241"/>
      <c r="D2" s="241"/>
      <c r="E2" s="30"/>
      <c r="F2" s="30"/>
      <c r="G2" s="30"/>
      <c r="H2" s="31" t="s">
        <v>50</v>
      </c>
      <c r="I2" s="31"/>
      <c r="J2" s="239"/>
      <c r="K2" s="240"/>
      <c r="L2" s="24" t="s">
        <v>51</v>
      </c>
      <c r="M2" s="25"/>
      <c r="N2" s="26">
        <v>150</v>
      </c>
      <c r="O2" s="28"/>
      <c r="P2" s="28"/>
      <c r="Q2" s="241"/>
      <c r="R2" s="241"/>
      <c r="S2" s="30"/>
      <c r="T2" s="30"/>
      <c r="U2" s="30"/>
      <c r="V2" s="31" t="s">
        <v>50</v>
      </c>
      <c r="W2" s="31"/>
      <c r="X2" s="239"/>
      <c r="Y2" s="240"/>
      <c r="Z2" s="24" t="s">
        <v>52</v>
      </c>
      <c r="AA2" s="25"/>
    </row>
    <row r="3" spans="1:27" ht="4.5" customHeight="1">
      <c r="A3" s="187"/>
      <c r="B3" s="188"/>
      <c r="C3" s="242"/>
      <c r="D3" s="243"/>
      <c r="E3" s="190"/>
      <c r="F3" s="191"/>
      <c r="G3" s="192"/>
      <c r="H3" s="193"/>
      <c r="I3" s="193"/>
      <c r="J3" s="243"/>
      <c r="K3" s="242"/>
      <c r="L3" s="188"/>
      <c r="M3" s="194"/>
      <c r="N3" s="26"/>
      <c r="O3" s="187"/>
      <c r="P3" s="188"/>
      <c r="Q3" s="242"/>
      <c r="R3" s="243"/>
      <c r="S3" s="190"/>
      <c r="T3" s="191"/>
      <c r="U3" s="192"/>
      <c r="V3" s="193"/>
      <c r="W3" s="193"/>
      <c r="X3" s="244"/>
      <c r="Y3" s="242"/>
      <c r="Z3" s="193"/>
      <c r="AA3" s="194"/>
    </row>
    <row r="4" spans="1:27" s="39" customFormat="1" ht="12.75" customHeight="1">
      <c r="A4" s="245"/>
      <c r="B4" s="32"/>
      <c r="C4" s="33"/>
      <c r="D4" s="33"/>
      <c r="E4" s="246"/>
      <c r="F4" s="34" t="s">
        <v>53</v>
      </c>
      <c r="G4" s="35" t="s">
        <v>660</v>
      </c>
      <c r="H4" s="36"/>
      <c r="I4" s="37"/>
      <c r="K4" s="42"/>
      <c r="L4" s="260"/>
      <c r="M4" s="198"/>
      <c r="N4" s="38"/>
      <c r="O4" s="245"/>
      <c r="P4" s="32"/>
      <c r="Q4" s="33"/>
      <c r="R4" s="33"/>
      <c r="S4" s="246"/>
      <c r="T4" s="34" t="s">
        <v>53</v>
      </c>
      <c r="U4" s="35" t="s">
        <v>688</v>
      </c>
      <c r="V4" s="36"/>
      <c r="W4" s="37"/>
      <c r="X4" s="42"/>
      <c r="Y4" s="42"/>
      <c r="Z4" s="260"/>
      <c r="AA4" s="198"/>
    </row>
    <row r="5" spans="1:27" s="39" customFormat="1" ht="12.75" customHeight="1">
      <c r="A5" s="195"/>
      <c r="B5" s="32"/>
      <c r="C5" s="33"/>
      <c r="D5" s="33"/>
      <c r="E5" s="246"/>
      <c r="F5" s="40" t="s">
        <v>54</v>
      </c>
      <c r="G5" s="35" t="s">
        <v>1155</v>
      </c>
      <c r="H5" s="41"/>
      <c r="I5" s="42"/>
      <c r="J5" s="44"/>
      <c r="K5" s="261">
        <f>IF(G4&amp;G5&amp;G6&amp;G7="","",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+0.1)</f>
        <v>15.1</v>
      </c>
      <c r="L5" s="261"/>
      <c r="M5" s="262"/>
      <c r="N5" s="38"/>
      <c r="O5" s="195"/>
      <c r="P5" s="32"/>
      <c r="Q5" s="33"/>
      <c r="R5" s="33"/>
      <c r="S5" s="246"/>
      <c r="T5" s="40" t="s">
        <v>54</v>
      </c>
      <c r="U5" s="35" t="s">
        <v>1231</v>
      </c>
      <c r="V5" s="41"/>
      <c r="W5" s="42"/>
      <c r="X5" s="44"/>
      <c r="Y5" s="261">
        <f>IF(U4&amp;U5&amp;U6&amp;U7="","",(LEN(U4&amp;U5&amp;U6&amp;U7)-LEN(SUBSTITUTE(U4&amp;U5&amp;U6&amp;U7,"Т","")))*4+(LEN(U4&amp;U5&amp;U6&amp;U7)-LEN(SUBSTITUTE(U4&amp;U5&amp;U6&amp;U7,"К","")))*3+(LEN(U4&amp;U5&amp;U6&amp;U7)-LEN(SUBSTITUTE(U4&amp;U5&amp;U6&amp;U7,"Д","")))*2+(LEN(U4&amp;U5&amp;U6&amp;U7)-LEN(SUBSTITUTE(U4&amp;U5&amp;U6&amp;U7,"В","")))+0.1)</f>
        <v>10.1</v>
      </c>
      <c r="Z5" s="261"/>
      <c r="AA5" s="262"/>
    </row>
    <row r="6" spans="1:27" s="39" customFormat="1" ht="12.75" customHeight="1">
      <c r="A6" s="195"/>
      <c r="B6" s="32"/>
      <c r="C6" s="33"/>
      <c r="D6" s="33"/>
      <c r="E6" s="246"/>
      <c r="F6" s="40" t="s">
        <v>55</v>
      </c>
      <c r="G6" s="201" t="s">
        <v>1232</v>
      </c>
      <c r="H6" s="36"/>
      <c r="I6" s="42"/>
      <c r="J6" s="263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261" t="str">
        <f>IF(K5="","","+")</f>
        <v>+</v>
      </c>
      <c r="L6" s="346">
        <f>IF(K5="","",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+0.1)</f>
        <v>10.1</v>
      </c>
      <c r="M6" s="264" t="s">
        <v>1230</v>
      </c>
      <c r="N6" s="38"/>
      <c r="O6" s="195"/>
      <c r="P6" s="32"/>
      <c r="Q6" s="33"/>
      <c r="R6" s="33"/>
      <c r="S6" s="246"/>
      <c r="T6" s="40" t="s">
        <v>55</v>
      </c>
      <c r="U6" s="201" t="s">
        <v>128</v>
      </c>
      <c r="V6" s="36"/>
      <c r="W6" s="42"/>
      <c r="X6" s="263">
        <f>IF(Y5="","",(LEN(P8&amp;P9&amp;P10&amp;P11)-LEN(SUBSTITUTE(P8&amp;P9&amp;P10&amp;P11,"Т","")))*4+(LEN(P8&amp;P9&amp;P10&amp;P11)-LEN(SUBSTITUTE(P8&amp;P9&amp;P10&amp;P11,"К","")))*3+(LEN(P8&amp;P9&amp;P10&amp;P11)-LEN(SUBSTITUTE(P8&amp;P9&amp;P10&amp;P11,"Д","")))*2+(LEN(P8&amp;P9&amp;P10&amp;P11)-LEN(SUBSTITUTE(P8&amp;P9&amp;P10&amp;P11,"В","")))+0.1)</f>
        <v>8.1</v>
      </c>
      <c r="Y6" s="261" t="str">
        <f>IF(Y5="","","+")</f>
        <v>+</v>
      </c>
      <c r="Z6" s="346">
        <f>IF(Y5="","",(LEN(W8&amp;W9&amp;W10&amp;W11)-LEN(SUBSTITUTE(W8&amp;W9&amp;W10&amp;W11,"Т","")))*4+(LEN(W8&amp;W9&amp;W10&amp;W11)-LEN(SUBSTITUTE(W8&amp;W9&amp;W10&amp;W11,"К","")))*3+(LEN(W8&amp;W9&amp;W10&amp;W11)-LEN(SUBSTITUTE(W8&amp;W9&amp;W10&amp;W11,"Д","")))*2+(LEN(W8&amp;W9&amp;W10&amp;W11)-LEN(SUBSTITUTE(W8&amp;W9&amp;W10&amp;W11,"В","")))+0.1)</f>
        <v>11.1</v>
      </c>
      <c r="AA6" s="264" t="s">
        <v>1230</v>
      </c>
    </row>
    <row r="7" spans="1:27" s="39" customFormat="1" ht="12.75" customHeight="1">
      <c r="A7" s="195"/>
      <c r="B7" s="32"/>
      <c r="C7" s="33"/>
      <c r="D7" s="33"/>
      <c r="E7" s="246"/>
      <c r="F7" s="34" t="s">
        <v>57</v>
      </c>
      <c r="G7" s="35" t="s">
        <v>162</v>
      </c>
      <c r="H7" s="36"/>
      <c r="I7" s="42"/>
      <c r="J7" s="44"/>
      <c r="K7" s="261">
        <f>IF(K5="","",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+0.1)</f>
        <v>8.1</v>
      </c>
      <c r="L7" s="261"/>
      <c r="M7" s="262"/>
      <c r="N7" s="38"/>
      <c r="O7" s="195"/>
      <c r="P7" s="32"/>
      <c r="Q7" s="33"/>
      <c r="R7" s="33"/>
      <c r="S7" s="246"/>
      <c r="T7" s="34" t="s">
        <v>57</v>
      </c>
      <c r="U7" s="35" t="s">
        <v>1233</v>
      </c>
      <c r="V7" s="36"/>
      <c r="W7" s="42"/>
      <c r="X7" s="44"/>
      <c r="Y7" s="261">
        <f>IF(Y5="","",(LEN(U12&amp;U13&amp;U14&amp;U15)-LEN(SUBSTITUTE(U12&amp;U13&amp;U14&amp;U15,"Т","")))*4+(LEN(U12&amp;U13&amp;U14&amp;U15)-LEN(SUBSTITUTE(U12&amp;U13&amp;U14&amp;U15,"К","")))*3+(LEN(U12&amp;U13&amp;U14&amp;U15)-LEN(SUBSTITUTE(U12&amp;U13&amp;U14&amp;U15,"Д","")))*2+(LEN(U12&amp;U13&amp;U14&amp;U15)-LEN(SUBSTITUTE(U12&amp;U13&amp;U14&amp;U15,"В","")))+0.1)</f>
        <v>11.1</v>
      </c>
      <c r="Z7" s="261"/>
      <c r="AA7" s="262"/>
    </row>
    <row r="8" spans="1:27" s="39" customFormat="1" ht="12.75" customHeight="1">
      <c r="A8" s="99" t="s">
        <v>53</v>
      </c>
      <c r="B8" s="203" t="s">
        <v>63</v>
      </c>
      <c r="C8" s="33"/>
      <c r="D8" s="33"/>
      <c r="E8" s="246"/>
      <c r="G8" s="36"/>
      <c r="H8" s="34" t="s">
        <v>53</v>
      </c>
      <c r="I8" s="205" t="s">
        <v>609</v>
      </c>
      <c r="K8" s="36"/>
      <c r="L8" s="200"/>
      <c r="M8" s="198"/>
      <c r="N8" s="38"/>
      <c r="O8" s="99" t="s">
        <v>53</v>
      </c>
      <c r="P8" s="208" t="s">
        <v>128</v>
      </c>
      <c r="Q8" s="33"/>
      <c r="R8" s="33"/>
      <c r="S8" s="246"/>
      <c r="U8" s="36"/>
      <c r="V8" s="34" t="s">
        <v>53</v>
      </c>
      <c r="W8" s="205" t="s">
        <v>1234</v>
      </c>
      <c r="X8" s="36"/>
      <c r="Y8" s="36"/>
      <c r="Z8" s="44"/>
      <c r="AA8" s="198"/>
    </row>
    <row r="9" spans="1:27" s="39" customFormat="1" ht="12.75" customHeight="1">
      <c r="A9" s="103" t="s">
        <v>54</v>
      </c>
      <c r="B9" s="203" t="s">
        <v>1235</v>
      </c>
      <c r="C9" s="45"/>
      <c r="D9" s="45"/>
      <c r="E9" s="246"/>
      <c r="G9" s="42"/>
      <c r="H9" s="40" t="s">
        <v>54</v>
      </c>
      <c r="I9" s="205" t="s">
        <v>1045</v>
      </c>
      <c r="J9" s="36"/>
      <c r="K9" s="36"/>
      <c r="L9" s="44"/>
      <c r="M9" s="198"/>
      <c r="N9" s="38"/>
      <c r="O9" s="103" t="s">
        <v>54</v>
      </c>
      <c r="P9" s="203" t="s">
        <v>182</v>
      </c>
      <c r="Q9" s="45"/>
      <c r="R9" s="45"/>
      <c r="S9" s="246"/>
      <c r="U9" s="42"/>
      <c r="V9" s="40" t="s">
        <v>54</v>
      </c>
      <c r="W9" s="205" t="s">
        <v>93</v>
      </c>
      <c r="X9" s="36"/>
      <c r="Y9" s="36"/>
      <c r="Z9" s="44"/>
      <c r="AA9" s="198"/>
    </row>
    <row r="10" spans="1:27" s="39" customFormat="1" ht="12.75" customHeight="1">
      <c r="A10" s="103" t="s">
        <v>55</v>
      </c>
      <c r="B10" s="203" t="s">
        <v>140</v>
      </c>
      <c r="C10" s="33"/>
      <c r="D10" s="33"/>
      <c r="E10" s="246"/>
      <c r="G10" s="42"/>
      <c r="H10" s="40" t="s">
        <v>55</v>
      </c>
      <c r="I10" s="205" t="s">
        <v>1236</v>
      </c>
      <c r="J10" s="36"/>
      <c r="K10" s="36"/>
      <c r="L10" s="36"/>
      <c r="M10" s="198"/>
      <c r="N10" s="38"/>
      <c r="O10" s="103" t="s">
        <v>55</v>
      </c>
      <c r="P10" s="203" t="s">
        <v>875</v>
      </c>
      <c r="Q10" s="33"/>
      <c r="R10" s="33"/>
      <c r="S10" s="246"/>
      <c r="U10" s="42"/>
      <c r="V10" s="40" t="s">
        <v>55</v>
      </c>
      <c r="W10" s="205" t="s">
        <v>1237</v>
      </c>
      <c r="X10" s="36"/>
      <c r="Y10" s="36"/>
      <c r="Z10" s="36"/>
      <c r="AA10" s="198"/>
    </row>
    <row r="11" spans="1:27" s="39" customFormat="1" ht="12.75" customHeight="1">
      <c r="A11" s="99" t="s">
        <v>57</v>
      </c>
      <c r="B11" s="203" t="s">
        <v>1238</v>
      </c>
      <c r="C11" s="45"/>
      <c r="D11" s="45"/>
      <c r="E11" s="246"/>
      <c r="G11" s="36"/>
      <c r="H11" s="34" t="s">
        <v>57</v>
      </c>
      <c r="I11" s="204" t="s">
        <v>942</v>
      </c>
      <c r="J11" s="106" t="s">
        <v>64</v>
      </c>
      <c r="K11" s="106"/>
      <c r="L11" s="44"/>
      <c r="M11" s="198"/>
      <c r="N11" s="38"/>
      <c r="O11" s="99" t="s">
        <v>57</v>
      </c>
      <c r="P11" s="203" t="s">
        <v>1239</v>
      </c>
      <c r="Q11" s="45"/>
      <c r="R11" s="45"/>
      <c r="S11" s="246"/>
      <c r="U11" s="36"/>
      <c r="V11" s="34" t="s">
        <v>57</v>
      </c>
      <c r="W11" s="205" t="s">
        <v>154</v>
      </c>
      <c r="X11" s="106" t="s">
        <v>64</v>
      </c>
      <c r="Y11" s="106"/>
      <c r="Z11" s="44"/>
      <c r="AA11" s="198"/>
    </row>
    <row r="12" spans="1:27" s="39" customFormat="1" ht="12.75" customHeight="1">
      <c r="A12" s="247"/>
      <c r="B12" s="45"/>
      <c r="C12" s="45"/>
      <c r="D12" s="45"/>
      <c r="E12" s="246"/>
      <c r="F12" s="34" t="s">
        <v>53</v>
      </c>
      <c r="G12" s="201" t="s">
        <v>223</v>
      </c>
      <c r="H12" s="36"/>
      <c r="I12" s="110" t="s">
        <v>65</v>
      </c>
      <c r="J12" s="250" t="s">
        <v>1240</v>
      </c>
      <c r="K12" s="248"/>
      <c r="L12" s="44"/>
      <c r="M12" s="198"/>
      <c r="N12" s="38"/>
      <c r="O12" s="247"/>
      <c r="P12" s="45"/>
      <c r="Q12" s="45"/>
      <c r="R12" s="45"/>
      <c r="S12" s="246"/>
      <c r="T12" s="34" t="s">
        <v>53</v>
      </c>
      <c r="U12" s="35" t="s">
        <v>1241</v>
      </c>
      <c r="V12" s="36"/>
      <c r="W12" s="110" t="s">
        <v>65</v>
      </c>
      <c r="X12" s="250" t="s">
        <v>1242</v>
      </c>
      <c r="Y12" s="248"/>
      <c r="Z12" s="44"/>
      <c r="AA12" s="198"/>
    </row>
    <row r="13" spans="1:27" s="39" customFormat="1" ht="12.75" customHeight="1">
      <c r="A13" s="195"/>
      <c r="B13" s="112" t="s">
        <v>66</v>
      </c>
      <c r="C13" s="33"/>
      <c r="D13" s="33"/>
      <c r="E13" s="246"/>
      <c r="F13" s="40" t="s">
        <v>54</v>
      </c>
      <c r="G13" s="35" t="s">
        <v>1120</v>
      </c>
      <c r="H13" s="36"/>
      <c r="I13" s="110" t="s">
        <v>5</v>
      </c>
      <c r="J13" s="250" t="s">
        <v>1240</v>
      </c>
      <c r="K13" s="248"/>
      <c r="L13" s="32"/>
      <c r="M13" s="198"/>
      <c r="N13" s="38"/>
      <c r="O13" s="195"/>
      <c r="P13" s="112" t="s">
        <v>66</v>
      </c>
      <c r="Q13" s="33"/>
      <c r="R13" s="33"/>
      <c r="S13" s="246"/>
      <c r="T13" s="40" t="s">
        <v>54</v>
      </c>
      <c r="U13" s="35" t="s">
        <v>1045</v>
      </c>
      <c r="V13" s="36"/>
      <c r="W13" s="110" t="s">
        <v>5</v>
      </c>
      <c r="X13" s="250" t="s">
        <v>1242</v>
      </c>
      <c r="Y13" s="248"/>
      <c r="Z13" s="32"/>
      <c r="AA13" s="198"/>
    </row>
    <row r="14" spans="1:27" s="39" customFormat="1" ht="12.75" customHeight="1">
      <c r="A14" s="195"/>
      <c r="B14" s="249" t="s">
        <v>1243</v>
      </c>
      <c r="C14" s="33"/>
      <c r="D14" s="33"/>
      <c r="E14" s="246"/>
      <c r="F14" s="40" t="s">
        <v>55</v>
      </c>
      <c r="G14" s="35" t="s">
        <v>200</v>
      </c>
      <c r="H14" s="44"/>
      <c r="I14" s="110" t="s">
        <v>68</v>
      </c>
      <c r="J14" s="250" t="s">
        <v>1244</v>
      </c>
      <c r="K14" s="250"/>
      <c r="L14" s="32"/>
      <c r="M14" s="198"/>
      <c r="N14" s="38"/>
      <c r="O14" s="195"/>
      <c r="P14" s="249" t="s">
        <v>1417</v>
      </c>
      <c r="Q14" s="33"/>
      <c r="R14" s="33"/>
      <c r="S14" s="246"/>
      <c r="T14" s="40" t="s">
        <v>55</v>
      </c>
      <c r="U14" s="35" t="s">
        <v>137</v>
      </c>
      <c r="V14" s="44"/>
      <c r="W14" s="110" t="s">
        <v>68</v>
      </c>
      <c r="X14" s="250" t="s">
        <v>1245</v>
      </c>
      <c r="Y14" s="250"/>
      <c r="Z14" s="32"/>
      <c r="AA14" s="198"/>
    </row>
    <row r="15" spans="1:27" s="39" customFormat="1" ht="12.75" customHeight="1">
      <c r="A15" s="211"/>
      <c r="B15" s="43"/>
      <c r="C15" s="43"/>
      <c r="D15" s="43"/>
      <c r="E15" s="246"/>
      <c r="F15" s="34" t="s">
        <v>57</v>
      </c>
      <c r="G15" s="203" t="s">
        <v>1246</v>
      </c>
      <c r="H15" s="43"/>
      <c r="I15" s="116" t="s">
        <v>71</v>
      </c>
      <c r="J15" s="251" t="s">
        <v>1244</v>
      </c>
      <c r="K15" s="251"/>
      <c r="L15" s="43"/>
      <c r="M15" s="252"/>
      <c r="N15" s="46"/>
      <c r="O15" s="211"/>
      <c r="P15" s="43"/>
      <c r="Q15" s="43"/>
      <c r="R15" s="43"/>
      <c r="S15" s="246"/>
      <c r="T15" s="34" t="s">
        <v>57</v>
      </c>
      <c r="U15" s="203" t="s">
        <v>112</v>
      </c>
      <c r="V15" s="43"/>
      <c r="W15" s="116" t="s">
        <v>71</v>
      </c>
      <c r="X15" s="251" t="s">
        <v>1245</v>
      </c>
      <c r="Y15" s="251"/>
      <c r="Z15" s="43"/>
      <c r="AA15" s="252"/>
    </row>
    <row r="16" spans="1:27" ht="4.5" customHeight="1">
      <c r="A16" s="212"/>
      <c r="B16" s="213"/>
      <c r="C16" s="253"/>
      <c r="D16" s="254"/>
      <c r="E16" s="215"/>
      <c r="F16" s="216"/>
      <c r="G16" s="217"/>
      <c r="H16" s="218"/>
      <c r="I16" s="218"/>
      <c r="J16" s="254"/>
      <c r="K16" s="253"/>
      <c r="L16" s="213"/>
      <c r="M16" s="219"/>
      <c r="O16" s="212"/>
      <c r="P16" s="213"/>
      <c r="Q16" s="253"/>
      <c r="R16" s="254"/>
      <c r="S16" s="215"/>
      <c r="T16" s="216"/>
      <c r="U16" s="217"/>
      <c r="V16" s="218"/>
      <c r="W16" s="218"/>
      <c r="X16" s="254"/>
      <c r="Y16" s="253"/>
      <c r="Z16" s="213"/>
      <c r="AA16" s="219"/>
    </row>
    <row r="17" spans="1:27" ht="12.75" customHeight="1">
      <c r="A17" s="128"/>
      <c r="B17" s="128" t="s">
        <v>72</v>
      </c>
      <c r="C17" s="129"/>
      <c r="D17" s="129"/>
      <c r="E17" s="130" t="s">
        <v>73</v>
      </c>
      <c r="F17" s="130" t="s">
        <v>74</v>
      </c>
      <c r="G17" s="130" t="s">
        <v>75</v>
      </c>
      <c r="H17" s="131" t="s">
        <v>76</v>
      </c>
      <c r="I17" s="132"/>
      <c r="J17" s="129" t="s">
        <v>77</v>
      </c>
      <c r="K17" s="129" t="s">
        <v>77</v>
      </c>
      <c r="L17" s="130" t="s">
        <v>72</v>
      </c>
      <c r="M17" s="128" t="s">
        <v>78</v>
      </c>
      <c r="N17" s="26">
        <v>150</v>
      </c>
      <c r="O17" s="128"/>
      <c r="P17" s="128" t="s">
        <v>72</v>
      </c>
      <c r="Q17" s="129"/>
      <c r="R17" s="129"/>
      <c r="S17" s="130" t="s">
        <v>73</v>
      </c>
      <c r="T17" s="130" t="s">
        <v>74</v>
      </c>
      <c r="U17" s="130" t="s">
        <v>75</v>
      </c>
      <c r="V17" s="131" t="s">
        <v>76</v>
      </c>
      <c r="W17" s="132"/>
      <c r="X17" s="129" t="s">
        <v>77</v>
      </c>
      <c r="Y17" s="129" t="s">
        <v>77</v>
      </c>
      <c r="Z17" s="130" t="s">
        <v>72</v>
      </c>
      <c r="AA17" s="133" t="s">
        <v>78</v>
      </c>
    </row>
    <row r="18" spans="1:27" ht="12.75">
      <c r="A18" s="134" t="s">
        <v>78</v>
      </c>
      <c r="B18" s="134" t="s">
        <v>79</v>
      </c>
      <c r="C18" s="135" t="s">
        <v>80</v>
      </c>
      <c r="D18" s="135" t="s">
        <v>80</v>
      </c>
      <c r="E18" s="136" t="s">
        <v>81</v>
      </c>
      <c r="F18" s="136" t="s">
        <v>82</v>
      </c>
      <c r="G18" s="136"/>
      <c r="H18" s="137" t="s">
        <v>80</v>
      </c>
      <c r="I18" s="137" t="s">
        <v>77</v>
      </c>
      <c r="J18" s="135"/>
      <c r="K18" s="135"/>
      <c r="L18" s="134" t="s">
        <v>79</v>
      </c>
      <c r="M18" s="134"/>
      <c r="N18" s="26">
        <v>150</v>
      </c>
      <c r="O18" s="134" t="s">
        <v>78</v>
      </c>
      <c r="P18" s="134" t="s">
        <v>79</v>
      </c>
      <c r="Q18" s="135" t="s">
        <v>80</v>
      </c>
      <c r="R18" s="135" t="s">
        <v>80</v>
      </c>
      <c r="S18" s="136" t="s">
        <v>81</v>
      </c>
      <c r="T18" s="136" t="s">
        <v>82</v>
      </c>
      <c r="U18" s="136"/>
      <c r="V18" s="137" t="s">
        <v>80</v>
      </c>
      <c r="W18" s="137" t="s">
        <v>77</v>
      </c>
      <c r="X18" s="135"/>
      <c r="Y18" s="135"/>
      <c r="Z18" s="134" t="s">
        <v>79</v>
      </c>
      <c r="AA18" s="138"/>
    </row>
    <row r="19" spans="1:27" ht="16.5" customHeight="1">
      <c r="A19" s="139">
        <v>0</v>
      </c>
      <c r="B19" s="140">
        <v>2</v>
      </c>
      <c r="C19" s="145">
        <v>12</v>
      </c>
      <c r="D19" s="145">
        <v>1</v>
      </c>
      <c r="E19" s="178" t="s">
        <v>556</v>
      </c>
      <c r="F19" s="142" t="s">
        <v>65</v>
      </c>
      <c r="G19" s="148">
        <v>10</v>
      </c>
      <c r="H19" s="144">
        <v>170</v>
      </c>
      <c r="I19" s="144"/>
      <c r="J19" s="145">
        <v>9</v>
      </c>
      <c r="K19" s="145">
        <v>8</v>
      </c>
      <c r="L19" s="255">
        <v>2</v>
      </c>
      <c r="M19" s="147">
        <v>0</v>
      </c>
      <c r="N19" s="26"/>
      <c r="O19" s="139">
        <v>2.25</v>
      </c>
      <c r="P19" s="140">
        <v>4</v>
      </c>
      <c r="Q19" s="145">
        <v>12</v>
      </c>
      <c r="R19" s="145">
        <v>1</v>
      </c>
      <c r="S19" s="178" t="s">
        <v>116</v>
      </c>
      <c r="T19" s="142" t="s">
        <v>65</v>
      </c>
      <c r="U19" s="148">
        <v>9</v>
      </c>
      <c r="V19" s="144">
        <v>140</v>
      </c>
      <c r="W19" s="144"/>
      <c r="X19" s="145">
        <v>9</v>
      </c>
      <c r="Y19" s="145">
        <v>8</v>
      </c>
      <c r="Z19" s="255">
        <v>0</v>
      </c>
      <c r="AA19" s="177">
        <v>-2.25</v>
      </c>
    </row>
    <row r="20" spans="1:27" ht="16.5" customHeight="1">
      <c r="A20" s="139">
        <v>0</v>
      </c>
      <c r="B20" s="140">
        <v>2</v>
      </c>
      <c r="C20" s="145">
        <v>2</v>
      </c>
      <c r="D20" s="145">
        <v>10</v>
      </c>
      <c r="E20" s="178" t="s">
        <v>556</v>
      </c>
      <c r="F20" s="142" t="s">
        <v>65</v>
      </c>
      <c r="G20" s="148">
        <v>10</v>
      </c>
      <c r="H20" s="144">
        <v>170</v>
      </c>
      <c r="I20" s="144"/>
      <c r="J20" s="145">
        <v>4</v>
      </c>
      <c r="K20" s="145">
        <v>6</v>
      </c>
      <c r="L20" s="255">
        <v>2</v>
      </c>
      <c r="M20" s="147">
        <v>0</v>
      </c>
      <c r="N20" s="26"/>
      <c r="O20" s="139">
        <v>-0.75</v>
      </c>
      <c r="P20" s="140">
        <v>1</v>
      </c>
      <c r="Q20" s="145">
        <v>2</v>
      </c>
      <c r="R20" s="145">
        <v>10</v>
      </c>
      <c r="S20" s="178" t="s">
        <v>86</v>
      </c>
      <c r="T20" s="142" t="s">
        <v>68</v>
      </c>
      <c r="U20" s="148">
        <v>8</v>
      </c>
      <c r="V20" s="144">
        <v>50</v>
      </c>
      <c r="W20" s="144"/>
      <c r="X20" s="145">
        <v>4</v>
      </c>
      <c r="Y20" s="145">
        <v>6</v>
      </c>
      <c r="Z20" s="255">
        <v>3</v>
      </c>
      <c r="AA20" s="177">
        <v>0.75</v>
      </c>
    </row>
    <row r="21" spans="1:27" ht="16.5" customHeight="1">
      <c r="A21" s="139">
        <v>0</v>
      </c>
      <c r="B21" s="140">
        <v>2</v>
      </c>
      <c r="C21" s="145">
        <v>7</v>
      </c>
      <c r="D21" s="145">
        <v>3</v>
      </c>
      <c r="E21" s="178" t="s">
        <v>556</v>
      </c>
      <c r="F21" s="142" t="s">
        <v>65</v>
      </c>
      <c r="G21" s="148">
        <v>10</v>
      </c>
      <c r="H21" s="144">
        <v>170</v>
      </c>
      <c r="I21" s="144"/>
      <c r="J21" s="145">
        <v>11</v>
      </c>
      <c r="K21" s="145">
        <v>5</v>
      </c>
      <c r="L21" s="255">
        <v>2</v>
      </c>
      <c r="M21" s="147">
        <v>0</v>
      </c>
      <c r="N21" s="26"/>
      <c r="O21" s="139">
        <v>-0.75</v>
      </c>
      <c r="P21" s="140">
        <v>1</v>
      </c>
      <c r="Q21" s="145">
        <v>7</v>
      </c>
      <c r="R21" s="145">
        <v>3</v>
      </c>
      <c r="S21" s="178" t="s">
        <v>86</v>
      </c>
      <c r="T21" s="142" t="s">
        <v>68</v>
      </c>
      <c r="U21" s="148">
        <v>8</v>
      </c>
      <c r="V21" s="144">
        <v>50</v>
      </c>
      <c r="W21" s="144"/>
      <c r="X21" s="145">
        <v>11</v>
      </c>
      <c r="Y21" s="145">
        <v>5</v>
      </c>
      <c r="Z21" s="255">
        <v>3</v>
      </c>
      <c r="AA21" s="177">
        <v>0.75</v>
      </c>
    </row>
    <row r="22" spans="1:27" s="39" customFormat="1" ht="30" customHeight="1">
      <c r="A22" s="27"/>
      <c r="B22" s="27"/>
      <c r="C22" s="256"/>
      <c r="D22" s="256"/>
      <c r="E22" s="27"/>
      <c r="F22" s="27"/>
      <c r="G22" s="27"/>
      <c r="H22" s="27"/>
      <c r="I22" s="27"/>
      <c r="J22" s="256"/>
      <c r="K22" s="240"/>
      <c r="L22" s="27"/>
      <c r="M22" s="25"/>
      <c r="N22" s="52"/>
      <c r="O22" s="27"/>
      <c r="P22" s="27"/>
      <c r="Q22" s="256"/>
      <c r="R22" s="256"/>
      <c r="S22" s="27"/>
      <c r="T22" s="27"/>
      <c r="U22" s="27"/>
      <c r="V22" s="27"/>
      <c r="W22" s="27"/>
      <c r="X22" s="256"/>
      <c r="Y22" s="256"/>
      <c r="Z22" s="27"/>
      <c r="AA22" s="27"/>
    </row>
    <row r="23" spans="1:27" s="39" customFormat="1" ht="14.25">
      <c r="A23" s="18"/>
      <c r="B23" s="19" t="s">
        <v>44</v>
      </c>
      <c r="C23" s="237"/>
      <c r="D23" s="238"/>
      <c r="E23" s="19"/>
      <c r="F23" s="21" t="s">
        <v>87</v>
      </c>
      <c r="G23" s="22"/>
      <c r="H23" s="23" t="s">
        <v>46</v>
      </c>
      <c r="I23" s="23"/>
      <c r="J23" s="239"/>
      <c r="K23" s="240"/>
      <c r="L23" s="24" t="s">
        <v>88</v>
      </c>
      <c r="M23" s="25"/>
      <c r="N23" s="26">
        <v>150</v>
      </c>
      <c r="O23" s="18"/>
      <c r="P23" s="19" t="s">
        <v>44</v>
      </c>
      <c r="Q23" s="237"/>
      <c r="R23" s="238"/>
      <c r="S23" s="19"/>
      <c r="T23" s="21" t="s">
        <v>89</v>
      </c>
      <c r="U23" s="22"/>
      <c r="V23" s="23" t="s">
        <v>46</v>
      </c>
      <c r="W23" s="23"/>
      <c r="X23" s="239"/>
      <c r="Y23" s="240"/>
      <c r="Z23" s="24" t="s">
        <v>90</v>
      </c>
      <c r="AA23" s="25"/>
    </row>
    <row r="24" spans="1:27" s="39" customFormat="1" ht="12.75">
      <c r="A24" s="28"/>
      <c r="B24" s="28"/>
      <c r="C24" s="241"/>
      <c r="D24" s="241"/>
      <c r="E24" s="30"/>
      <c r="F24" s="30"/>
      <c r="G24" s="30"/>
      <c r="H24" s="31" t="s">
        <v>50</v>
      </c>
      <c r="I24" s="31"/>
      <c r="J24" s="239"/>
      <c r="K24" s="240"/>
      <c r="L24" s="24" t="s">
        <v>91</v>
      </c>
      <c r="M24" s="25"/>
      <c r="N24" s="26">
        <v>150</v>
      </c>
      <c r="O24" s="28"/>
      <c r="P24" s="28"/>
      <c r="Q24" s="241"/>
      <c r="R24" s="241"/>
      <c r="S24" s="30"/>
      <c r="T24" s="30"/>
      <c r="U24" s="30"/>
      <c r="V24" s="31" t="s">
        <v>50</v>
      </c>
      <c r="W24" s="31"/>
      <c r="X24" s="239"/>
      <c r="Y24" s="240"/>
      <c r="Z24" s="24" t="s">
        <v>92</v>
      </c>
      <c r="AA24" s="25"/>
    </row>
    <row r="25" spans="1:27" s="39" customFormat="1" ht="4.5" customHeight="1">
      <c r="A25" s="187"/>
      <c r="B25" s="188"/>
      <c r="C25" s="242"/>
      <c r="D25" s="243"/>
      <c r="E25" s="190"/>
      <c r="F25" s="191"/>
      <c r="G25" s="192"/>
      <c r="H25" s="193"/>
      <c r="I25" s="193"/>
      <c r="J25" s="243"/>
      <c r="K25" s="242"/>
      <c r="L25" s="188"/>
      <c r="M25" s="194"/>
      <c r="N25" s="26"/>
      <c r="O25" s="187"/>
      <c r="P25" s="188"/>
      <c r="Q25" s="242"/>
      <c r="R25" s="243"/>
      <c r="S25" s="190"/>
      <c r="T25" s="191"/>
      <c r="U25" s="192"/>
      <c r="V25" s="193"/>
      <c r="W25" s="193"/>
      <c r="X25" s="244"/>
      <c r="Y25" s="242"/>
      <c r="Z25" s="193"/>
      <c r="AA25" s="194"/>
    </row>
    <row r="26" spans="1:27" s="39" customFormat="1" ht="12.75" customHeight="1">
      <c r="A26" s="245"/>
      <c r="B26" s="32"/>
      <c r="C26" s="33"/>
      <c r="D26" s="33"/>
      <c r="E26" s="246"/>
      <c r="F26" s="34" t="s">
        <v>53</v>
      </c>
      <c r="G26" s="35" t="s">
        <v>910</v>
      </c>
      <c r="H26" s="36"/>
      <c r="I26" s="37"/>
      <c r="K26" s="42"/>
      <c r="L26" s="260"/>
      <c r="M26" s="198"/>
      <c r="N26" s="38"/>
      <c r="O26" s="245"/>
      <c r="P26" s="32"/>
      <c r="Q26" s="33"/>
      <c r="R26" s="33"/>
      <c r="S26" s="246"/>
      <c r="T26" s="34" t="s">
        <v>53</v>
      </c>
      <c r="U26" s="35" t="s">
        <v>324</v>
      </c>
      <c r="V26" s="36"/>
      <c r="W26" s="37"/>
      <c r="X26" s="42"/>
      <c r="Y26" s="42"/>
      <c r="Z26" s="260"/>
      <c r="AA26" s="198"/>
    </row>
    <row r="27" spans="1:27" s="39" customFormat="1" ht="12.75" customHeight="1">
      <c r="A27" s="195"/>
      <c r="B27" s="32"/>
      <c r="C27" s="33"/>
      <c r="D27" s="33"/>
      <c r="E27" s="246"/>
      <c r="F27" s="40" t="s">
        <v>54</v>
      </c>
      <c r="G27" s="201" t="s">
        <v>1247</v>
      </c>
      <c r="H27" s="41"/>
      <c r="I27" s="42"/>
      <c r="J27" s="44"/>
      <c r="K27" s="261">
        <f>IF(G26&amp;G27&amp;G28&amp;G29="","",(LEN(G26&amp;G27&amp;G28&amp;G29)-LEN(SUBSTITUTE(G26&amp;G27&amp;G28&amp;G29,"Т","")))*4+(LEN(G26&amp;G27&amp;G28&amp;G29)-LEN(SUBSTITUTE(G26&amp;G27&amp;G28&amp;G29,"К","")))*3+(LEN(G26&amp;G27&amp;G28&amp;G29)-LEN(SUBSTITUTE(G26&amp;G27&amp;G28&amp;G29,"Д","")))*2+(LEN(G26&amp;G27&amp;G28&amp;G29)-LEN(SUBSTITUTE(G26&amp;G27&amp;G28&amp;G29,"В","")))+0.1)</f>
        <v>5.1</v>
      </c>
      <c r="L27" s="261"/>
      <c r="M27" s="262"/>
      <c r="N27" s="38"/>
      <c r="O27" s="195"/>
      <c r="P27" s="32"/>
      <c r="Q27" s="33"/>
      <c r="R27" s="33"/>
      <c r="S27" s="246"/>
      <c r="T27" s="40" t="s">
        <v>54</v>
      </c>
      <c r="U27" s="35" t="s">
        <v>1248</v>
      </c>
      <c r="V27" s="41"/>
      <c r="W27" s="42"/>
      <c r="X27" s="44"/>
      <c r="Y27" s="261">
        <f>IF(U26&amp;U27&amp;U28&amp;U29="","",(LEN(U26&amp;U27&amp;U28&amp;U29)-LEN(SUBSTITUTE(U26&amp;U27&amp;U28&amp;U29,"Т","")))*4+(LEN(U26&amp;U27&amp;U28&amp;U29)-LEN(SUBSTITUTE(U26&amp;U27&amp;U28&amp;U29,"К","")))*3+(LEN(U26&amp;U27&amp;U28&amp;U29)-LEN(SUBSTITUTE(U26&amp;U27&amp;U28&amp;U29,"Д","")))*2+(LEN(U26&amp;U27&amp;U28&amp;U29)-LEN(SUBSTITUTE(U26&amp;U27&amp;U28&amp;U29,"В","")))+0.1)</f>
        <v>9.1</v>
      </c>
      <c r="Z27" s="261"/>
      <c r="AA27" s="262"/>
    </row>
    <row r="28" spans="1:27" s="39" customFormat="1" ht="12.75" customHeight="1">
      <c r="A28" s="195"/>
      <c r="B28" s="32"/>
      <c r="C28" s="33"/>
      <c r="D28" s="33"/>
      <c r="E28" s="246"/>
      <c r="F28" s="40" t="s">
        <v>55</v>
      </c>
      <c r="G28" s="35" t="s">
        <v>1249</v>
      </c>
      <c r="H28" s="36"/>
      <c r="I28" s="42"/>
      <c r="J28" s="263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K28" s="261" t="str">
        <f>IF(K27="","","+")</f>
        <v>+</v>
      </c>
      <c r="L28" s="346">
        <f>IF(K27="","",(LEN(I30&amp;I31&amp;I32&amp;I33)-LEN(SUBSTITUTE(I30&amp;I31&amp;I32&amp;I33,"Т","")))*4+(LEN(I30&amp;I31&amp;I32&amp;I33)-LEN(SUBSTITUTE(I30&amp;I31&amp;I32&amp;I33,"К","")))*3+(LEN(I30&amp;I31&amp;I32&amp;I33)-LEN(SUBSTITUTE(I30&amp;I31&amp;I32&amp;I33,"Д","")))*2+(LEN(I30&amp;I31&amp;I32&amp;I33)-LEN(SUBSTITUTE(I30&amp;I31&amp;I32&amp;I33,"В","")))+0.1)</f>
        <v>13.1</v>
      </c>
      <c r="M28" s="264" t="s">
        <v>1230</v>
      </c>
      <c r="N28" s="38"/>
      <c r="O28" s="195"/>
      <c r="P28" s="32"/>
      <c r="Q28" s="33"/>
      <c r="R28" s="33"/>
      <c r="S28" s="246"/>
      <c r="T28" s="40" t="s">
        <v>55</v>
      </c>
      <c r="U28" s="35" t="s">
        <v>1250</v>
      </c>
      <c r="V28" s="36"/>
      <c r="W28" s="42"/>
      <c r="X28" s="263">
        <f>IF(Y27="","",(LEN(P30&amp;P31&amp;P32&amp;P33)-LEN(SUBSTITUTE(P30&amp;P31&amp;P32&amp;P33,"Т","")))*4+(LEN(P30&amp;P31&amp;P32&amp;P33)-LEN(SUBSTITUTE(P30&amp;P31&amp;P32&amp;P33,"К","")))*3+(LEN(P30&amp;P31&amp;P32&amp;P33)-LEN(SUBSTITUTE(P30&amp;P31&amp;P32&amp;P33,"Д","")))*2+(LEN(P30&amp;P31&amp;P32&amp;P33)-LEN(SUBSTITUTE(P30&amp;P31&amp;P32&amp;P33,"В","")))+0.1)</f>
        <v>12.1</v>
      </c>
      <c r="Y28" s="261" t="str">
        <f>IF(Y27="","","+")</f>
        <v>+</v>
      </c>
      <c r="Z28" s="346">
        <f>IF(Y27="","",(LEN(W30&amp;W31&amp;W32&amp;W33)-LEN(SUBSTITUTE(W30&amp;W31&amp;W32&amp;W33,"Т","")))*4+(LEN(W30&amp;W31&amp;W32&amp;W33)-LEN(SUBSTITUTE(W30&amp;W31&amp;W32&amp;W33,"К","")))*3+(LEN(W30&amp;W31&amp;W32&amp;W33)-LEN(SUBSTITUTE(W30&amp;W31&amp;W32&amp;W33,"Д","")))*2+(LEN(W30&amp;W31&amp;W32&amp;W33)-LEN(SUBSTITUTE(W30&amp;W31&amp;W32&amp;W33,"В","")))+0.1)</f>
        <v>7.1</v>
      </c>
      <c r="AA28" s="264" t="s">
        <v>1230</v>
      </c>
    </row>
    <row r="29" spans="1:27" s="39" customFormat="1" ht="12.75" customHeight="1">
      <c r="A29" s="195"/>
      <c r="B29" s="32"/>
      <c r="C29" s="33"/>
      <c r="D29" s="33"/>
      <c r="E29" s="246"/>
      <c r="F29" s="34" t="s">
        <v>57</v>
      </c>
      <c r="G29" s="35" t="s">
        <v>1251</v>
      </c>
      <c r="H29" s="36"/>
      <c r="I29" s="42"/>
      <c r="J29" s="44"/>
      <c r="K29" s="261">
        <f>IF(K27="","",(LEN(G34&amp;G35&amp;G36&amp;G37)-LEN(SUBSTITUTE(G34&amp;G35&amp;G36&amp;G37,"Т","")))*4+(LEN(G34&amp;G35&amp;G36&amp;G37)-LEN(SUBSTITUTE(G34&amp;G35&amp;G36&amp;G37,"К","")))*3+(LEN(G34&amp;G35&amp;G36&amp;G37)-LEN(SUBSTITUTE(G34&amp;G35&amp;G36&amp;G37,"Д","")))*2+(LEN(G34&amp;G35&amp;G36&amp;G37)-LEN(SUBSTITUTE(G34&amp;G35&amp;G36&amp;G37,"В","")))+0.1)</f>
        <v>9.1</v>
      </c>
      <c r="L29" s="261"/>
      <c r="M29" s="262"/>
      <c r="N29" s="38"/>
      <c r="O29" s="195"/>
      <c r="P29" s="32"/>
      <c r="Q29" s="33"/>
      <c r="R29" s="33"/>
      <c r="S29" s="246"/>
      <c r="T29" s="34" t="s">
        <v>57</v>
      </c>
      <c r="U29" s="35" t="s">
        <v>615</v>
      </c>
      <c r="V29" s="36"/>
      <c r="W29" s="42"/>
      <c r="X29" s="44"/>
      <c r="Y29" s="261">
        <f>IF(Y27="","",(LEN(U34&amp;U35&amp;U36&amp;U37)-LEN(SUBSTITUTE(U34&amp;U35&amp;U36&amp;U37,"Т","")))*4+(LEN(U34&amp;U35&amp;U36&amp;U37)-LEN(SUBSTITUTE(U34&amp;U35&amp;U36&amp;U37,"К","")))*3+(LEN(U34&amp;U35&amp;U36&amp;U37)-LEN(SUBSTITUTE(U34&amp;U35&amp;U36&amp;U37,"Д","")))*2+(LEN(U34&amp;U35&amp;U36&amp;U37)-LEN(SUBSTITUTE(U34&amp;U35&amp;U36&amp;U37,"В","")))+0.1)</f>
        <v>12.1</v>
      </c>
      <c r="Z29" s="261"/>
      <c r="AA29" s="262"/>
    </row>
    <row r="30" spans="1:27" s="39" customFormat="1" ht="12.75" customHeight="1">
      <c r="A30" s="99" t="s">
        <v>53</v>
      </c>
      <c r="B30" s="203" t="s">
        <v>855</v>
      </c>
      <c r="C30" s="33"/>
      <c r="D30" s="33"/>
      <c r="E30" s="246"/>
      <c r="G30" s="36"/>
      <c r="H30" s="34" t="s">
        <v>53</v>
      </c>
      <c r="I30" s="205" t="s">
        <v>1252</v>
      </c>
      <c r="K30" s="36"/>
      <c r="L30" s="200"/>
      <c r="M30" s="198"/>
      <c r="N30" s="38"/>
      <c r="O30" s="99" t="s">
        <v>53</v>
      </c>
      <c r="P30" s="203" t="s">
        <v>233</v>
      </c>
      <c r="Q30" s="33"/>
      <c r="R30" s="33"/>
      <c r="S30" s="246"/>
      <c r="U30" s="36"/>
      <c r="V30" s="34" t="s">
        <v>53</v>
      </c>
      <c r="W30" s="205" t="s">
        <v>1120</v>
      </c>
      <c r="X30" s="36"/>
      <c r="Y30" s="36"/>
      <c r="Z30" s="44"/>
      <c r="AA30" s="198"/>
    </row>
    <row r="31" spans="1:27" s="39" customFormat="1" ht="12.75" customHeight="1">
      <c r="A31" s="103" t="s">
        <v>54</v>
      </c>
      <c r="B31" s="203" t="s">
        <v>272</v>
      </c>
      <c r="C31" s="45"/>
      <c r="D31" s="45"/>
      <c r="E31" s="246"/>
      <c r="G31" s="42"/>
      <c r="H31" s="40" t="s">
        <v>54</v>
      </c>
      <c r="I31" s="205" t="s">
        <v>1253</v>
      </c>
      <c r="J31" s="36"/>
      <c r="K31" s="36"/>
      <c r="L31" s="44"/>
      <c r="M31" s="198"/>
      <c r="N31" s="38"/>
      <c r="O31" s="103" t="s">
        <v>54</v>
      </c>
      <c r="P31" s="203" t="s">
        <v>302</v>
      </c>
      <c r="Q31" s="45"/>
      <c r="R31" s="45"/>
      <c r="S31" s="246"/>
      <c r="U31" s="42"/>
      <c r="V31" s="40" t="s">
        <v>54</v>
      </c>
      <c r="W31" s="205" t="s">
        <v>1254</v>
      </c>
      <c r="X31" s="36"/>
      <c r="Y31" s="36"/>
      <c r="Z31" s="44"/>
      <c r="AA31" s="198"/>
    </row>
    <row r="32" spans="1:27" s="39" customFormat="1" ht="12.75" customHeight="1">
      <c r="A32" s="103" t="s">
        <v>55</v>
      </c>
      <c r="B32" s="203" t="s">
        <v>1255</v>
      </c>
      <c r="C32" s="33"/>
      <c r="D32" s="33"/>
      <c r="E32" s="246"/>
      <c r="G32" s="42"/>
      <c r="H32" s="40" t="s">
        <v>55</v>
      </c>
      <c r="I32" s="205" t="s">
        <v>97</v>
      </c>
      <c r="J32" s="36"/>
      <c r="K32" s="36"/>
      <c r="L32" s="36"/>
      <c r="M32" s="198"/>
      <c r="N32" s="38"/>
      <c r="O32" s="103" t="s">
        <v>55</v>
      </c>
      <c r="P32" s="203" t="s">
        <v>1256</v>
      </c>
      <c r="Q32" s="33"/>
      <c r="R32" s="33"/>
      <c r="S32" s="246"/>
      <c r="U32" s="42"/>
      <c r="V32" s="40" t="s">
        <v>55</v>
      </c>
      <c r="W32" s="205" t="s">
        <v>168</v>
      </c>
      <c r="X32" s="36"/>
      <c r="Y32" s="36"/>
      <c r="Z32" s="36"/>
      <c r="AA32" s="198"/>
    </row>
    <row r="33" spans="1:27" s="39" customFormat="1" ht="12.75" customHeight="1">
      <c r="A33" s="99" t="s">
        <v>57</v>
      </c>
      <c r="B33" s="203" t="s">
        <v>147</v>
      </c>
      <c r="C33" s="45"/>
      <c r="D33" s="45"/>
      <c r="E33" s="246"/>
      <c r="G33" s="36"/>
      <c r="H33" s="34" t="s">
        <v>57</v>
      </c>
      <c r="I33" s="205" t="s">
        <v>1257</v>
      </c>
      <c r="J33" s="106" t="s">
        <v>64</v>
      </c>
      <c r="K33" s="106"/>
      <c r="L33" s="44"/>
      <c r="M33" s="198"/>
      <c r="N33" s="38"/>
      <c r="O33" s="99" t="s">
        <v>57</v>
      </c>
      <c r="P33" s="203" t="s">
        <v>1258</v>
      </c>
      <c r="Q33" s="45"/>
      <c r="R33" s="45"/>
      <c r="S33" s="246"/>
      <c r="U33" s="36"/>
      <c r="V33" s="34" t="s">
        <v>57</v>
      </c>
      <c r="W33" s="205" t="s">
        <v>1259</v>
      </c>
      <c r="X33" s="106" t="s">
        <v>64</v>
      </c>
      <c r="Y33" s="106"/>
      <c r="Z33" s="44"/>
      <c r="AA33" s="198"/>
    </row>
    <row r="34" spans="1:27" s="39" customFormat="1" ht="12.75" customHeight="1">
      <c r="A34" s="247"/>
      <c r="B34" s="45"/>
      <c r="C34" s="45"/>
      <c r="D34" s="45"/>
      <c r="E34" s="246"/>
      <c r="F34" s="34" t="s">
        <v>53</v>
      </c>
      <c r="G34" s="35" t="s">
        <v>1155</v>
      </c>
      <c r="H34" s="36"/>
      <c r="I34" s="110" t="s">
        <v>65</v>
      </c>
      <c r="J34" s="250" t="s">
        <v>1260</v>
      </c>
      <c r="K34" s="248"/>
      <c r="L34" s="44"/>
      <c r="M34" s="198"/>
      <c r="N34" s="38"/>
      <c r="O34" s="247"/>
      <c r="P34" s="45"/>
      <c r="Q34" s="45"/>
      <c r="R34" s="45"/>
      <c r="S34" s="246"/>
      <c r="T34" s="34" t="s">
        <v>53</v>
      </c>
      <c r="U34" s="35" t="s">
        <v>1261</v>
      </c>
      <c r="V34" s="36"/>
      <c r="W34" s="110" t="s">
        <v>65</v>
      </c>
      <c r="X34" s="250" t="s">
        <v>1262</v>
      </c>
      <c r="Y34" s="248"/>
      <c r="Z34" s="44"/>
      <c r="AA34" s="198"/>
    </row>
    <row r="35" spans="1:27" s="39" customFormat="1" ht="12.75" customHeight="1">
      <c r="A35" s="195"/>
      <c r="B35" s="112" t="s">
        <v>66</v>
      </c>
      <c r="C35" s="33"/>
      <c r="D35" s="33"/>
      <c r="E35" s="246"/>
      <c r="F35" s="40" t="s">
        <v>54</v>
      </c>
      <c r="G35" s="35" t="s">
        <v>1263</v>
      </c>
      <c r="H35" s="36"/>
      <c r="I35" s="110" t="s">
        <v>5</v>
      </c>
      <c r="J35" s="250" t="s">
        <v>1260</v>
      </c>
      <c r="K35" s="248"/>
      <c r="L35" s="32"/>
      <c r="M35" s="198"/>
      <c r="N35" s="38"/>
      <c r="O35" s="195"/>
      <c r="P35" s="112" t="s">
        <v>66</v>
      </c>
      <c r="Q35" s="33"/>
      <c r="R35" s="33"/>
      <c r="S35" s="246"/>
      <c r="T35" s="40" t="s">
        <v>54</v>
      </c>
      <c r="U35" s="201" t="s">
        <v>129</v>
      </c>
      <c r="V35" s="36"/>
      <c r="W35" s="110" t="s">
        <v>5</v>
      </c>
      <c r="X35" s="250" t="s">
        <v>1262</v>
      </c>
      <c r="Y35" s="248"/>
      <c r="Z35" s="32"/>
      <c r="AA35" s="198"/>
    </row>
    <row r="36" spans="1:27" s="39" customFormat="1" ht="12.75" customHeight="1">
      <c r="A36" s="195"/>
      <c r="B36" s="249" t="s">
        <v>1264</v>
      </c>
      <c r="C36" s="33"/>
      <c r="D36" s="33"/>
      <c r="E36" s="246"/>
      <c r="F36" s="40" t="s">
        <v>55</v>
      </c>
      <c r="G36" s="35" t="s">
        <v>485</v>
      </c>
      <c r="H36" s="44"/>
      <c r="I36" s="110" t="s">
        <v>68</v>
      </c>
      <c r="J36" s="250" t="s">
        <v>1265</v>
      </c>
      <c r="K36" s="250"/>
      <c r="L36" s="32"/>
      <c r="M36" s="198"/>
      <c r="N36" s="38"/>
      <c r="O36" s="195"/>
      <c r="P36" s="249" t="s">
        <v>1418</v>
      </c>
      <c r="Q36" s="33"/>
      <c r="R36" s="33"/>
      <c r="S36" s="246"/>
      <c r="T36" s="40" t="s">
        <v>55</v>
      </c>
      <c r="U36" s="35" t="s">
        <v>406</v>
      </c>
      <c r="V36" s="44"/>
      <c r="W36" s="110" t="s">
        <v>68</v>
      </c>
      <c r="X36" s="250" t="s">
        <v>1266</v>
      </c>
      <c r="Y36" s="250"/>
      <c r="Z36" s="32"/>
      <c r="AA36" s="198"/>
    </row>
    <row r="37" spans="1:27" s="39" customFormat="1" ht="12.75" customHeight="1">
      <c r="A37" s="211"/>
      <c r="B37" s="43"/>
      <c r="C37" s="43"/>
      <c r="D37" s="43"/>
      <c r="E37" s="246"/>
      <c r="F37" s="34" t="s">
        <v>57</v>
      </c>
      <c r="G37" s="203" t="s">
        <v>1267</v>
      </c>
      <c r="H37" s="43"/>
      <c r="I37" s="116" t="s">
        <v>71</v>
      </c>
      <c r="J37" s="251" t="s">
        <v>1268</v>
      </c>
      <c r="K37" s="251"/>
      <c r="L37" s="43"/>
      <c r="M37" s="252"/>
      <c r="N37" s="46"/>
      <c r="O37" s="211"/>
      <c r="P37" s="43"/>
      <c r="Q37" s="43"/>
      <c r="R37" s="43"/>
      <c r="S37" s="246"/>
      <c r="T37" s="34" t="s">
        <v>57</v>
      </c>
      <c r="U37" s="203" t="s">
        <v>100</v>
      </c>
      <c r="V37" s="43"/>
      <c r="W37" s="116" t="s">
        <v>71</v>
      </c>
      <c r="X37" s="251" t="s">
        <v>1266</v>
      </c>
      <c r="Y37" s="251"/>
      <c r="Z37" s="43"/>
      <c r="AA37" s="252"/>
    </row>
    <row r="38" spans="1:27" ht="4.5" customHeight="1">
      <c r="A38" s="212"/>
      <c r="B38" s="213"/>
      <c r="C38" s="253"/>
      <c r="D38" s="254"/>
      <c r="E38" s="215"/>
      <c r="F38" s="216"/>
      <c r="G38" s="217"/>
      <c r="H38" s="218"/>
      <c r="I38" s="218"/>
      <c r="J38" s="254"/>
      <c r="K38" s="253"/>
      <c r="L38" s="213"/>
      <c r="M38" s="219"/>
      <c r="O38" s="212"/>
      <c r="P38" s="213"/>
      <c r="Q38" s="253"/>
      <c r="R38" s="254"/>
      <c r="S38" s="215"/>
      <c r="T38" s="216"/>
      <c r="U38" s="217"/>
      <c r="V38" s="218"/>
      <c r="W38" s="218"/>
      <c r="X38" s="254"/>
      <c r="Y38" s="253"/>
      <c r="Z38" s="213"/>
      <c r="AA38" s="219"/>
    </row>
    <row r="39" spans="1:27" ht="12.75" customHeight="1">
      <c r="A39" s="128"/>
      <c r="B39" s="128" t="s">
        <v>72</v>
      </c>
      <c r="C39" s="129"/>
      <c r="D39" s="129"/>
      <c r="E39" s="130" t="s">
        <v>73</v>
      </c>
      <c r="F39" s="130" t="s">
        <v>74</v>
      </c>
      <c r="G39" s="130" t="s">
        <v>75</v>
      </c>
      <c r="H39" s="131" t="s">
        <v>76</v>
      </c>
      <c r="I39" s="132"/>
      <c r="J39" s="129" t="s">
        <v>77</v>
      </c>
      <c r="K39" s="129" t="s">
        <v>77</v>
      </c>
      <c r="L39" s="130" t="s">
        <v>72</v>
      </c>
      <c r="M39" s="128" t="s">
        <v>78</v>
      </c>
      <c r="N39" s="26">
        <v>150</v>
      </c>
      <c r="O39" s="128"/>
      <c r="P39" s="128" t="s">
        <v>72</v>
      </c>
      <c r="Q39" s="129"/>
      <c r="R39" s="129"/>
      <c r="S39" s="130" t="s">
        <v>73</v>
      </c>
      <c r="T39" s="130" t="s">
        <v>74</v>
      </c>
      <c r="U39" s="130" t="s">
        <v>75</v>
      </c>
      <c r="V39" s="131" t="s">
        <v>76</v>
      </c>
      <c r="W39" s="132"/>
      <c r="X39" s="129" t="s">
        <v>77</v>
      </c>
      <c r="Y39" s="129" t="s">
        <v>77</v>
      </c>
      <c r="Z39" s="130" t="s">
        <v>72</v>
      </c>
      <c r="AA39" s="133" t="s">
        <v>78</v>
      </c>
    </row>
    <row r="40" spans="1:27" ht="12.75">
      <c r="A40" s="134" t="s">
        <v>78</v>
      </c>
      <c r="B40" s="134" t="s">
        <v>79</v>
      </c>
      <c r="C40" s="135" t="s">
        <v>80</v>
      </c>
      <c r="D40" s="135" t="s">
        <v>80</v>
      </c>
      <c r="E40" s="136" t="s">
        <v>81</v>
      </c>
      <c r="F40" s="136" t="s">
        <v>82</v>
      </c>
      <c r="G40" s="136"/>
      <c r="H40" s="137" t="s">
        <v>80</v>
      </c>
      <c r="I40" s="137" t="s">
        <v>77</v>
      </c>
      <c r="J40" s="135"/>
      <c r="K40" s="135"/>
      <c r="L40" s="134" t="s">
        <v>79</v>
      </c>
      <c r="M40" s="134"/>
      <c r="N40" s="26">
        <v>150</v>
      </c>
      <c r="O40" s="134" t="s">
        <v>78</v>
      </c>
      <c r="P40" s="134" t="s">
        <v>79</v>
      </c>
      <c r="Q40" s="135" t="s">
        <v>80</v>
      </c>
      <c r="R40" s="135" t="s">
        <v>80</v>
      </c>
      <c r="S40" s="136" t="s">
        <v>81</v>
      </c>
      <c r="T40" s="136" t="s">
        <v>82</v>
      </c>
      <c r="U40" s="136"/>
      <c r="V40" s="137" t="s">
        <v>80</v>
      </c>
      <c r="W40" s="137" t="s">
        <v>77</v>
      </c>
      <c r="X40" s="135"/>
      <c r="Y40" s="135"/>
      <c r="Z40" s="134" t="s">
        <v>79</v>
      </c>
      <c r="AA40" s="138"/>
    </row>
    <row r="41" spans="1:27" ht="16.5" customHeight="1">
      <c r="A41" s="139">
        <v>-2.75</v>
      </c>
      <c r="B41" s="140">
        <v>1</v>
      </c>
      <c r="C41" s="145">
        <v>12</v>
      </c>
      <c r="D41" s="145">
        <v>9</v>
      </c>
      <c r="E41" s="178" t="s">
        <v>83</v>
      </c>
      <c r="F41" s="142" t="s">
        <v>68</v>
      </c>
      <c r="G41" s="148">
        <v>12</v>
      </c>
      <c r="H41" s="144"/>
      <c r="I41" s="144">
        <v>690</v>
      </c>
      <c r="J41" s="145">
        <v>6</v>
      </c>
      <c r="K41" s="145">
        <v>5</v>
      </c>
      <c r="L41" s="255">
        <v>3</v>
      </c>
      <c r="M41" s="147">
        <v>2.75</v>
      </c>
      <c r="N41" s="26"/>
      <c r="O41" s="139">
        <v>-2.5</v>
      </c>
      <c r="P41" s="140">
        <v>1</v>
      </c>
      <c r="Q41" s="145">
        <v>12</v>
      </c>
      <c r="R41" s="145">
        <v>9</v>
      </c>
      <c r="S41" s="178" t="s">
        <v>503</v>
      </c>
      <c r="T41" s="142" t="s">
        <v>71</v>
      </c>
      <c r="U41" s="148">
        <v>11</v>
      </c>
      <c r="V41" s="144"/>
      <c r="W41" s="144">
        <v>600</v>
      </c>
      <c r="X41" s="145">
        <v>6</v>
      </c>
      <c r="Y41" s="145">
        <v>5</v>
      </c>
      <c r="Z41" s="255">
        <v>3</v>
      </c>
      <c r="AA41" s="177">
        <v>2.5</v>
      </c>
    </row>
    <row r="42" spans="1:27" ht="16.5" customHeight="1">
      <c r="A42" s="139">
        <v>8.25</v>
      </c>
      <c r="B42" s="140">
        <v>4</v>
      </c>
      <c r="C42" s="145">
        <v>10</v>
      </c>
      <c r="D42" s="145">
        <v>7</v>
      </c>
      <c r="E42" s="178" t="s">
        <v>86</v>
      </c>
      <c r="F42" s="142" t="s">
        <v>71</v>
      </c>
      <c r="G42" s="148">
        <v>12</v>
      </c>
      <c r="H42" s="144"/>
      <c r="I42" s="144">
        <v>170</v>
      </c>
      <c r="J42" s="145">
        <v>1</v>
      </c>
      <c r="K42" s="145">
        <v>3</v>
      </c>
      <c r="L42" s="255">
        <v>0</v>
      </c>
      <c r="M42" s="147">
        <v>-8.25</v>
      </c>
      <c r="N42" s="26"/>
      <c r="O42" s="139">
        <v>-2.5</v>
      </c>
      <c r="P42" s="140">
        <v>1</v>
      </c>
      <c r="Q42" s="145">
        <v>10</v>
      </c>
      <c r="R42" s="145">
        <v>7</v>
      </c>
      <c r="S42" s="178" t="s">
        <v>503</v>
      </c>
      <c r="T42" s="142" t="s">
        <v>68</v>
      </c>
      <c r="U42" s="148">
        <v>11</v>
      </c>
      <c r="V42" s="144"/>
      <c r="W42" s="144">
        <v>600</v>
      </c>
      <c r="X42" s="145">
        <v>1</v>
      </c>
      <c r="Y42" s="145">
        <v>3</v>
      </c>
      <c r="Z42" s="255">
        <v>3</v>
      </c>
      <c r="AA42" s="177">
        <v>2.5</v>
      </c>
    </row>
    <row r="43" spans="1:27" ht="16.5" customHeight="1">
      <c r="A43" s="139">
        <v>-2.75</v>
      </c>
      <c r="B43" s="140">
        <v>1</v>
      </c>
      <c r="C43" s="145">
        <v>4</v>
      </c>
      <c r="D43" s="145">
        <v>11</v>
      </c>
      <c r="E43" s="178" t="s">
        <v>83</v>
      </c>
      <c r="F43" s="142" t="s">
        <v>68</v>
      </c>
      <c r="G43" s="148">
        <v>12</v>
      </c>
      <c r="H43" s="144"/>
      <c r="I43" s="144">
        <v>690</v>
      </c>
      <c r="J43" s="145">
        <v>8</v>
      </c>
      <c r="K43" s="145">
        <v>2</v>
      </c>
      <c r="L43" s="255">
        <v>3</v>
      </c>
      <c r="M43" s="147">
        <v>2.75</v>
      </c>
      <c r="N43" s="26"/>
      <c r="O43" s="139">
        <v>7.5</v>
      </c>
      <c r="P43" s="140">
        <v>4</v>
      </c>
      <c r="Q43" s="145">
        <v>4</v>
      </c>
      <c r="R43" s="145">
        <v>11</v>
      </c>
      <c r="S43" s="178" t="s">
        <v>898</v>
      </c>
      <c r="T43" s="142" t="s">
        <v>71</v>
      </c>
      <c r="U43" s="148">
        <v>11</v>
      </c>
      <c r="V43" s="144"/>
      <c r="W43" s="144">
        <v>150</v>
      </c>
      <c r="X43" s="145">
        <v>8</v>
      </c>
      <c r="Y43" s="145">
        <v>2</v>
      </c>
      <c r="Z43" s="255">
        <v>0</v>
      </c>
      <c r="AA43" s="177">
        <v>-7.5</v>
      </c>
    </row>
    <row r="44" spans="1:27" s="39" customFormat="1" ht="9.75" customHeight="1">
      <c r="A44" s="27"/>
      <c r="B44" s="27"/>
      <c r="C44" s="256"/>
      <c r="D44" s="256"/>
      <c r="E44" s="27"/>
      <c r="F44" s="27"/>
      <c r="G44" s="27"/>
      <c r="H44" s="27"/>
      <c r="I44" s="27"/>
      <c r="J44" s="256"/>
      <c r="K44" s="256"/>
      <c r="L44" s="27"/>
      <c r="M44" s="27"/>
      <c r="N44" s="52"/>
      <c r="O44" s="27"/>
      <c r="P44" s="27"/>
      <c r="Q44" s="256"/>
      <c r="R44" s="256"/>
      <c r="S44" s="27"/>
      <c r="T44" s="27"/>
      <c r="U44" s="27"/>
      <c r="V44" s="27"/>
      <c r="W44" s="27"/>
      <c r="X44" s="256"/>
      <c r="Y44" s="256"/>
      <c r="Z44" s="27"/>
      <c r="AA44" s="27"/>
    </row>
    <row r="45" spans="1:27" s="39" customFormat="1" ht="14.25">
      <c r="A45" s="18"/>
      <c r="B45" s="19" t="s">
        <v>44</v>
      </c>
      <c r="C45" s="237"/>
      <c r="D45" s="238"/>
      <c r="E45" s="19"/>
      <c r="F45" s="21" t="s">
        <v>109</v>
      </c>
      <c r="G45" s="22"/>
      <c r="H45" s="23" t="s">
        <v>46</v>
      </c>
      <c r="I45" s="23"/>
      <c r="J45" s="239"/>
      <c r="K45" s="240"/>
      <c r="L45" s="24" t="s">
        <v>47</v>
      </c>
      <c r="M45" s="25"/>
      <c r="N45" s="26">
        <v>150</v>
      </c>
      <c r="O45" s="18"/>
      <c r="P45" s="19" t="s">
        <v>44</v>
      </c>
      <c r="Q45" s="237"/>
      <c r="R45" s="238"/>
      <c r="S45" s="19"/>
      <c r="T45" s="21" t="s">
        <v>110</v>
      </c>
      <c r="U45" s="22"/>
      <c r="V45" s="23" t="s">
        <v>46</v>
      </c>
      <c r="W45" s="23"/>
      <c r="X45" s="239"/>
      <c r="Y45" s="240"/>
      <c r="Z45" s="24" t="s">
        <v>49</v>
      </c>
      <c r="AA45" s="25"/>
    </row>
    <row r="46" spans="1:27" s="39" customFormat="1" ht="12.75">
      <c r="A46" s="28"/>
      <c r="B46" s="28"/>
      <c r="C46" s="241"/>
      <c r="D46" s="241"/>
      <c r="E46" s="30"/>
      <c r="F46" s="30"/>
      <c r="G46" s="30"/>
      <c r="H46" s="31" t="s">
        <v>50</v>
      </c>
      <c r="I46" s="31"/>
      <c r="J46" s="239"/>
      <c r="K46" s="240"/>
      <c r="L46" s="24" t="s">
        <v>52</v>
      </c>
      <c r="M46" s="25"/>
      <c r="N46" s="26">
        <v>150</v>
      </c>
      <c r="O46" s="28"/>
      <c r="P46" s="28"/>
      <c r="Q46" s="241"/>
      <c r="R46" s="241"/>
      <c r="S46" s="30"/>
      <c r="T46" s="30"/>
      <c r="U46" s="30"/>
      <c r="V46" s="31" t="s">
        <v>50</v>
      </c>
      <c r="W46" s="31"/>
      <c r="X46" s="239"/>
      <c r="Y46" s="240"/>
      <c r="Z46" s="24" t="s">
        <v>91</v>
      </c>
      <c r="AA46" s="25"/>
    </row>
    <row r="47" spans="1:27" s="39" customFormat="1" ht="4.5" customHeight="1">
      <c r="A47" s="187"/>
      <c r="B47" s="188"/>
      <c r="C47" s="242"/>
      <c r="D47" s="243"/>
      <c r="E47" s="190"/>
      <c r="F47" s="191"/>
      <c r="G47" s="192"/>
      <c r="H47" s="193"/>
      <c r="I47" s="193"/>
      <c r="J47" s="243"/>
      <c r="K47" s="242"/>
      <c r="L47" s="188"/>
      <c r="M47" s="194"/>
      <c r="N47" s="26"/>
      <c r="O47" s="187"/>
      <c r="P47" s="188"/>
      <c r="Q47" s="242"/>
      <c r="R47" s="243"/>
      <c r="S47" s="190"/>
      <c r="T47" s="191"/>
      <c r="U47" s="192"/>
      <c r="V47" s="193"/>
      <c r="W47" s="193"/>
      <c r="X47" s="244"/>
      <c r="Y47" s="242"/>
      <c r="Z47" s="193"/>
      <c r="AA47" s="194"/>
    </row>
    <row r="48" spans="1:27" s="39" customFormat="1" ht="12.75" customHeight="1">
      <c r="A48" s="245"/>
      <c r="B48" s="32"/>
      <c r="C48" s="33"/>
      <c r="D48" s="33"/>
      <c r="E48" s="246"/>
      <c r="F48" s="34" t="s">
        <v>53</v>
      </c>
      <c r="G48" s="35" t="s">
        <v>1269</v>
      </c>
      <c r="H48" s="36"/>
      <c r="I48" s="37"/>
      <c r="K48" s="42"/>
      <c r="L48" s="260"/>
      <c r="M48" s="198"/>
      <c r="N48" s="38"/>
      <c r="O48" s="245"/>
      <c r="P48" s="32"/>
      <c r="Q48" s="33"/>
      <c r="R48" s="33"/>
      <c r="S48" s="246"/>
      <c r="T48" s="34" t="s">
        <v>53</v>
      </c>
      <c r="U48" s="35" t="s">
        <v>1270</v>
      </c>
      <c r="V48" s="36"/>
      <c r="W48" s="37"/>
      <c r="X48" s="42"/>
      <c r="Y48" s="42"/>
      <c r="Z48" s="260"/>
      <c r="AA48" s="198"/>
    </row>
    <row r="49" spans="1:27" s="39" customFormat="1" ht="12.75" customHeight="1">
      <c r="A49" s="195"/>
      <c r="B49" s="32"/>
      <c r="C49" s="33"/>
      <c r="D49" s="33"/>
      <c r="E49" s="246"/>
      <c r="F49" s="40" t="s">
        <v>54</v>
      </c>
      <c r="G49" s="35" t="s">
        <v>541</v>
      </c>
      <c r="H49" s="41"/>
      <c r="I49" s="42"/>
      <c r="J49" s="44"/>
      <c r="K49" s="261">
        <f>IF(G48&amp;G49&amp;G50&amp;G51="","",(LEN(G48&amp;G49&amp;G50&amp;G51)-LEN(SUBSTITUTE(G48&amp;G49&amp;G50&amp;G51,"Т","")))*4+(LEN(G48&amp;G49&amp;G50&amp;G51)-LEN(SUBSTITUTE(G48&amp;G49&amp;G50&amp;G51,"К","")))*3+(LEN(G48&amp;G49&amp;G50&amp;G51)-LEN(SUBSTITUTE(G48&amp;G49&amp;G50&amp;G51,"Д","")))*2+(LEN(G48&amp;G49&amp;G50&amp;G51)-LEN(SUBSTITUTE(G48&amp;G49&amp;G50&amp;G51,"В","")))+0.1)</f>
        <v>12.1</v>
      </c>
      <c r="L49" s="261"/>
      <c r="M49" s="262"/>
      <c r="N49" s="38"/>
      <c r="O49" s="195"/>
      <c r="P49" s="32"/>
      <c r="Q49" s="33"/>
      <c r="R49" s="33"/>
      <c r="S49" s="246"/>
      <c r="T49" s="40" t="s">
        <v>54</v>
      </c>
      <c r="U49" s="201" t="s">
        <v>626</v>
      </c>
      <c r="V49" s="41"/>
      <c r="W49" s="42"/>
      <c r="X49" s="44"/>
      <c r="Y49" s="261">
        <f>IF(U48&amp;U49&amp;U50&amp;U51="","",(LEN(U48&amp;U49&amp;U50&amp;U51)-LEN(SUBSTITUTE(U48&amp;U49&amp;U50&amp;U51,"Т","")))*4+(LEN(U48&amp;U49&amp;U50&amp;U51)-LEN(SUBSTITUTE(U48&amp;U49&amp;U50&amp;U51,"К","")))*3+(LEN(U48&amp;U49&amp;U50&amp;U51)-LEN(SUBSTITUTE(U48&amp;U49&amp;U50&amp;U51,"Д","")))*2+(LEN(U48&amp;U49&amp;U50&amp;U51)-LEN(SUBSTITUTE(U48&amp;U49&amp;U50&amp;U51,"В","")))+0.1)</f>
        <v>9.1</v>
      </c>
      <c r="Z49" s="261"/>
      <c r="AA49" s="262"/>
    </row>
    <row r="50" spans="1:27" s="39" customFormat="1" ht="12.75" customHeight="1">
      <c r="A50" s="195"/>
      <c r="B50" s="32"/>
      <c r="C50" s="33"/>
      <c r="D50" s="33"/>
      <c r="E50" s="246"/>
      <c r="F50" s="40" t="s">
        <v>55</v>
      </c>
      <c r="G50" s="35" t="s">
        <v>1271</v>
      </c>
      <c r="H50" s="36"/>
      <c r="I50" s="42"/>
      <c r="J50" s="263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1.1</v>
      </c>
      <c r="K50" s="261" t="str">
        <f>IF(K49="","","+")</f>
        <v>+</v>
      </c>
      <c r="L50" s="346">
        <f>IF(K49="","",(LEN(I52&amp;I53&amp;I54&amp;I55)-LEN(SUBSTITUTE(I52&amp;I53&amp;I54&amp;I55,"Т","")))*4+(LEN(I52&amp;I53&amp;I54&amp;I55)-LEN(SUBSTITUTE(I52&amp;I53&amp;I54&amp;I55,"К","")))*3+(LEN(I52&amp;I53&amp;I54&amp;I55)-LEN(SUBSTITUTE(I52&amp;I53&amp;I54&amp;I55,"Д","")))*2+(LEN(I52&amp;I53&amp;I54&amp;I55)-LEN(SUBSTITUTE(I52&amp;I53&amp;I54&amp;I55,"В","")))+0.1)</f>
        <v>20.1</v>
      </c>
      <c r="M50" s="264" t="s">
        <v>1230</v>
      </c>
      <c r="N50" s="38"/>
      <c r="O50" s="195"/>
      <c r="P50" s="32"/>
      <c r="Q50" s="33"/>
      <c r="R50" s="33"/>
      <c r="S50" s="246"/>
      <c r="T50" s="40" t="s">
        <v>55</v>
      </c>
      <c r="U50" s="35" t="s">
        <v>219</v>
      </c>
      <c r="V50" s="36"/>
      <c r="W50" s="42"/>
      <c r="X50" s="263">
        <f>IF(Y49="","",(LEN(P52&amp;P53&amp;P54&amp;P55)-LEN(SUBSTITUTE(P52&amp;P53&amp;P54&amp;P55,"Т","")))*4+(LEN(P52&amp;P53&amp;P54&amp;P55)-LEN(SUBSTITUTE(P52&amp;P53&amp;P54&amp;P55,"К","")))*3+(LEN(P52&amp;P53&amp;P54&amp;P55)-LEN(SUBSTITUTE(P52&amp;P53&amp;P54&amp;P55,"Д","")))*2+(LEN(P52&amp;P53&amp;P54&amp;P55)-LEN(SUBSTITUTE(P52&amp;P53&amp;P54&amp;P55,"В","")))+0.1)</f>
        <v>6.1</v>
      </c>
      <c r="Y50" s="261" t="str">
        <f>IF(Y49="","","+")</f>
        <v>+</v>
      </c>
      <c r="Z50" s="346">
        <f>IF(Y49="","",(LEN(W52&amp;W53&amp;W54&amp;W55)-LEN(SUBSTITUTE(W52&amp;W53&amp;W54&amp;W55,"Т","")))*4+(LEN(W52&amp;W53&amp;W54&amp;W55)-LEN(SUBSTITUTE(W52&amp;W53&amp;W54&amp;W55,"К","")))*3+(LEN(W52&amp;W53&amp;W54&amp;W55)-LEN(SUBSTITUTE(W52&amp;W53&amp;W54&amp;W55,"Д","")))*2+(LEN(W52&amp;W53&amp;W54&amp;W55)-LEN(SUBSTITUTE(W52&amp;W53&amp;W54&amp;W55,"В","")))+0.1)</f>
        <v>13.1</v>
      </c>
      <c r="AA50" s="264" t="s">
        <v>1230</v>
      </c>
    </row>
    <row r="51" spans="1:27" s="39" customFormat="1" ht="12.75" customHeight="1">
      <c r="A51" s="195"/>
      <c r="B51" s="32"/>
      <c r="C51" s="33"/>
      <c r="D51" s="33"/>
      <c r="E51" s="246"/>
      <c r="F51" s="34" t="s">
        <v>57</v>
      </c>
      <c r="G51" s="35" t="s">
        <v>591</v>
      </c>
      <c r="H51" s="36"/>
      <c r="I51" s="42"/>
      <c r="J51" s="44"/>
      <c r="K51" s="261">
        <f>IF(K49="","",(LEN(G56&amp;G57&amp;G58&amp;G59)-LEN(SUBSTITUTE(G56&amp;G57&amp;G58&amp;G59,"Т","")))*4+(LEN(G56&amp;G57&amp;G58&amp;G59)-LEN(SUBSTITUTE(G56&amp;G57&amp;G58&amp;G59,"К","")))*3+(LEN(G56&amp;G57&amp;G58&amp;G59)-LEN(SUBSTITUTE(G56&amp;G57&amp;G58&amp;G59,"Д","")))*2+(LEN(G56&amp;G57&amp;G58&amp;G59)-LEN(SUBSTITUTE(G56&amp;G57&amp;G58&amp;G59,"В","")))+0.1)</f>
        <v>7.1</v>
      </c>
      <c r="L51" s="261"/>
      <c r="M51" s="262"/>
      <c r="N51" s="38"/>
      <c r="O51" s="195"/>
      <c r="P51" s="32"/>
      <c r="Q51" s="33"/>
      <c r="R51" s="33"/>
      <c r="S51" s="246"/>
      <c r="T51" s="34" t="s">
        <v>57</v>
      </c>
      <c r="U51" s="35" t="s">
        <v>1272</v>
      </c>
      <c r="V51" s="36"/>
      <c r="W51" s="42"/>
      <c r="X51" s="44"/>
      <c r="Y51" s="261">
        <f>IF(Y49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12.1</v>
      </c>
      <c r="Z51" s="261"/>
      <c r="AA51" s="262"/>
    </row>
    <row r="52" spans="1:27" s="39" customFormat="1" ht="12.75" customHeight="1">
      <c r="A52" s="99" t="s">
        <v>53</v>
      </c>
      <c r="B52" s="208" t="s">
        <v>1273</v>
      </c>
      <c r="C52" s="33"/>
      <c r="D52" s="33"/>
      <c r="E52" s="246"/>
      <c r="G52" s="36"/>
      <c r="H52" s="34" t="s">
        <v>53</v>
      </c>
      <c r="I52" s="205" t="s">
        <v>93</v>
      </c>
      <c r="K52" s="36"/>
      <c r="L52" s="200"/>
      <c r="M52" s="198"/>
      <c r="N52" s="38"/>
      <c r="O52" s="99" t="s">
        <v>53</v>
      </c>
      <c r="P52" s="203" t="s">
        <v>1110</v>
      </c>
      <c r="Q52" s="33"/>
      <c r="R52" s="33"/>
      <c r="S52" s="246"/>
      <c r="U52" s="36"/>
      <c r="V52" s="34" t="s">
        <v>53</v>
      </c>
      <c r="W52" s="205" t="s">
        <v>1274</v>
      </c>
      <c r="X52" s="36"/>
      <c r="Y52" s="36"/>
      <c r="Z52" s="44"/>
      <c r="AA52" s="198"/>
    </row>
    <row r="53" spans="1:27" s="39" customFormat="1" ht="12.75" customHeight="1">
      <c r="A53" s="103" t="s">
        <v>54</v>
      </c>
      <c r="B53" s="203" t="s">
        <v>154</v>
      </c>
      <c r="C53" s="45"/>
      <c r="D53" s="45"/>
      <c r="E53" s="246"/>
      <c r="G53" s="42"/>
      <c r="H53" s="40" t="s">
        <v>54</v>
      </c>
      <c r="I53" s="205" t="s">
        <v>1275</v>
      </c>
      <c r="J53" s="36"/>
      <c r="K53" s="36"/>
      <c r="L53" s="44"/>
      <c r="M53" s="198"/>
      <c r="N53" s="38"/>
      <c r="O53" s="103" t="s">
        <v>54</v>
      </c>
      <c r="P53" s="203" t="s">
        <v>1134</v>
      </c>
      <c r="Q53" s="45"/>
      <c r="R53" s="45"/>
      <c r="S53" s="246"/>
      <c r="U53" s="42"/>
      <c r="V53" s="40" t="s">
        <v>54</v>
      </c>
      <c r="W53" s="205" t="s">
        <v>1276</v>
      </c>
      <c r="X53" s="36"/>
      <c r="Y53" s="36"/>
      <c r="Z53" s="44"/>
      <c r="AA53" s="198"/>
    </row>
    <row r="54" spans="1:27" s="39" customFormat="1" ht="12.75" customHeight="1">
      <c r="A54" s="103" t="s">
        <v>55</v>
      </c>
      <c r="B54" s="208" t="s">
        <v>942</v>
      </c>
      <c r="C54" s="33"/>
      <c r="D54" s="33"/>
      <c r="E54" s="246"/>
      <c r="G54" s="42"/>
      <c r="H54" s="40" t="s">
        <v>55</v>
      </c>
      <c r="I54" s="205" t="s">
        <v>1277</v>
      </c>
      <c r="J54" s="36"/>
      <c r="K54" s="36"/>
      <c r="L54" s="36"/>
      <c r="M54" s="198"/>
      <c r="N54" s="38"/>
      <c r="O54" s="103" t="s">
        <v>55</v>
      </c>
      <c r="P54" s="203" t="s">
        <v>950</v>
      </c>
      <c r="Q54" s="33"/>
      <c r="R54" s="33"/>
      <c r="S54" s="246"/>
      <c r="U54" s="42"/>
      <c r="V54" s="40" t="s">
        <v>55</v>
      </c>
      <c r="W54" s="205" t="s">
        <v>1278</v>
      </c>
      <c r="X54" s="36"/>
      <c r="Y54" s="36"/>
      <c r="Z54" s="36"/>
      <c r="AA54" s="198"/>
    </row>
    <row r="55" spans="1:27" s="39" customFormat="1" ht="12.75" customHeight="1">
      <c r="A55" s="99" t="s">
        <v>57</v>
      </c>
      <c r="B55" s="203" t="s">
        <v>647</v>
      </c>
      <c r="C55" s="45"/>
      <c r="D55" s="45"/>
      <c r="E55" s="246"/>
      <c r="G55" s="36"/>
      <c r="H55" s="34" t="s">
        <v>57</v>
      </c>
      <c r="I55" s="205" t="s">
        <v>58</v>
      </c>
      <c r="J55" s="106" t="s">
        <v>64</v>
      </c>
      <c r="K55" s="106"/>
      <c r="L55" s="44"/>
      <c r="M55" s="198"/>
      <c r="N55" s="38"/>
      <c r="O55" s="99" t="s">
        <v>57</v>
      </c>
      <c r="P55" s="203" t="s">
        <v>562</v>
      </c>
      <c r="Q55" s="45"/>
      <c r="R55" s="45"/>
      <c r="S55" s="246"/>
      <c r="U55" s="36"/>
      <c r="V55" s="34" t="s">
        <v>57</v>
      </c>
      <c r="W55" s="205" t="s">
        <v>189</v>
      </c>
      <c r="X55" s="106" t="s">
        <v>64</v>
      </c>
      <c r="Y55" s="106"/>
      <c r="Z55" s="44"/>
      <c r="AA55" s="198"/>
    </row>
    <row r="56" spans="1:27" s="39" customFormat="1" ht="12.75" customHeight="1">
      <c r="A56" s="247"/>
      <c r="B56" s="45"/>
      <c r="C56" s="45"/>
      <c r="D56" s="45"/>
      <c r="E56" s="246"/>
      <c r="F56" s="34" t="s">
        <v>53</v>
      </c>
      <c r="G56" s="35" t="s">
        <v>1279</v>
      </c>
      <c r="H56" s="36"/>
      <c r="I56" s="110" t="s">
        <v>65</v>
      </c>
      <c r="J56" s="250" t="s">
        <v>1280</v>
      </c>
      <c r="K56" s="248"/>
      <c r="L56" s="44"/>
      <c r="M56" s="198"/>
      <c r="N56" s="38"/>
      <c r="O56" s="247"/>
      <c r="P56" s="45"/>
      <c r="Q56" s="45"/>
      <c r="R56" s="45"/>
      <c r="S56" s="246"/>
      <c r="T56" s="34" t="s">
        <v>53</v>
      </c>
      <c r="U56" s="35" t="s">
        <v>124</v>
      </c>
      <c r="V56" s="36"/>
      <c r="W56" s="110" t="s">
        <v>65</v>
      </c>
      <c r="X56" s="250" t="s">
        <v>1281</v>
      </c>
      <c r="Y56" s="248"/>
      <c r="Z56" s="44"/>
      <c r="AA56" s="198"/>
    </row>
    <row r="57" spans="1:27" s="39" customFormat="1" ht="12.75" customHeight="1">
      <c r="A57" s="195"/>
      <c r="B57" s="112" t="s">
        <v>66</v>
      </c>
      <c r="C57" s="33"/>
      <c r="D57" s="33"/>
      <c r="E57" s="246"/>
      <c r="F57" s="40" t="s">
        <v>54</v>
      </c>
      <c r="G57" s="35" t="s">
        <v>1282</v>
      </c>
      <c r="H57" s="36"/>
      <c r="I57" s="110" t="s">
        <v>5</v>
      </c>
      <c r="J57" s="250" t="s">
        <v>1283</v>
      </c>
      <c r="K57" s="248"/>
      <c r="L57" s="32"/>
      <c r="M57" s="198"/>
      <c r="N57" s="38"/>
      <c r="O57" s="195"/>
      <c r="P57" s="112" t="s">
        <v>66</v>
      </c>
      <c r="Q57" s="33"/>
      <c r="R57" s="33"/>
      <c r="S57" s="246"/>
      <c r="T57" s="40" t="s">
        <v>54</v>
      </c>
      <c r="U57" s="35" t="s">
        <v>1067</v>
      </c>
      <c r="V57" s="36"/>
      <c r="W57" s="110" t="s">
        <v>5</v>
      </c>
      <c r="X57" s="250" t="s">
        <v>1284</v>
      </c>
      <c r="Y57" s="248"/>
      <c r="Z57" s="32"/>
      <c r="AA57" s="198"/>
    </row>
    <row r="58" spans="1:27" s="39" customFormat="1" ht="12.75" customHeight="1">
      <c r="A58" s="195"/>
      <c r="B58" s="249" t="s">
        <v>1285</v>
      </c>
      <c r="C58" s="33"/>
      <c r="D58" s="33"/>
      <c r="E58" s="246"/>
      <c r="F58" s="40" t="s">
        <v>55</v>
      </c>
      <c r="G58" s="35" t="s">
        <v>214</v>
      </c>
      <c r="H58" s="44"/>
      <c r="I58" s="110" t="s">
        <v>68</v>
      </c>
      <c r="J58" s="250" t="s">
        <v>1286</v>
      </c>
      <c r="K58" s="250"/>
      <c r="L58" s="32"/>
      <c r="M58" s="198"/>
      <c r="N58" s="38"/>
      <c r="O58" s="195"/>
      <c r="P58" s="249" t="s">
        <v>1287</v>
      </c>
      <c r="Q58" s="33"/>
      <c r="R58" s="33"/>
      <c r="S58" s="246"/>
      <c r="T58" s="40" t="s">
        <v>55</v>
      </c>
      <c r="U58" s="35" t="s">
        <v>762</v>
      </c>
      <c r="V58" s="44"/>
      <c r="W58" s="110" t="s">
        <v>68</v>
      </c>
      <c r="X58" s="250" t="s">
        <v>1288</v>
      </c>
      <c r="Y58" s="250"/>
      <c r="Z58" s="32"/>
      <c r="AA58" s="198"/>
    </row>
    <row r="59" spans="1:27" s="39" customFormat="1" ht="12.75" customHeight="1">
      <c r="A59" s="211"/>
      <c r="B59" s="43"/>
      <c r="C59" s="43"/>
      <c r="D59" s="43"/>
      <c r="E59" s="246"/>
      <c r="F59" s="34" t="s">
        <v>57</v>
      </c>
      <c r="G59" s="203" t="s">
        <v>294</v>
      </c>
      <c r="H59" s="43"/>
      <c r="I59" s="116" t="s">
        <v>71</v>
      </c>
      <c r="J59" s="251" t="s">
        <v>1286</v>
      </c>
      <c r="K59" s="251"/>
      <c r="L59" s="43"/>
      <c r="M59" s="252"/>
      <c r="N59" s="46"/>
      <c r="O59" s="211"/>
      <c r="P59" s="43"/>
      <c r="Q59" s="43"/>
      <c r="R59" s="43"/>
      <c r="S59" s="246"/>
      <c r="T59" s="34" t="s">
        <v>57</v>
      </c>
      <c r="U59" s="203" t="s">
        <v>1289</v>
      </c>
      <c r="V59" s="43"/>
      <c r="W59" s="116" t="s">
        <v>71</v>
      </c>
      <c r="X59" s="251" t="s">
        <v>1288</v>
      </c>
      <c r="Y59" s="251"/>
      <c r="Z59" s="43"/>
      <c r="AA59" s="252"/>
    </row>
    <row r="60" spans="1:27" ht="4.5" customHeight="1">
      <c r="A60" s="212"/>
      <c r="B60" s="213"/>
      <c r="C60" s="253"/>
      <c r="D60" s="254"/>
      <c r="E60" s="215"/>
      <c r="F60" s="216"/>
      <c r="G60" s="217"/>
      <c r="H60" s="218"/>
      <c r="I60" s="218"/>
      <c r="J60" s="254"/>
      <c r="K60" s="253"/>
      <c r="L60" s="213"/>
      <c r="M60" s="219"/>
      <c r="O60" s="212"/>
      <c r="P60" s="213"/>
      <c r="Q60" s="253"/>
      <c r="R60" s="254"/>
      <c r="S60" s="215"/>
      <c r="T60" s="216"/>
      <c r="U60" s="217"/>
      <c r="V60" s="218"/>
      <c r="W60" s="218"/>
      <c r="X60" s="254"/>
      <c r="Y60" s="253"/>
      <c r="Z60" s="213"/>
      <c r="AA60" s="219"/>
    </row>
    <row r="61" spans="1:27" ht="12.75" customHeight="1">
      <c r="A61" s="128"/>
      <c r="B61" s="128" t="s">
        <v>72</v>
      </c>
      <c r="C61" s="129"/>
      <c r="D61" s="129"/>
      <c r="E61" s="130" t="s">
        <v>73</v>
      </c>
      <c r="F61" s="130" t="s">
        <v>74</v>
      </c>
      <c r="G61" s="130" t="s">
        <v>75</v>
      </c>
      <c r="H61" s="131" t="s">
        <v>76</v>
      </c>
      <c r="I61" s="132"/>
      <c r="J61" s="129" t="s">
        <v>77</v>
      </c>
      <c r="K61" s="129" t="s">
        <v>77</v>
      </c>
      <c r="L61" s="130" t="s">
        <v>72</v>
      </c>
      <c r="M61" s="128" t="s">
        <v>78</v>
      </c>
      <c r="N61" s="26">
        <v>150</v>
      </c>
      <c r="O61" s="128"/>
      <c r="P61" s="128" t="s">
        <v>72</v>
      </c>
      <c r="Q61" s="129"/>
      <c r="R61" s="129"/>
      <c r="S61" s="130" t="s">
        <v>73</v>
      </c>
      <c r="T61" s="130" t="s">
        <v>74</v>
      </c>
      <c r="U61" s="130" t="s">
        <v>75</v>
      </c>
      <c r="V61" s="131" t="s">
        <v>76</v>
      </c>
      <c r="W61" s="132"/>
      <c r="X61" s="129" t="s">
        <v>77</v>
      </c>
      <c r="Y61" s="129" t="s">
        <v>77</v>
      </c>
      <c r="Z61" s="130" t="s">
        <v>72</v>
      </c>
      <c r="AA61" s="133" t="s">
        <v>78</v>
      </c>
    </row>
    <row r="62" spans="1:27" ht="12.75">
      <c r="A62" s="134" t="s">
        <v>78</v>
      </c>
      <c r="B62" s="134" t="s">
        <v>79</v>
      </c>
      <c r="C62" s="135" t="s">
        <v>80</v>
      </c>
      <c r="D62" s="135" t="s">
        <v>80</v>
      </c>
      <c r="E62" s="136" t="s">
        <v>81</v>
      </c>
      <c r="F62" s="136" t="s">
        <v>82</v>
      </c>
      <c r="G62" s="136"/>
      <c r="H62" s="137" t="s">
        <v>80</v>
      </c>
      <c r="I62" s="137" t="s">
        <v>77</v>
      </c>
      <c r="J62" s="135"/>
      <c r="K62" s="135"/>
      <c r="L62" s="134" t="s">
        <v>79</v>
      </c>
      <c r="M62" s="134"/>
      <c r="N62" s="26">
        <v>150</v>
      </c>
      <c r="O62" s="134" t="s">
        <v>78</v>
      </c>
      <c r="P62" s="134" t="s">
        <v>79</v>
      </c>
      <c r="Q62" s="135" t="s">
        <v>80</v>
      </c>
      <c r="R62" s="135" t="s">
        <v>80</v>
      </c>
      <c r="S62" s="136" t="s">
        <v>81</v>
      </c>
      <c r="T62" s="136" t="s">
        <v>82</v>
      </c>
      <c r="U62" s="136"/>
      <c r="V62" s="137" t="s">
        <v>80</v>
      </c>
      <c r="W62" s="137" t="s">
        <v>77</v>
      </c>
      <c r="X62" s="135"/>
      <c r="Y62" s="135"/>
      <c r="Z62" s="134" t="s">
        <v>79</v>
      </c>
      <c r="AA62" s="138"/>
    </row>
    <row r="63" spans="1:27" ht="16.5" customHeight="1">
      <c r="A63" s="139">
        <v>0.75</v>
      </c>
      <c r="B63" s="140">
        <v>2</v>
      </c>
      <c r="C63" s="145">
        <v>12</v>
      </c>
      <c r="D63" s="145">
        <v>6</v>
      </c>
      <c r="E63" s="178" t="s">
        <v>116</v>
      </c>
      <c r="F63" s="142" t="s">
        <v>68</v>
      </c>
      <c r="G63" s="148">
        <v>7</v>
      </c>
      <c r="H63" s="144">
        <v>100</v>
      </c>
      <c r="I63" s="144"/>
      <c r="J63" s="145">
        <v>3</v>
      </c>
      <c r="K63" s="145">
        <v>2</v>
      </c>
      <c r="L63" s="255">
        <v>2</v>
      </c>
      <c r="M63" s="147">
        <v>-0.75</v>
      </c>
      <c r="N63" s="26"/>
      <c r="O63" s="139">
        <v>-4</v>
      </c>
      <c r="P63" s="140">
        <v>0</v>
      </c>
      <c r="Q63" s="145">
        <v>12</v>
      </c>
      <c r="R63" s="145">
        <v>6</v>
      </c>
      <c r="S63" s="178" t="s">
        <v>501</v>
      </c>
      <c r="T63" s="142" t="s">
        <v>65</v>
      </c>
      <c r="U63" s="148">
        <v>7</v>
      </c>
      <c r="V63" s="144"/>
      <c r="W63" s="144">
        <v>100</v>
      </c>
      <c r="X63" s="145">
        <v>3</v>
      </c>
      <c r="Y63" s="145">
        <v>2</v>
      </c>
      <c r="Z63" s="255">
        <v>4</v>
      </c>
      <c r="AA63" s="177">
        <v>4</v>
      </c>
    </row>
    <row r="64" spans="1:27" ht="16.5" customHeight="1">
      <c r="A64" s="139">
        <v>2.5</v>
      </c>
      <c r="B64" s="140">
        <v>4</v>
      </c>
      <c r="C64" s="145">
        <v>7</v>
      </c>
      <c r="D64" s="145">
        <v>4</v>
      </c>
      <c r="E64" s="178" t="s">
        <v>85</v>
      </c>
      <c r="F64" s="142" t="s">
        <v>68</v>
      </c>
      <c r="G64" s="148">
        <v>7</v>
      </c>
      <c r="H64" s="144">
        <v>150</v>
      </c>
      <c r="I64" s="144"/>
      <c r="J64" s="145">
        <v>9</v>
      </c>
      <c r="K64" s="145">
        <v>11</v>
      </c>
      <c r="L64" s="255">
        <v>0</v>
      </c>
      <c r="M64" s="147">
        <v>-2.5</v>
      </c>
      <c r="N64" s="26"/>
      <c r="O64" s="139">
        <v>1</v>
      </c>
      <c r="P64" s="140">
        <v>2</v>
      </c>
      <c r="Q64" s="145">
        <v>7</v>
      </c>
      <c r="R64" s="145">
        <v>4</v>
      </c>
      <c r="S64" s="178" t="s">
        <v>556</v>
      </c>
      <c r="T64" s="142" t="s">
        <v>65</v>
      </c>
      <c r="U64" s="148">
        <v>8</v>
      </c>
      <c r="V64" s="144">
        <v>110</v>
      </c>
      <c r="W64" s="144"/>
      <c r="X64" s="145">
        <v>9</v>
      </c>
      <c r="Y64" s="145">
        <v>11</v>
      </c>
      <c r="Z64" s="255">
        <v>2</v>
      </c>
      <c r="AA64" s="177">
        <v>-1</v>
      </c>
    </row>
    <row r="65" spans="1:27" ht="16.5" customHeight="1">
      <c r="A65" s="139">
        <v>-4</v>
      </c>
      <c r="B65" s="140">
        <v>0</v>
      </c>
      <c r="C65" s="145">
        <v>1</v>
      </c>
      <c r="D65" s="145">
        <v>8</v>
      </c>
      <c r="E65" s="178" t="s">
        <v>84</v>
      </c>
      <c r="F65" s="142" t="s">
        <v>68</v>
      </c>
      <c r="G65" s="148">
        <v>8</v>
      </c>
      <c r="H65" s="144"/>
      <c r="I65" s="144">
        <v>110</v>
      </c>
      <c r="J65" s="145">
        <v>5</v>
      </c>
      <c r="K65" s="145">
        <v>10</v>
      </c>
      <c r="L65" s="255">
        <v>4</v>
      </c>
      <c r="M65" s="147">
        <v>4</v>
      </c>
      <c r="N65" s="26"/>
      <c r="O65" s="139">
        <v>2</v>
      </c>
      <c r="P65" s="140">
        <v>4</v>
      </c>
      <c r="Q65" s="145">
        <v>1</v>
      </c>
      <c r="R65" s="145">
        <v>8</v>
      </c>
      <c r="S65" s="178" t="s">
        <v>501</v>
      </c>
      <c r="T65" s="142" t="s">
        <v>65</v>
      </c>
      <c r="U65" s="148">
        <v>9</v>
      </c>
      <c r="V65" s="144">
        <v>140</v>
      </c>
      <c r="W65" s="144"/>
      <c r="X65" s="145">
        <v>5</v>
      </c>
      <c r="Y65" s="145">
        <v>10</v>
      </c>
      <c r="Z65" s="255">
        <v>0</v>
      </c>
      <c r="AA65" s="177">
        <v>-2</v>
      </c>
    </row>
    <row r="66" spans="1:27" s="39" customFormat="1" ht="30" customHeight="1">
      <c r="A66" s="27"/>
      <c r="B66" s="27"/>
      <c r="C66" s="256"/>
      <c r="D66" s="256"/>
      <c r="E66" s="27"/>
      <c r="F66" s="27"/>
      <c r="G66" s="27"/>
      <c r="H66" s="27"/>
      <c r="I66" s="27"/>
      <c r="J66" s="256"/>
      <c r="K66" s="256"/>
      <c r="L66" s="27"/>
      <c r="M66" s="27"/>
      <c r="N66" s="52"/>
      <c r="O66" s="27"/>
      <c r="P66" s="27"/>
      <c r="Q66" s="256"/>
      <c r="R66" s="256"/>
      <c r="S66" s="27"/>
      <c r="T66" s="27"/>
      <c r="U66" s="27"/>
      <c r="V66" s="27"/>
      <c r="W66" s="27"/>
      <c r="X66" s="256"/>
      <c r="Y66" s="256"/>
      <c r="Z66" s="27"/>
      <c r="AA66" s="27"/>
    </row>
    <row r="67" spans="1:27" s="39" customFormat="1" ht="14.25">
      <c r="A67" s="18"/>
      <c r="B67" s="19" t="s">
        <v>44</v>
      </c>
      <c r="C67" s="237"/>
      <c r="D67" s="238"/>
      <c r="E67" s="19"/>
      <c r="F67" s="21" t="s">
        <v>117</v>
      </c>
      <c r="G67" s="22"/>
      <c r="H67" s="23" t="s">
        <v>46</v>
      </c>
      <c r="I67" s="23"/>
      <c r="J67" s="239"/>
      <c r="K67" s="240"/>
      <c r="L67" s="24" t="s">
        <v>88</v>
      </c>
      <c r="M67" s="25"/>
      <c r="N67" s="26">
        <v>150</v>
      </c>
      <c r="O67" s="18"/>
      <c r="P67" s="19" t="s">
        <v>44</v>
      </c>
      <c r="Q67" s="237"/>
      <c r="R67" s="238"/>
      <c r="S67" s="19"/>
      <c r="T67" s="21" t="s">
        <v>118</v>
      </c>
      <c r="U67" s="22"/>
      <c r="V67" s="23" t="s">
        <v>46</v>
      </c>
      <c r="W67" s="23"/>
      <c r="X67" s="239"/>
      <c r="Y67" s="240"/>
      <c r="Z67" s="24" t="s">
        <v>90</v>
      </c>
      <c r="AA67" s="25"/>
    </row>
    <row r="68" spans="1:27" s="39" customFormat="1" ht="12.75">
      <c r="A68" s="28"/>
      <c r="B68" s="28"/>
      <c r="C68" s="241"/>
      <c r="D68" s="241"/>
      <c r="E68" s="30"/>
      <c r="F68" s="30"/>
      <c r="G68" s="30"/>
      <c r="H68" s="31" t="s">
        <v>50</v>
      </c>
      <c r="I68" s="31"/>
      <c r="J68" s="239"/>
      <c r="K68" s="240"/>
      <c r="L68" s="24" t="s">
        <v>92</v>
      </c>
      <c r="M68" s="25"/>
      <c r="N68" s="26">
        <v>150</v>
      </c>
      <c r="O68" s="28"/>
      <c r="P68" s="28"/>
      <c r="Q68" s="241"/>
      <c r="R68" s="241"/>
      <c r="S68" s="30"/>
      <c r="T68" s="30"/>
      <c r="U68" s="30"/>
      <c r="V68" s="31" t="s">
        <v>50</v>
      </c>
      <c r="W68" s="31"/>
      <c r="X68" s="239"/>
      <c r="Y68" s="240"/>
      <c r="Z68" s="24" t="s">
        <v>51</v>
      </c>
      <c r="AA68" s="25"/>
    </row>
    <row r="69" spans="1:27" s="39" customFormat="1" ht="4.5" customHeight="1">
      <c r="A69" s="187"/>
      <c r="B69" s="188"/>
      <c r="C69" s="242"/>
      <c r="D69" s="243"/>
      <c r="E69" s="190"/>
      <c r="F69" s="191"/>
      <c r="G69" s="192"/>
      <c r="H69" s="193"/>
      <c r="I69" s="193"/>
      <c r="J69" s="243"/>
      <c r="K69" s="242"/>
      <c r="L69" s="188"/>
      <c r="M69" s="194"/>
      <c r="N69" s="26"/>
      <c r="O69" s="187"/>
      <c r="P69" s="188"/>
      <c r="Q69" s="242"/>
      <c r="R69" s="243"/>
      <c r="S69" s="190"/>
      <c r="T69" s="191"/>
      <c r="U69" s="192"/>
      <c r="V69" s="193"/>
      <c r="W69" s="193"/>
      <c r="X69" s="244"/>
      <c r="Y69" s="242"/>
      <c r="Z69" s="242"/>
      <c r="AA69" s="194"/>
    </row>
    <row r="70" spans="1:27" s="39" customFormat="1" ht="12.75" customHeight="1">
      <c r="A70" s="245"/>
      <c r="B70" s="32"/>
      <c r="C70" s="33"/>
      <c r="D70" s="33"/>
      <c r="E70" s="246"/>
      <c r="F70" s="34" t="s">
        <v>53</v>
      </c>
      <c r="G70" s="35" t="s">
        <v>914</v>
      </c>
      <c r="H70" s="36"/>
      <c r="I70" s="37"/>
      <c r="K70" s="42"/>
      <c r="L70" s="260"/>
      <c r="M70" s="198"/>
      <c r="N70" s="38"/>
      <c r="O70" s="245"/>
      <c r="P70" s="32"/>
      <c r="Q70" s="33"/>
      <c r="R70" s="33"/>
      <c r="S70" s="246"/>
      <c r="T70" s="34" t="s">
        <v>53</v>
      </c>
      <c r="U70" s="35" t="s">
        <v>1290</v>
      </c>
      <c r="V70" s="36"/>
      <c r="W70" s="37"/>
      <c r="X70" s="42"/>
      <c r="Y70" s="42"/>
      <c r="Z70" s="260"/>
      <c r="AA70" s="198"/>
    </row>
    <row r="71" spans="1:27" s="39" customFormat="1" ht="12.75" customHeight="1">
      <c r="A71" s="195"/>
      <c r="B71" s="32"/>
      <c r="C71" s="33"/>
      <c r="D71" s="33"/>
      <c r="E71" s="246"/>
      <c r="F71" s="40" t="s">
        <v>54</v>
      </c>
      <c r="G71" s="35" t="s">
        <v>1291</v>
      </c>
      <c r="H71" s="41"/>
      <c r="I71" s="42"/>
      <c r="J71" s="44"/>
      <c r="K71" s="261">
        <f>IF(G70&amp;G71&amp;G72&amp;G73="","",(LEN(G70&amp;G71&amp;G72&amp;G73)-LEN(SUBSTITUTE(G70&amp;G71&amp;G72&amp;G73,"Т","")))*4+(LEN(G70&amp;G71&amp;G72&amp;G73)-LEN(SUBSTITUTE(G70&amp;G71&amp;G72&amp;G73,"К","")))*3+(LEN(G70&amp;G71&amp;G72&amp;G73)-LEN(SUBSTITUTE(G70&amp;G71&amp;G72&amp;G73,"Д","")))*2+(LEN(G70&amp;G71&amp;G72&amp;G73)-LEN(SUBSTITUTE(G70&amp;G71&amp;G72&amp;G73,"В","")))+0.1)</f>
        <v>9.1</v>
      </c>
      <c r="L71" s="261"/>
      <c r="M71" s="262"/>
      <c r="N71" s="38"/>
      <c r="O71" s="195"/>
      <c r="P71" s="32"/>
      <c r="Q71" s="33"/>
      <c r="R71" s="33"/>
      <c r="S71" s="246"/>
      <c r="T71" s="40" t="s">
        <v>54</v>
      </c>
      <c r="U71" s="35" t="s">
        <v>609</v>
      </c>
      <c r="V71" s="41"/>
      <c r="W71" s="42"/>
      <c r="X71" s="44"/>
      <c r="Y71" s="261">
        <f>IF(U70&amp;U71&amp;U72&amp;U73="","",(LEN(U70&amp;U71&amp;U72&amp;U73)-LEN(SUBSTITUTE(U70&amp;U71&amp;U72&amp;U73,"Т","")))*4+(LEN(U70&amp;U71&amp;U72&amp;U73)-LEN(SUBSTITUTE(U70&amp;U71&amp;U72&amp;U73,"К","")))*3+(LEN(U70&amp;U71&amp;U72&amp;U73)-LEN(SUBSTITUTE(U70&amp;U71&amp;U72&amp;U73,"Д","")))*2+(LEN(U70&amp;U71&amp;U72&amp;U73)-LEN(SUBSTITUTE(U70&amp;U71&amp;U72&amp;U73,"В","")))+0.1)</f>
        <v>12.1</v>
      </c>
      <c r="Z71" s="261"/>
      <c r="AA71" s="262"/>
    </row>
    <row r="72" spans="1:27" s="39" customFormat="1" ht="12.75" customHeight="1">
      <c r="A72" s="195"/>
      <c r="B72" s="32"/>
      <c r="C72" s="33"/>
      <c r="D72" s="33"/>
      <c r="E72" s="246"/>
      <c r="F72" s="40" t="s">
        <v>55</v>
      </c>
      <c r="G72" s="35" t="s">
        <v>1292</v>
      </c>
      <c r="H72" s="36"/>
      <c r="I72" s="42"/>
      <c r="J72" s="263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9.1</v>
      </c>
      <c r="K72" s="261" t="str">
        <f>IF(K71="","","+")</f>
        <v>+</v>
      </c>
      <c r="L72" s="346">
        <f>IF(K71="","",(LEN(I74&amp;I75&amp;I76&amp;I77)-LEN(SUBSTITUTE(I74&amp;I75&amp;I76&amp;I77,"Т","")))*4+(LEN(I74&amp;I75&amp;I76&amp;I77)-LEN(SUBSTITUTE(I74&amp;I75&amp;I76&amp;I77,"К","")))*3+(LEN(I74&amp;I75&amp;I76&amp;I77)-LEN(SUBSTITUTE(I74&amp;I75&amp;I76&amp;I77,"Д","")))*2+(LEN(I74&amp;I75&amp;I76&amp;I77)-LEN(SUBSTITUTE(I74&amp;I75&amp;I76&amp;I77,"В","")))+0.1)</f>
        <v>8.1</v>
      </c>
      <c r="M72" s="264" t="s">
        <v>1230</v>
      </c>
      <c r="N72" s="38"/>
      <c r="O72" s="195"/>
      <c r="P72" s="32"/>
      <c r="Q72" s="33"/>
      <c r="R72" s="33"/>
      <c r="S72" s="246"/>
      <c r="T72" s="40" t="s">
        <v>55</v>
      </c>
      <c r="U72" s="35" t="s">
        <v>724</v>
      </c>
      <c r="V72" s="36"/>
      <c r="W72" s="42"/>
      <c r="X72" s="263">
        <f>IF(Y71="","",(LEN(P74&amp;P75&amp;P76&amp;P77)-LEN(SUBSTITUTE(P74&amp;P75&amp;P76&amp;P77,"Т","")))*4+(LEN(P74&amp;P75&amp;P76&amp;P77)-LEN(SUBSTITUTE(P74&amp;P75&amp;P76&amp;P77,"К","")))*3+(LEN(P74&amp;P75&amp;P76&amp;P77)-LEN(SUBSTITUTE(P74&amp;P75&amp;P76&amp;P77,"Д","")))*2+(LEN(P74&amp;P75&amp;P76&amp;P77)-LEN(SUBSTITUTE(P74&amp;P75&amp;P76&amp;P77,"В","")))+0.1)</f>
        <v>8.1</v>
      </c>
      <c r="Y72" s="261" t="str">
        <f>IF(Y71="","","+")</f>
        <v>+</v>
      </c>
      <c r="Z72" s="346">
        <f>IF(Y71="","",(LEN(W74&amp;W75&amp;W76&amp;W77)-LEN(SUBSTITUTE(W74&amp;W75&amp;W76&amp;W77,"Т","")))*4+(LEN(W74&amp;W75&amp;W76&amp;W77)-LEN(SUBSTITUTE(W74&amp;W75&amp;W76&amp;W77,"К","")))*3+(LEN(W74&amp;W75&amp;W76&amp;W77)-LEN(SUBSTITUTE(W74&amp;W75&amp;W76&amp;W77,"Д","")))*2+(LEN(W74&amp;W75&amp;W76&amp;W77)-LEN(SUBSTITUTE(W74&amp;W75&amp;W76&amp;W77,"В","")))+0.1)</f>
        <v>13.1</v>
      </c>
      <c r="AA72" s="264" t="s">
        <v>1230</v>
      </c>
    </row>
    <row r="73" spans="1:27" s="39" customFormat="1" ht="12.75" customHeight="1">
      <c r="A73" s="195"/>
      <c r="B73" s="32"/>
      <c r="C73" s="33"/>
      <c r="D73" s="33"/>
      <c r="E73" s="246"/>
      <c r="F73" s="34" t="s">
        <v>57</v>
      </c>
      <c r="G73" s="35" t="s">
        <v>604</v>
      </c>
      <c r="H73" s="36"/>
      <c r="I73" s="42"/>
      <c r="J73" s="44"/>
      <c r="K73" s="261">
        <f>IF(K71="","",(LEN(G78&amp;G79&amp;G80&amp;G81)-LEN(SUBSTITUTE(G78&amp;G79&amp;G80&amp;G81,"Т","")))*4+(LEN(G78&amp;G79&amp;G80&amp;G81)-LEN(SUBSTITUTE(G78&amp;G79&amp;G80&amp;G81,"К","")))*3+(LEN(G78&amp;G79&amp;G80&amp;G81)-LEN(SUBSTITUTE(G78&amp;G79&amp;G80&amp;G81,"Д","")))*2+(LEN(G78&amp;G79&amp;G80&amp;G81)-LEN(SUBSTITUTE(G78&amp;G79&amp;G80&amp;G81,"В","")))+0.1)</f>
        <v>14.1</v>
      </c>
      <c r="L73" s="261"/>
      <c r="M73" s="262"/>
      <c r="N73" s="38"/>
      <c r="O73" s="195"/>
      <c r="P73" s="32"/>
      <c r="Q73" s="33"/>
      <c r="R73" s="33"/>
      <c r="S73" s="246"/>
      <c r="T73" s="34" t="s">
        <v>57</v>
      </c>
      <c r="U73" s="35" t="s">
        <v>566</v>
      </c>
      <c r="V73" s="36"/>
      <c r="W73" s="42"/>
      <c r="X73" s="44"/>
      <c r="Y73" s="261">
        <f>IF(Y71="","",(LEN(U78&amp;U79&amp;U80&amp;U81)-LEN(SUBSTITUTE(U78&amp;U79&amp;U80&amp;U81,"Т","")))*4+(LEN(U78&amp;U79&amp;U80&amp;U81)-LEN(SUBSTITUTE(U78&amp;U79&amp;U80&amp;U81,"К","")))*3+(LEN(U78&amp;U79&amp;U80&amp;U81)-LEN(SUBSTITUTE(U78&amp;U79&amp;U80&amp;U81,"Д","")))*2+(LEN(U78&amp;U79&amp;U80&amp;U81)-LEN(SUBSTITUTE(U78&amp;U79&amp;U80&amp;U81,"В","")))+0.1)</f>
        <v>7.1</v>
      </c>
      <c r="Z73" s="261"/>
      <c r="AA73" s="262"/>
    </row>
    <row r="74" spans="1:27" s="39" customFormat="1" ht="12.75" customHeight="1">
      <c r="A74" s="99" t="s">
        <v>53</v>
      </c>
      <c r="B74" s="203" t="s">
        <v>617</v>
      </c>
      <c r="C74" s="33"/>
      <c r="D74" s="33"/>
      <c r="E74" s="246"/>
      <c r="G74" s="36"/>
      <c r="H74" s="34" t="s">
        <v>53</v>
      </c>
      <c r="I74" s="205" t="s">
        <v>1293</v>
      </c>
      <c r="K74" s="36"/>
      <c r="L74" s="200"/>
      <c r="M74" s="198"/>
      <c r="N74" s="38"/>
      <c r="O74" s="99" t="s">
        <v>53</v>
      </c>
      <c r="P74" s="208" t="s">
        <v>544</v>
      </c>
      <c r="Q74" s="33"/>
      <c r="R74" s="33"/>
      <c r="S74" s="246"/>
      <c r="U74" s="36"/>
      <c r="V74" s="34" t="s">
        <v>53</v>
      </c>
      <c r="W74" s="205" t="s">
        <v>1294</v>
      </c>
      <c r="X74" s="36"/>
      <c r="Y74" s="36"/>
      <c r="Z74" s="44"/>
      <c r="AA74" s="198"/>
    </row>
    <row r="75" spans="1:27" s="39" customFormat="1" ht="12.75" customHeight="1">
      <c r="A75" s="103" t="s">
        <v>54</v>
      </c>
      <c r="B75" s="203" t="s">
        <v>509</v>
      </c>
      <c r="C75" s="45"/>
      <c r="D75" s="45"/>
      <c r="E75" s="246"/>
      <c r="G75" s="42"/>
      <c r="H75" s="40" t="s">
        <v>54</v>
      </c>
      <c r="I75" s="205" t="s">
        <v>1295</v>
      </c>
      <c r="J75" s="36"/>
      <c r="K75" s="36"/>
      <c r="L75" s="44"/>
      <c r="M75" s="198"/>
      <c r="N75" s="38"/>
      <c r="O75" s="103" t="s">
        <v>54</v>
      </c>
      <c r="P75" s="203" t="s">
        <v>545</v>
      </c>
      <c r="Q75" s="45"/>
      <c r="R75" s="45"/>
      <c r="S75" s="246"/>
      <c r="U75" s="42"/>
      <c r="V75" s="40" t="s">
        <v>54</v>
      </c>
      <c r="W75" s="205" t="s">
        <v>1296</v>
      </c>
      <c r="X75" s="36"/>
      <c r="Y75" s="36"/>
      <c r="Z75" s="44"/>
      <c r="AA75" s="198"/>
    </row>
    <row r="76" spans="1:27" s="39" customFormat="1" ht="12.75" customHeight="1">
      <c r="A76" s="103" t="s">
        <v>55</v>
      </c>
      <c r="B76" s="203" t="s">
        <v>189</v>
      </c>
      <c r="C76" s="33"/>
      <c r="D76" s="33"/>
      <c r="E76" s="246"/>
      <c r="G76" s="42"/>
      <c r="H76" s="40" t="s">
        <v>55</v>
      </c>
      <c r="I76" s="205" t="s">
        <v>575</v>
      </c>
      <c r="J76" s="36"/>
      <c r="K76" s="36"/>
      <c r="L76" s="36"/>
      <c r="M76" s="198"/>
      <c r="N76" s="38"/>
      <c r="O76" s="103" t="s">
        <v>55</v>
      </c>
      <c r="P76" s="203" t="s">
        <v>1297</v>
      </c>
      <c r="Q76" s="33"/>
      <c r="R76" s="33"/>
      <c r="S76" s="246"/>
      <c r="U76" s="42"/>
      <c r="V76" s="40" t="s">
        <v>55</v>
      </c>
      <c r="W76" s="205" t="s">
        <v>112</v>
      </c>
      <c r="X76" s="36"/>
      <c r="Y76" s="36"/>
      <c r="Z76" s="36"/>
      <c r="AA76" s="198"/>
    </row>
    <row r="77" spans="1:27" s="39" customFormat="1" ht="12.75" customHeight="1">
      <c r="A77" s="99" t="s">
        <v>57</v>
      </c>
      <c r="B77" s="203" t="s">
        <v>1298</v>
      </c>
      <c r="C77" s="45"/>
      <c r="D77" s="45"/>
      <c r="E77" s="246"/>
      <c r="G77" s="36"/>
      <c r="H77" s="34" t="s">
        <v>57</v>
      </c>
      <c r="I77" s="205" t="s">
        <v>67</v>
      </c>
      <c r="J77" s="106" t="s">
        <v>64</v>
      </c>
      <c r="K77" s="106"/>
      <c r="L77" s="44"/>
      <c r="M77" s="198"/>
      <c r="N77" s="38"/>
      <c r="O77" s="99" t="s">
        <v>57</v>
      </c>
      <c r="P77" s="203" t="s">
        <v>236</v>
      </c>
      <c r="Q77" s="45"/>
      <c r="R77" s="45"/>
      <c r="S77" s="246"/>
      <c r="U77" s="36"/>
      <c r="V77" s="34" t="s">
        <v>57</v>
      </c>
      <c r="W77" s="205" t="s">
        <v>1238</v>
      </c>
      <c r="X77" s="106" t="s">
        <v>64</v>
      </c>
      <c r="Y77" s="106"/>
      <c r="Z77" s="44"/>
      <c r="AA77" s="198"/>
    </row>
    <row r="78" spans="1:27" s="39" customFormat="1" ht="12.75" customHeight="1">
      <c r="A78" s="247"/>
      <c r="B78" s="45"/>
      <c r="C78" s="45"/>
      <c r="D78" s="45"/>
      <c r="E78" s="246"/>
      <c r="F78" s="34" t="s">
        <v>53</v>
      </c>
      <c r="G78" s="35" t="s">
        <v>67</v>
      </c>
      <c r="H78" s="36"/>
      <c r="I78" s="110" t="s">
        <v>65</v>
      </c>
      <c r="J78" s="250" t="s">
        <v>1299</v>
      </c>
      <c r="K78" s="248"/>
      <c r="L78" s="44"/>
      <c r="M78" s="198"/>
      <c r="N78" s="38"/>
      <c r="O78" s="247"/>
      <c r="P78" s="45"/>
      <c r="Q78" s="45"/>
      <c r="R78" s="45"/>
      <c r="S78" s="246"/>
      <c r="T78" s="34" t="s">
        <v>53</v>
      </c>
      <c r="U78" s="35" t="s">
        <v>884</v>
      </c>
      <c r="V78" s="36"/>
      <c r="W78" s="110" t="s">
        <v>65</v>
      </c>
      <c r="X78" s="250" t="s">
        <v>1300</v>
      </c>
      <c r="Y78" s="248"/>
      <c r="Z78" s="44"/>
      <c r="AA78" s="198"/>
    </row>
    <row r="79" spans="1:27" s="39" customFormat="1" ht="12.75" customHeight="1">
      <c r="A79" s="195"/>
      <c r="B79" s="112" t="s">
        <v>66</v>
      </c>
      <c r="C79" s="33"/>
      <c r="D79" s="33"/>
      <c r="E79" s="246"/>
      <c r="F79" s="40" t="s">
        <v>54</v>
      </c>
      <c r="G79" s="35" t="s">
        <v>1121</v>
      </c>
      <c r="H79" s="36"/>
      <c r="I79" s="110" t="s">
        <v>5</v>
      </c>
      <c r="J79" s="250" t="s">
        <v>1299</v>
      </c>
      <c r="K79" s="248"/>
      <c r="L79" s="32"/>
      <c r="M79" s="198"/>
      <c r="N79" s="38"/>
      <c r="O79" s="195"/>
      <c r="P79" s="112" t="s">
        <v>66</v>
      </c>
      <c r="Q79" s="33"/>
      <c r="R79" s="33"/>
      <c r="S79" s="246"/>
      <c r="T79" s="40" t="s">
        <v>54</v>
      </c>
      <c r="U79" s="35" t="s">
        <v>1301</v>
      </c>
      <c r="V79" s="36"/>
      <c r="W79" s="110" t="s">
        <v>5</v>
      </c>
      <c r="X79" s="250" t="s">
        <v>1300</v>
      </c>
      <c r="Y79" s="248"/>
      <c r="Z79" s="32"/>
      <c r="AA79" s="198"/>
    </row>
    <row r="80" spans="1:27" s="39" customFormat="1" ht="12.75" customHeight="1">
      <c r="A80" s="195"/>
      <c r="B80" s="249" t="s">
        <v>1302</v>
      </c>
      <c r="C80" s="33"/>
      <c r="D80" s="33"/>
      <c r="E80" s="246"/>
      <c r="F80" s="40" t="s">
        <v>55</v>
      </c>
      <c r="G80" s="35" t="s">
        <v>1303</v>
      </c>
      <c r="H80" s="44"/>
      <c r="I80" s="110" t="s">
        <v>68</v>
      </c>
      <c r="J80" s="250" t="s">
        <v>1304</v>
      </c>
      <c r="K80" s="250"/>
      <c r="L80" s="32"/>
      <c r="M80" s="198"/>
      <c r="N80" s="38"/>
      <c r="O80" s="195"/>
      <c r="P80" s="249" t="s">
        <v>1419</v>
      </c>
      <c r="Q80" s="33"/>
      <c r="R80" s="33"/>
      <c r="S80" s="246"/>
      <c r="T80" s="40" t="s">
        <v>55</v>
      </c>
      <c r="U80" s="201" t="s">
        <v>626</v>
      </c>
      <c r="V80" s="44"/>
      <c r="W80" s="110" t="s">
        <v>68</v>
      </c>
      <c r="X80" s="250" t="s">
        <v>1305</v>
      </c>
      <c r="Y80" s="250"/>
      <c r="Z80" s="32"/>
      <c r="AA80" s="198"/>
    </row>
    <row r="81" spans="1:27" s="39" customFormat="1" ht="12.75" customHeight="1">
      <c r="A81" s="211"/>
      <c r="B81" s="43"/>
      <c r="C81" s="43"/>
      <c r="D81" s="43"/>
      <c r="E81" s="246"/>
      <c r="F81" s="34" t="s">
        <v>57</v>
      </c>
      <c r="G81" s="203" t="s">
        <v>477</v>
      </c>
      <c r="H81" s="43"/>
      <c r="I81" s="116" t="s">
        <v>71</v>
      </c>
      <c r="J81" s="251" t="s">
        <v>1304</v>
      </c>
      <c r="K81" s="251"/>
      <c r="L81" s="43"/>
      <c r="M81" s="252"/>
      <c r="N81" s="46"/>
      <c r="O81" s="211"/>
      <c r="P81" s="43"/>
      <c r="Q81" s="43"/>
      <c r="R81" s="43"/>
      <c r="S81" s="246"/>
      <c r="T81" s="34" t="s">
        <v>57</v>
      </c>
      <c r="U81" s="203" t="s">
        <v>540</v>
      </c>
      <c r="V81" s="43"/>
      <c r="W81" s="116" t="s">
        <v>71</v>
      </c>
      <c r="X81" s="251" t="s">
        <v>1306</v>
      </c>
      <c r="Y81" s="251"/>
      <c r="Z81" s="43"/>
      <c r="AA81" s="252"/>
    </row>
    <row r="82" spans="1:27" ht="4.5" customHeight="1">
      <c r="A82" s="212"/>
      <c r="B82" s="213"/>
      <c r="C82" s="253"/>
      <c r="D82" s="254"/>
      <c r="E82" s="215"/>
      <c r="F82" s="216"/>
      <c r="G82" s="217"/>
      <c r="H82" s="218"/>
      <c r="I82" s="218"/>
      <c r="J82" s="254"/>
      <c r="K82" s="253"/>
      <c r="L82" s="213"/>
      <c r="M82" s="219"/>
      <c r="O82" s="212"/>
      <c r="P82" s="213"/>
      <c r="Q82" s="253"/>
      <c r="R82" s="254"/>
      <c r="S82" s="215"/>
      <c r="T82" s="216"/>
      <c r="U82" s="217"/>
      <c r="V82" s="218"/>
      <c r="W82" s="218"/>
      <c r="X82" s="254"/>
      <c r="Y82" s="253"/>
      <c r="Z82" s="213"/>
      <c r="AA82" s="219"/>
    </row>
    <row r="83" spans="1:27" ht="12.75" customHeight="1">
      <c r="A83" s="128"/>
      <c r="B83" s="128" t="s">
        <v>72</v>
      </c>
      <c r="C83" s="129"/>
      <c r="D83" s="129"/>
      <c r="E83" s="130" t="s">
        <v>73</v>
      </c>
      <c r="F83" s="130" t="s">
        <v>74</v>
      </c>
      <c r="G83" s="130" t="s">
        <v>75</v>
      </c>
      <c r="H83" s="131" t="s">
        <v>76</v>
      </c>
      <c r="I83" s="132"/>
      <c r="J83" s="129" t="s">
        <v>77</v>
      </c>
      <c r="K83" s="129" t="s">
        <v>77</v>
      </c>
      <c r="L83" s="130" t="s">
        <v>72</v>
      </c>
      <c r="M83" s="128" t="s">
        <v>78</v>
      </c>
      <c r="N83" s="26">
        <v>150</v>
      </c>
      <c r="O83" s="128"/>
      <c r="P83" s="128" t="s">
        <v>72</v>
      </c>
      <c r="Q83" s="129"/>
      <c r="R83" s="129"/>
      <c r="S83" s="130" t="s">
        <v>73</v>
      </c>
      <c r="T83" s="130" t="s">
        <v>74</v>
      </c>
      <c r="U83" s="130" t="s">
        <v>75</v>
      </c>
      <c r="V83" s="131" t="s">
        <v>76</v>
      </c>
      <c r="W83" s="132"/>
      <c r="X83" s="129" t="s">
        <v>77</v>
      </c>
      <c r="Y83" s="129" t="s">
        <v>77</v>
      </c>
      <c r="Z83" s="130" t="s">
        <v>72</v>
      </c>
      <c r="AA83" s="133" t="s">
        <v>78</v>
      </c>
    </row>
    <row r="84" spans="1:27" ht="12.75">
      <c r="A84" s="134" t="s">
        <v>78</v>
      </c>
      <c r="B84" s="134" t="s">
        <v>79</v>
      </c>
      <c r="C84" s="135" t="s">
        <v>80</v>
      </c>
      <c r="D84" s="135" t="s">
        <v>80</v>
      </c>
      <c r="E84" s="136" t="s">
        <v>81</v>
      </c>
      <c r="F84" s="136" t="s">
        <v>82</v>
      </c>
      <c r="G84" s="136"/>
      <c r="H84" s="137" t="s">
        <v>80</v>
      </c>
      <c r="I84" s="137" t="s">
        <v>77</v>
      </c>
      <c r="J84" s="135"/>
      <c r="K84" s="135"/>
      <c r="L84" s="134" t="s">
        <v>79</v>
      </c>
      <c r="M84" s="134"/>
      <c r="N84" s="26">
        <v>150</v>
      </c>
      <c r="O84" s="134" t="s">
        <v>78</v>
      </c>
      <c r="P84" s="134" t="s">
        <v>79</v>
      </c>
      <c r="Q84" s="135" t="s">
        <v>80</v>
      </c>
      <c r="R84" s="135" t="s">
        <v>80</v>
      </c>
      <c r="S84" s="136" t="s">
        <v>81</v>
      </c>
      <c r="T84" s="136" t="s">
        <v>82</v>
      </c>
      <c r="U84" s="136"/>
      <c r="V84" s="137" t="s">
        <v>80</v>
      </c>
      <c r="W84" s="137" t="s">
        <v>77</v>
      </c>
      <c r="X84" s="135"/>
      <c r="Y84" s="135"/>
      <c r="Z84" s="134" t="s">
        <v>79</v>
      </c>
      <c r="AA84" s="138"/>
    </row>
    <row r="85" spans="1:27" ht="16.5" customHeight="1">
      <c r="A85" s="139">
        <v>-7.5</v>
      </c>
      <c r="B85" s="140">
        <v>0</v>
      </c>
      <c r="C85" s="145">
        <v>12</v>
      </c>
      <c r="D85" s="145">
        <v>3</v>
      </c>
      <c r="E85" s="178" t="s">
        <v>851</v>
      </c>
      <c r="F85" s="142" t="s">
        <v>71</v>
      </c>
      <c r="G85" s="148">
        <v>10</v>
      </c>
      <c r="H85" s="144">
        <v>200</v>
      </c>
      <c r="I85" s="144"/>
      <c r="J85" s="145">
        <v>11</v>
      </c>
      <c r="K85" s="145">
        <v>10</v>
      </c>
      <c r="L85" s="255">
        <v>4</v>
      </c>
      <c r="M85" s="147">
        <v>7.5</v>
      </c>
      <c r="N85" s="26"/>
      <c r="O85" s="139">
        <v>-1.25</v>
      </c>
      <c r="P85" s="140">
        <v>0</v>
      </c>
      <c r="Q85" s="145">
        <v>12</v>
      </c>
      <c r="R85" s="145">
        <v>3</v>
      </c>
      <c r="S85" s="178" t="s">
        <v>116</v>
      </c>
      <c r="T85" s="142" t="s">
        <v>68</v>
      </c>
      <c r="U85" s="148">
        <v>10</v>
      </c>
      <c r="V85" s="144"/>
      <c r="W85" s="144">
        <v>170</v>
      </c>
      <c r="X85" s="145">
        <v>11</v>
      </c>
      <c r="Y85" s="145">
        <v>10</v>
      </c>
      <c r="Z85" s="255">
        <v>4</v>
      </c>
      <c r="AA85" s="177">
        <v>1.25</v>
      </c>
    </row>
    <row r="86" spans="1:27" ht="16.5" customHeight="1">
      <c r="A86" s="139">
        <v>2.5</v>
      </c>
      <c r="B86" s="140">
        <v>3</v>
      </c>
      <c r="C86" s="145">
        <v>4</v>
      </c>
      <c r="D86" s="145">
        <v>1</v>
      </c>
      <c r="E86" s="178" t="s">
        <v>85</v>
      </c>
      <c r="F86" s="142" t="s">
        <v>5</v>
      </c>
      <c r="G86" s="148">
        <v>11</v>
      </c>
      <c r="H86" s="144">
        <v>650</v>
      </c>
      <c r="I86" s="144"/>
      <c r="J86" s="145">
        <v>6</v>
      </c>
      <c r="K86" s="145">
        <v>8</v>
      </c>
      <c r="L86" s="255">
        <v>1</v>
      </c>
      <c r="M86" s="147">
        <v>-2.5</v>
      </c>
      <c r="N86" s="26"/>
      <c r="O86" s="139">
        <v>-0.5</v>
      </c>
      <c r="P86" s="140">
        <v>2</v>
      </c>
      <c r="Q86" s="145">
        <v>4</v>
      </c>
      <c r="R86" s="145">
        <v>1</v>
      </c>
      <c r="S86" s="178" t="s">
        <v>126</v>
      </c>
      <c r="T86" s="142" t="s">
        <v>71</v>
      </c>
      <c r="U86" s="148">
        <v>9</v>
      </c>
      <c r="V86" s="144"/>
      <c r="W86" s="144">
        <v>150</v>
      </c>
      <c r="X86" s="145">
        <v>6</v>
      </c>
      <c r="Y86" s="145">
        <v>8</v>
      </c>
      <c r="Z86" s="255">
        <v>2</v>
      </c>
      <c r="AA86" s="177">
        <v>0.5</v>
      </c>
    </row>
    <row r="87" spans="1:27" ht="16.5" customHeight="1">
      <c r="A87" s="139">
        <v>2.5</v>
      </c>
      <c r="B87" s="140">
        <v>3</v>
      </c>
      <c r="C87" s="145">
        <v>9</v>
      </c>
      <c r="D87" s="145">
        <v>5</v>
      </c>
      <c r="E87" s="178" t="s">
        <v>85</v>
      </c>
      <c r="F87" s="142" t="s">
        <v>5</v>
      </c>
      <c r="G87" s="148">
        <v>11</v>
      </c>
      <c r="H87" s="144">
        <v>650</v>
      </c>
      <c r="I87" s="144"/>
      <c r="J87" s="145">
        <v>2</v>
      </c>
      <c r="K87" s="145">
        <v>7</v>
      </c>
      <c r="L87" s="255">
        <v>1</v>
      </c>
      <c r="M87" s="147">
        <v>-2.5</v>
      </c>
      <c r="N87" s="26"/>
      <c r="O87" s="139">
        <v>2.25</v>
      </c>
      <c r="P87" s="140">
        <v>4</v>
      </c>
      <c r="Q87" s="145">
        <v>9</v>
      </c>
      <c r="R87" s="145">
        <v>5</v>
      </c>
      <c r="S87" s="178" t="s">
        <v>712</v>
      </c>
      <c r="T87" s="142" t="s">
        <v>65</v>
      </c>
      <c r="U87" s="148">
        <v>6</v>
      </c>
      <c r="V87" s="144"/>
      <c r="W87" s="144">
        <v>50</v>
      </c>
      <c r="X87" s="145">
        <v>2</v>
      </c>
      <c r="Y87" s="145">
        <v>7</v>
      </c>
      <c r="Z87" s="255">
        <v>0</v>
      </c>
      <c r="AA87" s="177">
        <v>-2.25</v>
      </c>
    </row>
    <row r="88" spans="1:27" s="39" customFormat="1" ht="9.75" customHeight="1">
      <c r="A88" s="27"/>
      <c r="B88" s="27"/>
      <c r="C88" s="256"/>
      <c r="D88" s="256"/>
      <c r="E88" s="27"/>
      <c r="F88" s="27"/>
      <c r="G88" s="27"/>
      <c r="H88" s="27"/>
      <c r="I88" s="27"/>
      <c r="J88" s="256"/>
      <c r="K88" s="256"/>
      <c r="L88" s="27"/>
      <c r="M88" s="27"/>
      <c r="N88" s="52"/>
      <c r="O88" s="27"/>
      <c r="P88" s="27"/>
      <c r="Q88" s="256"/>
      <c r="R88" s="256"/>
      <c r="S88" s="27"/>
      <c r="T88" s="27"/>
      <c r="U88" s="27"/>
      <c r="V88" s="27"/>
      <c r="W88" s="27"/>
      <c r="X88" s="256"/>
      <c r="Y88" s="256"/>
      <c r="Z88" s="27"/>
      <c r="AA88" s="27"/>
    </row>
    <row r="89" spans="1:27" s="39" customFormat="1" ht="14.25">
      <c r="A89" s="18"/>
      <c r="B89" s="19" t="s">
        <v>44</v>
      </c>
      <c r="C89" s="237"/>
      <c r="D89" s="238"/>
      <c r="E89" s="19"/>
      <c r="F89" s="21" t="s">
        <v>127</v>
      </c>
      <c r="G89" s="22"/>
      <c r="H89" s="23" t="s">
        <v>46</v>
      </c>
      <c r="I89" s="23"/>
      <c r="J89" s="239"/>
      <c r="K89" s="240"/>
      <c r="L89" s="24" t="s">
        <v>47</v>
      </c>
      <c r="M89" s="25"/>
      <c r="N89" s="26">
        <v>150</v>
      </c>
      <c r="O89" s="18"/>
      <c r="P89" s="19" t="s">
        <v>44</v>
      </c>
      <c r="Q89" s="237"/>
      <c r="R89" s="238"/>
      <c r="S89" s="19"/>
      <c r="T89" s="21" t="s">
        <v>128</v>
      </c>
      <c r="U89" s="22"/>
      <c r="V89" s="23" t="s">
        <v>46</v>
      </c>
      <c r="W89" s="23"/>
      <c r="X89" s="239"/>
      <c r="Y89" s="240"/>
      <c r="Z89" s="24" t="s">
        <v>49</v>
      </c>
      <c r="AA89" s="25"/>
    </row>
    <row r="90" spans="1:27" s="39" customFormat="1" ht="12.75">
      <c r="A90" s="28"/>
      <c r="B90" s="28"/>
      <c r="C90" s="241"/>
      <c r="D90" s="241"/>
      <c r="E90" s="30"/>
      <c r="F90" s="30"/>
      <c r="G90" s="30"/>
      <c r="H90" s="31" t="s">
        <v>50</v>
      </c>
      <c r="I90" s="31"/>
      <c r="J90" s="239"/>
      <c r="K90" s="240"/>
      <c r="L90" s="24" t="s">
        <v>91</v>
      </c>
      <c r="M90" s="25"/>
      <c r="N90" s="26">
        <v>150</v>
      </c>
      <c r="O90" s="28"/>
      <c r="P90" s="28"/>
      <c r="Q90" s="241"/>
      <c r="R90" s="241"/>
      <c r="S90" s="30"/>
      <c r="T90" s="30"/>
      <c r="U90" s="30"/>
      <c r="V90" s="31" t="s">
        <v>50</v>
      </c>
      <c r="W90" s="31"/>
      <c r="X90" s="239"/>
      <c r="Y90" s="240"/>
      <c r="Z90" s="24" t="s">
        <v>92</v>
      </c>
      <c r="AA90" s="25"/>
    </row>
    <row r="91" spans="1:27" s="39" customFormat="1" ht="4.5" customHeight="1">
      <c r="A91" s="187"/>
      <c r="B91" s="188"/>
      <c r="C91" s="242"/>
      <c r="D91" s="243"/>
      <c r="E91" s="190"/>
      <c r="F91" s="191"/>
      <c r="G91" s="192"/>
      <c r="H91" s="193"/>
      <c r="I91" s="193"/>
      <c r="J91" s="243"/>
      <c r="K91" s="242"/>
      <c r="L91" s="188"/>
      <c r="M91" s="194"/>
      <c r="N91" s="26"/>
      <c r="O91" s="187"/>
      <c r="P91" s="188"/>
      <c r="Q91" s="242"/>
      <c r="R91" s="243"/>
      <c r="S91" s="190"/>
      <c r="T91" s="191"/>
      <c r="U91" s="192"/>
      <c r="V91" s="193"/>
      <c r="W91" s="193"/>
      <c r="X91" s="244"/>
      <c r="Y91" s="242"/>
      <c r="Z91" s="193"/>
      <c r="AA91" s="194"/>
    </row>
    <row r="92" spans="1:27" s="39" customFormat="1" ht="12.75" customHeight="1">
      <c r="A92" s="245"/>
      <c r="B92" s="32"/>
      <c r="C92" s="33"/>
      <c r="D92" s="33"/>
      <c r="E92" s="246"/>
      <c r="F92" s="34" t="s">
        <v>53</v>
      </c>
      <c r="G92" s="35" t="s">
        <v>1307</v>
      </c>
      <c r="H92" s="36"/>
      <c r="I92" s="37"/>
      <c r="K92" s="42"/>
      <c r="L92" s="260"/>
      <c r="M92" s="198"/>
      <c r="N92" s="38"/>
      <c r="O92" s="245"/>
      <c r="P92" s="32"/>
      <c r="Q92" s="33"/>
      <c r="R92" s="33"/>
      <c r="S92" s="246"/>
      <c r="T92" s="34" t="s">
        <v>53</v>
      </c>
      <c r="U92" s="35" t="s">
        <v>1200</v>
      </c>
      <c r="V92" s="36"/>
      <c r="W92" s="37"/>
      <c r="X92" s="42"/>
      <c r="Y92" s="42"/>
      <c r="Z92" s="260"/>
      <c r="AA92" s="198"/>
    </row>
    <row r="93" spans="1:27" s="39" customFormat="1" ht="12.75" customHeight="1">
      <c r="A93" s="195"/>
      <c r="B93" s="32"/>
      <c r="C93" s="33"/>
      <c r="D93" s="33"/>
      <c r="E93" s="246"/>
      <c r="F93" s="40" t="s">
        <v>54</v>
      </c>
      <c r="G93" s="35" t="s">
        <v>1308</v>
      </c>
      <c r="H93" s="41"/>
      <c r="I93" s="42"/>
      <c r="J93" s="44"/>
      <c r="K93" s="261">
        <f>IF(G92&amp;G93&amp;G94&amp;G95="","",(LEN(G92&amp;G93&amp;G94&amp;G95)-LEN(SUBSTITUTE(G92&amp;G93&amp;G94&amp;G95,"Т","")))*4+(LEN(G92&amp;G93&amp;G94&amp;G95)-LEN(SUBSTITUTE(G92&amp;G93&amp;G94&amp;G95,"К","")))*3+(LEN(G92&amp;G93&amp;G94&amp;G95)-LEN(SUBSTITUTE(G92&amp;G93&amp;G94&amp;G95,"Д","")))*2+(LEN(G92&amp;G93&amp;G94&amp;G95)-LEN(SUBSTITUTE(G92&amp;G93&amp;G94&amp;G95,"В","")))+0.1)</f>
        <v>13.1</v>
      </c>
      <c r="L93" s="261"/>
      <c r="M93" s="262"/>
      <c r="N93" s="38"/>
      <c r="O93" s="195"/>
      <c r="P93" s="32"/>
      <c r="Q93" s="33"/>
      <c r="R93" s="33"/>
      <c r="S93" s="246"/>
      <c r="T93" s="40" t="s">
        <v>54</v>
      </c>
      <c r="U93" s="35" t="s">
        <v>112</v>
      </c>
      <c r="V93" s="41"/>
      <c r="W93" s="42"/>
      <c r="X93" s="44"/>
      <c r="Y93" s="261">
        <f>IF(U92&amp;U93&amp;U94&amp;U95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16.1</v>
      </c>
      <c r="Z93" s="261"/>
      <c r="AA93" s="262"/>
    </row>
    <row r="94" spans="1:27" s="39" customFormat="1" ht="12.75" customHeight="1">
      <c r="A94" s="195"/>
      <c r="B94" s="32"/>
      <c r="C94" s="33"/>
      <c r="D94" s="33"/>
      <c r="E94" s="246"/>
      <c r="F94" s="40" t="s">
        <v>55</v>
      </c>
      <c r="G94" s="201" t="s">
        <v>1309</v>
      </c>
      <c r="H94" s="36"/>
      <c r="I94" s="42"/>
      <c r="J94" s="263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12.1</v>
      </c>
      <c r="K94" s="261" t="str">
        <f>IF(K93="","","+")</f>
        <v>+</v>
      </c>
      <c r="L94" s="346">
        <f>IF(K93="","",(LEN(I96&amp;I97&amp;I98&amp;I99)-LEN(SUBSTITUTE(I96&amp;I97&amp;I98&amp;I99,"Т","")))*4+(LEN(I96&amp;I97&amp;I98&amp;I99)-LEN(SUBSTITUTE(I96&amp;I97&amp;I98&amp;I99,"К","")))*3+(LEN(I96&amp;I97&amp;I98&amp;I99)-LEN(SUBSTITUTE(I96&amp;I97&amp;I98&amp;I99,"Д","")))*2+(LEN(I96&amp;I97&amp;I98&amp;I99)-LEN(SUBSTITUTE(I96&amp;I97&amp;I98&amp;I99,"В","")))+0.1)</f>
        <v>5.1</v>
      </c>
      <c r="M94" s="264" t="s">
        <v>1230</v>
      </c>
      <c r="N94" s="38"/>
      <c r="O94" s="195"/>
      <c r="P94" s="32"/>
      <c r="Q94" s="33"/>
      <c r="R94" s="33"/>
      <c r="S94" s="246"/>
      <c r="T94" s="40" t="s">
        <v>55</v>
      </c>
      <c r="U94" s="35" t="s">
        <v>1310</v>
      </c>
      <c r="V94" s="36"/>
      <c r="W94" s="42"/>
      <c r="X94" s="263">
        <f>IF(Y93="","",(LEN(P96&amp;P97&amp;P98&amp;P99)-LEN(SUBSTITUTE(P96&amp;P97&amp;P98&amp;P99,"Т","")))*4+(LEN(P96&amp;P97&amp;P98&amp;P99)-LEN(SUBSTITUTE(P96&amp;P97&amp;P98&amp;P99,"К","")))*3+(LEN(P96&amp;P97&amp;P98&amp;P99)-LEN(SUBSTITUTE(P96&amp;P97&amp;P98&amp;P99,"Д","")))*2+(LEN(P96&amp;P97&amp;P98&amp;P99)-LEN(SUBSTITUTE(P96&amp;P97&amp;P98&amp;P99,"В","")))+0.1)</f>
        <v>4.1</v>
      </c>
      <c r="Y94" s="261" t="str">
        <f>IF(Y93="","","+")</f>
        <v>+</v>
      </c>
      <c r="Z94" s="346">
        <f>IF(Y93="","",(LEN(W96&amp;W97&amp;W98&amp;W99)-LEN(SUBSTITUTE(W96&amp;W97&amp;W98&amp;W99,"Т","")))*4+(LEN(W96&amp;W97&amp;W98&amp;W99)-LEN(SUBSTITUTE(W96&amp;W97&amp;W98&amp;W99,"К","")))*3+(LEN(W96&amp;W97&amp;W98&amp;W99)-LEN(SUBSTITUTE(W96&amp;W97&amp;W98&amp;W99,"Д","")))*2+(LEN(W96&amp;W97&amp;W98&amp;W99)-LEN(SUBSTITUTE(W96&amp;W97&amp;W98&amp;W99,"В","")))+0.1)</f>
        <v>6.1</v>
      </c>
      <c r="AA94" s="264" t="s">
        <v>1230</v>
      </c>
    </row>
    <row r="95" spans="1:27" s="39" customFormat="1" ht="12.75" customHeight="1">
      <c r="A95" s="195"/>
      <c r="B95" s="32"/>
      <c r="C95" s="33"/>
      <c r="D95" s="33"/>
      <c r="E95" s="246"/>
      <c r="F95" s="34" t="s">
        <v>57</v>
      </c>
      <c r="G95" s="35" t="s">
        <v>512</v>
      </c>
      <c r="H95" s="36"/>
      <c r="I95" s="42"/>
      <c r="J95" s="44"/>
      <c r="K95" s="261">
        <f>IF(K93="","",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+0.1)</f>
        <v>10.1</v>
      </c>
      <c r="L95" s="261"/>
      <c r="M95" s="262"/>
      <c r="N95" s="38"/>
      <c r="O95" s="195"/>
      <c r="P95" s="32"/>
      <c r="Q95" s="33"/>
      <c r="R95" s="33"/>
      <c r="S95" s="246"/>
      <c r="T95" s="34" t="s">
        <v>57</v>
      </c>
      <c r="U95" s="35" t="s">
        <v>675</v>
      </c>
      <c r="V95" s="36"/>
      <c r="W95" s="42"/>
      <c r="X95" s="44"/>
      <c r="Y95" s="261">
        <f>IF(Y93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14.1</v>
      </c>
      <c r="Z95" s="261"/>
      <c r="AA95" s="262"/>
    </row>
    <row r="96" spans="1:27" s="39" customFormat="1" ht="12.75" customHeight="1">
      <c r="A96" s="99" t="s">
        <v>53</v>
      </c>
      <c r="B96" s="203" t="s">
        <v>439</v>
      </c>
      <c r="C96" s="33"/>
      <c r="D96" s="33"/>
      <c r="E96" s="246"/>
      <c r="G96" s="36"/>
      <c r="H96" s="34" t="s">
        <v>53</v>
      </c>
      <c r="I96" s="204" t="s">
        <v>1311</v>
      </c>
      <c r="K96" s="36"/>
      <c r="L96" s="200"/>
      <c r="M96" s="198"/>
      <c r="N96" s="38"/>
      <c r="O96" s="99" t="s">
        <v>53</v>
      </c>
      <c r="P96" s="203" t="s">
        <v>477</v>
      </c>
      <c r="Q96" s="33"/>
      <c r="R96" s="33"/>
      <c r="S96" s="246"/>
      <c r="U96" s="36"/>
      <c r="V96" s="34" t="s">
        <v>53</v>
      </c>
      <c r="W96" s="205" t="s">
        <v>418</v>
      </c>
      <c r="X96" s="36"/>
      <c r="Y96" s="36"/>
      <c r="Z96" s="44"/>
      <c r="AA96" s="198"/>
    </row>
    <row r="97" spans="1:27" s="39" customFormat="1" ht="12.75" customHeight="1">
      <c r="A97" s="103" t="s">
        <v>54</v>
      </c>
      <c r="B97" s="203" t="s">
        <v>178</v>
      </c>
      <c r="C97" s="45"/>
      <c r="D97" s="45"/>
      <c r="E97" s="246"/>
      <c r="G97" s="42"/>
      <c r="H97" s="40" t="s">
        <v>54</v>
      </c>
      <c r="I97" s="205" t="s">
        <v>171</v>
      </c>
      <c r="J97" s="36"/>
      <c r="K97" s="36"/>
      <c r="L97" s="44"/>
      <c r="M97" s="198"/>
      <c r="N97" s="38"/>
      <c r="O97" s="103" t="s">
        <v>54</v>
      </c>
      <c r="P97" s="208" t="s">
        <v>1312</v>
      </c>
      <c r="Q97" s="45"/>
      <c r="R97" s="45"/>
      <c r="S97" s="246"/>
      <c r="U97" s="42"/>
      <c r="V97" s="40" t="s">
        <v>54</v>
      </c>
      <c r="W97" s="205" t="s">
        <v>552</v>
      </c>
      <c r="X97" s="36"/>
      <c r="Y97" s="36"/>
      <c r="Z97" s="44"/>
      <c r="AA97" s="198"/>
    </row>
    <row r="98" spans="1:27" s="39" customFormat="1" ht="12.75" customHeight="1">
      <c r="A98" s="103" t="s">
        <v>55</v>
      </c>
      <c r="B98" s="203" t="s">
        <v>1313</v>
      </c>
      <c r="C98" s="33"/>
      <c r="D98" s="33"/>
      <c r="E98" s="246"/>
      <c r="G98" s="42"/>
      <c r="H98" s="40" t="s">
        <v>55</v>
      </c>
      <c r="I98" s="205" t="s">
        <v>546</v>
      </c>
      <c r="J98" s="36"/>
      <c r="K98" s="36"/>
      <c r="L98" s="36"/>
      <c r="M98" s="198"/>
      <c r="N98" s="38"/>
      <c r="O98" s="103" t="s">
        <v>55</v>
      </c>
      <c r="P98" s="203" t="s">
        <v>175</v>
      </c>
      <c r="Q98" s="33"/>
      <c r="R98" s="33"/>
      <c r="S98" s="246"/>
      <c r="U98" s="42"/>
      <c r="V98" s="40" t="s">
        <v>55</v>
      </c>
      <c r="W98" s="205" t="s">
        <v>1314</v>
      </c>
      <c r="X98" s="36"/>
      <c r="Y98" s="36"/>
      <c r="Z98" s="36"/>
      <c r="AA98" s="198"/>
    </row>
    <row r="99" spans="1:27" s="39" customFormat="1" ht="12.75" customHeight="1">
      <c r="A99" s="99" t="s">
        <v>57</v>
      </c>
      <c r="B99" s="203" t="s">
        <v>154</v>
      </c>
      <c r="C99" s="45"/>
      <c r="D99" s="45"/>
      <c r="E99" s="246"/>
      <c r="G99" s="36"/>
      <c r="H99" s="34" t="s">
        <v>57</v>
      </c>
      <c r="I99" s="204" t="s">
        <v>1127</v>
      </c>
      <c r="J99" s="106" t="s">
        <v>64</v>
      </c>
      <c r="K99" s="106"/>
      <c r="L99" s="44"/>
      <c r="M99" s="198"/>
      <c r="N99" s="38"/>
      <c r="O99" s="99" t="s">
        <v>57</v>
      </c>
      <c r="P99" s="203" t="s">
        <v>662</v>
      </c>
      <c r="Q99" s="45"/>
      <c r="R99" s="45"/>
      <c r="S99" s="246"/>
      <c r="U99" s="36"/>
      <c r="V99" s="34" t="s">
        <v>57</v>
      </c>
      <c r="W99" s="204" t="s">
        <v>169</v>
      </c>
      <c r="X99" s="106" t="s">
        <v>64</v>
      </c>
      <c r="Y99" s="106"/>
      <c r="Z99" s="44"/>
      <c r="AA99" s="198"/>
    </row>
    <row r="100" spans="1:27" s="39" customFormat="1" ht="12.75" customHeight="1">
      <c r="A100" s="247"/>
      <c r="B100" s="45"/>
      <c r="C100" s="45"/>
      <c r="D100" s="45"/>
      <c r="E100" s="246"/>
      <c r="F100" s="34" t="s">
        <v>53</v>
      </c>
      <c r="G100" s="35" t="s">
        <v>855</v>
      </c>
      <c r="H100" s="36"/>
      <c r="I100" s="110" t="s">
        <v>65</v>
      </c>
      <c r="J100" s="250" t="s">
        <v>1315</v>
      </c>
      <c r="K100" s="248"/>
      <c r="L100" s="44"/>
      <c r="M100" s="198"/>
      <c r="N100" s="38"/>
      <c r="O100" s="247"/>
      <c r="P100" s="45"/>
      <c r="Q100" s="45"/>
      <c r="R100" s="45"/>
      <c r="S100" s="246"/>
      <c r="T100" s="34" t="s">
        <v>53</v>
      </c>
      <c r="U100" s="35" t="s">
        <v>62</v>
      </c>
      <c r="V100" s="36"/>
      <c r="W100" s="110" t="s">
        <v>65</v>
      </c>
      <c r="X100" s="250" t="s">
        <v>1316</v>
      </c>
      <c r="Y100" s="248"/>
      <c r="Z100" s="44"/>
      <c r="AA100" s="198"/>
    </row>
    <row r="101" spans="1:27" s="39" customFormat="1" ht="12.75" customHeight="1">
      <c r="A101" s="195"/>
      <c r="B101" s="112" t="s">
        <v>66</v>
      </c>
      <c r="C101" s="33"/>
      <c r="D101" s="33"/>
      <c r="E101" s="246"/>
      <c r="F101" s="40" t="s">
        <v>54</v>
      </c>
      <c r="G101" s="35" t="s">
        <v>220</v>
      </c>
      <c r="H101" s="36"/>
      <c r="I101" s="110" t="s">
        <v>5</v>
      </c>
      <c r="J101" s="250" t="s">
        <v>1315</v>
      </c>
      <c r="K101" s="248"/>
      <c r="L101" s="32"/>
      <c r="M101" s="198"/>
      <c r="N101" s="38"/>
      <c r="O101" s="195"/>
      <c r="P101" s="112" t="s">
        <v>66</v>
      </c>
      <c r="Q101" s="33"/>
      <c r="R101" s="33"/>
      <c r="S101" s="246"/>
      <c r="T101" s="40" t="s">
        <v>54</v>
      </c>
      <c r="U101" s="35" t="s">
        <v>1317</v>
      </c>
      <c r="V101" s="36"/>
      <c r="W101" s="110" t="s">
        <v>5</v>
      </c>
      <c r="X101" s="250" t="s">
        <v>1318</v>
      </c>
      <c r="Y101" s="248"/>
      <c r="Z101" s="32"/>
      <c r="AA101" s="198"/>
    </row>
    <row r="102" spans="1:27" s="39" customFormat="1" ht="12.75" customHeight="1">
      <c r="A102" s="195"/>
      <c r="B102" s="249" t="s">
        <v>1319</v>
      </c>
      <c r="C102" s="33"/>
      <c r="D102" s="33"/>
      <c r="E102" s="246"/>
      <c r="F102" s="40" t="s">
        <v>55</v>
      </c>
      <c r="G102" s="35" t="s">
        <v>244</v>
      </c>
      <c r="H102" s="44"/>
      <c r="I102" s="110" t="s">
        <v>68</v>
      </c>
      <c r="J102" s="250" t="s">
        <v>1320</v>
      </c>
      <c r="K102" s="250"/>
      <c r="L102" s="32"/>
      <c r="M102" s="198"/>
      <c r="N102" s="38"/>
      <c r="O102" s="195"/>
      <c r="P102" s="249" t="s">
        <v>1321</v>
      </c>
      <c r="Q102" s="33"/>
      <c r="R102" s="33"/>
      <c r="S102" s="246"/>
      <c r="T102" s="40" t="s">
        <v>55</v>
      </c>
      <c r="U102" s="201" t="s">
        <v>128</v>
      </c>
      <c r="V102" s="44"/>
      <c r="W102" s="110" t="s">
        <v>68</v>
      </c>
      <c r="X102" s="250" t="s">
        <v>1322</v>
      </c>
      <c r="Y102" s="250"/>
      <c r="Z102" s="32"/>
      <c r="AA102" s="198"/>
    </row>
    <row r="103" spans="1:27" s="39" customFormat="1" ht="12.75" customHeight="1">
      <c r="A103" s="211"/>
      <c r="B103" s="43"/>
      <c r="C103" s="43"/>
      <c r="D103" s="43"/>
      <c r="E103" s="246"/>
      <c r="F103" s="34" t="s">
        <v>57</v>
      </c>
      <c r="G103" s="203" t="s">
        <v>1323</v>
      </c>
      <c r="H103" s="43"/>
      <c r="I103" s="116" t="s">
        <v>71</v>
      </c>
      <c r="J103" s="251" t="s">
        <v>1320</v>
      </c>
      <c r="K103" s="251"/>
      <c r="L103" s="43"/>
      <c r="M103" s="252"/>
      <c r="N103" s="46"/>
      <c r="O103" s="211"/>
      <c r="P103" s="43"/>
      <c r="Q103" s="43"/>
      <c r="R103" s="43"/>
      <c r="S103" s="246"/>
      <c r="T103" s="34" t="s">
        <v>57</v>
      </c>
      <c r="U103" s="203" t="s">
        <v>1324</v>
      </c>
      <c r="V103" s="43"/>
      <c r="W103" s="116" t="s">
        <v>71</v>
      </c>
      <c r="X103" s="251" t="s">
        <v>1322</v>
      </c>
      <c r="Y103" s="251"/>
      <c r="Z103" s="43"/>
      <c r="AA103" s="252"/>
    </row>
    <row r="104" spans="1:27" ht="4.5" customHeight="1">
      <c r="A104" s="212"/>
      <c r="B104" s="213"/>
      <c r="C104" s="253"/>
      <c r="D104" s="254"/>
      <c r="E104" s="215"/>
      <c r="F104" s="216"/>
      <c r="G104" s="217"/>
      <c r="H104" s="218"/>
      <c r="I104" s="218"/>
      <c r="J104" s="254"/>
      <c r="K104" s="253"/>
      <c r="L104" s="213"/>
      <c r="M104" s="219"/>
      <c r="O104" s="212"/>
      <c r="P104" s="213"/>
      <c r="Q104" s="253"/>
      <c r="R104" s="254"/>
      <c r="S104" s="215"/>
      <c r="T104" s="216"/>
      <c r="U104" s="217"/>
      <c r="V104" s="218"/>
      <c r="W104" s="218"/>
      <c r="X104" s="254"/>
      <c r="Y104" s="253"/>
      <c r="Z104" s="213"/>
      <c r="AA104" s="219"/>
    </row>
    <row r="105" spans="1:27" ht="12.75" customHeight="1">
      <c r="A105" s="128"/>
      <c r="B105" s="128" t="s">
        <v>72</v>
      </c>
      <c r="C105" s="129"/>
      <c r="D105" s="129"/>
      <c r="E105" s="130" t="s">
        <v>73</v>
      </c>
      <c r="F105" s="130" t="s">
        <v>74</v>
      </c>
      <c r="G105" s="130" t="s">
        <v>75</v>
      </c>
      <c r="H105" s="131" t="s">
        <v>76</v>
      </c>
      <c r="I105" s="132"/>
      <c r="J105" s="129" t="s">
        <v>77</v>
      </c>
      <c r="K105" s="129" t="s">
        <v>77</v>
      </c>
      <c r="L105" s="130" t="s">
        <v>72</v>
      </c>
      <c r="M105" s="128" t="s">
        <v>78</v>
      </c>
      <c r="N105" s="26">
        <v>150</v>
      </c>
      <c r="O105" s="128"/>
      <c r="P105" s="128" t="s">
        <v>72</v>
      </c>
      <c r="Q105" s="129"/>
      <c r="R105" s="129"/>
      <c r="S105" s="130" t="s">
        <v>73</v>
      </c>
      <c r="T105" s="130" t="s">
        <v>74</v>
      </c>
      <c r="U105" s="130" t="s">
        <v>75</v>
      </c>
      <c r="V105" s="131" t="s">
        <v>76</v>
      </c>
      <c r="W105" s="132"/>
      <c r="X105" s="129" t="s">
        <v>77</v>
      </c>
      <c r="Y105" s="129" t="s">
        <v>77</v>
      </c>
      <c r="Z105" s="130" t="s">
        <v>72</v>
      </c>
      <c r="AA105" s="133" t="s">
        <v>78</v>
      </c>
    </row>
    <row r="106" spans="1:27" ht="12.75">
      <c r="A106" s="134" t="s">
        <v>78</v>
      </c>
      <c r="B106" s="134" t="s">
        <v>79</v>
      </c>
      <c r="C106" s="135" t="s">
        <v>80</v>
      </c>
      <c r="D106" s="135" t="s">
        <v>80</v>
      </c>
      <c r="E106" s="136" t="s">
        <v>81</v>
      </c>
      <c r="F106" s="136" t="s">
        <v>82</v>
      </c>
      <c r="G106" s="136"/>
      <c r="H106" s="137" t="s">
        <v>80</v>
      </c>
      <c r="I106" s="137" t="s">
        <v>77</v>
      </c>
      <c r="J106" s="135"/>
      <c r="K106" s="135"/>
      <c r="L106" s="134" t="s">
        <v>79</v>
      </c>
      <c r="M106" s="134"/>
      <c r="N106" s="26">
        <v>150</v>
      </c>
      <c r="O106" s="134" t="s">
        <v>78</v>
      </c>
      <c r="P106" s="134" t="s">
        <v>79</v>
      </c>
      <c r="Q106" s="135" t="s">
        <v>80</v>
      </c>
      <c r="R106" s="135" t="s">
        <v>80</v>
      </c>
      <c r="S106" s="136" t="s">
        <v>81</v>
      </c>
      <c r="T106" s="136" t="s">
        <v>82</v>
      </c>
      <c r="U106" s="136"/>
      <c r="V106" s="137" t="s">
        <v>80</v>
      </c>
      <c r="W106" s="137" t="s">
        <v>77</v>
      </c>
      <c r="X106" s="135"/>
      <c r="Y106" s="135"/>
      <c r="Z106" s="134" t="s">
        <v>79</v>
      </c>
      <c r="AA106" s="138"/>
    </row>
    <row r="107" spans="1:27" ht="16.5" customHeight="1">
      <c r="A107" s="139">
        <v>1.75</v>
      </c>
      <c r="B107" s="140">
        <v>2</v>
      </c>
      <c r="C107" s="145">
        <v>6</v>
      </c>
      <c r="D107" s="145">
        <v>2</v>
      </c>
      <c r="E107" s="178" t="s">
        <v>83</v>
      </c>
      <c r="F107" s="142" t="s">
        <v>5</v>
      </c>
      <c r="G107" s="148">
        <v>10</v>
      </c>
      <c r="H107" s="144">
        <v>430</v>
      </c>
      <c r="I107" s="144"/>
      <c r="J107" s="145">
        <v>10</v>
      </c>
      <c r="K107" s="145">
        <v>4</v>
      </c>
      <c r="L107" s="255">
        <v>2</v>
      </c>
      <c r="M107" s="147">
        <v>-1.75</v>
      </c>
      <c r="N107" s="26"/>
      <c r="O107" s="139">
        <v>3.25</v>
      </c>
      <c r="P107" s="140">
        <v>3</v>
      </c>
      <c r="Q107" s="145">
        <v>6</v>
      </c>
      <c r="R107" s="145">
        <v>2</v>
      </c>
      <c r="S107" s="178" t="s">
        <v>83</v>
      </c>
      <c r="T107" s="142" t="s">
        <v>5</v>
      </c>
      <c r="U107" s="148">
        <v>10</v>
      </c>
      <c r="V107" s="144">
        <v>630</v>
      </c>
      <c r="W107" s="144"/>
      <c r="X107" s="145">
        <v>10</v>
      </c>
      <c r="Y107" s="145">
        <v>4</v>
      </c>
      <c r="Z107" s="255">
        <v>1</v>
      </c>
      <c r="AA107" s="177">
        <v>-3.25</v>
      </c>
    </row>
    <row r="108" spans="1:27" ht="16.5" customHeight="1">
      <c r="A108" s="139">
        <v>2.5</v>
      </c>
      <c r="B108" s="140">
        <v>4</v>
      </c>
      <c r="C108" s="145">
        <v>12</v>
      </c>
      <c r="D108" s="145">
        <v>11</v>
      </c>
      <c r="E108" s="178" t="s">
        <v>83</v>
      </c>
      <c r="F108" s="142" t="s">
        <v>5</v>
      </c>
      <c r="G108" s="148">
        <v>11</v>
      </c>
      <c r="H108" s="144">
        <v>460</v>
      </c>
      <c r="I108" s="144"/>
      <c r="J108" s="145">
        <v>8</v>
      </c>
      <c r="K108" s="145">
        <v>7</v>
      </c>
      <c r="L108" s="255">
        <v>0</v>
      </c>
      <c r="M108" s="147">
        <v>-2.5</v>
      </c>
      <c r="N108" s="26"/>
      <c r="O108" s="139">
        <v>3.25</v>
      </c>
      <c r="P108" s="140">
        <v>3</v>
      </c>
      <c r="Q108" s="145">
        <v>12</v>
      </c>
      <c r="R108" s="145">
        <v>11</v>
      </c>
      <c r="S108" s="178" t="s">
        <v>83</v>
      </c>
      <c r="T108" s="142" t="s">
        <v>5</v>
      </c>
      <c r="U108" s="148">
        <v>10</v>
      </c>
      <c r="V108" s="144">
        <v>630</v>
      </c>
      <c r="W108" s="144"/>
      <c r="X108" s="145">
        <v>8</v>
      </c>
      <c r="Y108" s="145">
        <v>7</v>
      </c>
      <c r="Z108" s="255">
        <v>1</v>
      </c>
      <c r="AA108" s="177">
        <v>-3.25</v>
      </c>
    </row>
    <row r="109" spans="1:27" ht="16.5" customHeight="1">
      <c r="A109" s="139">
        <v>-6</v>
      </c>
      <c r="B109" s="140">
        <v>0</v>
      </c>
      <c r="C109" s="145">
        <v>1</v>
      </c>
      <c r="D109" s="145">
        <v>9</v>
      </c>
      <c r="E109" s="178" t="s">
        <v>84</v>
      </c>
      <c r="F109" s="142" t="s">
        <v>65</v>
      </c>
      <c r="G109" s="148">
        <v>8</v>
      </c>
      <c r="H109" s="144">
        <v>110</v>
      </c>
      <c r="I109" s="144"/>
      <c r="J109" s="145">
        <v>3</v>
      </c>
      <c r="K109" s="145">
        <v>5</v>
      </c>
      <c r="L109" s="255">
        <v>4</v>
      </c>
      <c r="M109" s="147">
        <v>6</v>
      </c>
      <c r="N109" s="26"/>
      <c r="O109" s="139">
        <v>-9.75</v>
      </c>
      <c r="P109" s="140">
        <v>0</v>
      </c>
      <c r="Q109" s="145">
        <v>1</v>
      </c>
      <c r="R109" s="145">
        <v>9</v>
      </c>
      <c r="S109" s="178" t="s">
        <v>637</v>
      </c>
      <c r="T109" s="142" t="s">
        <v>65</v>
      </c>
      <c r="U109" s="148">
        <v>10</v>
      </c>
      <c r="V109" s="144"/>
      <c r="W109" s="144">
        <v>200</v>
      </c>
      <c r="X109" s="145">
        <v>3</v>
      </c>
      <c r="Y109" s="145">
        <v>5</v>
      </c>
      <c r="Z109" s="255">
        <v>4</v>
      </c>
      <c r="AA109" s="177">
        <v>9.75</v>
      </c>
    </row>
    <row r="110" spans="1:27" s="39" customFormat="1" ht="30" customHeight="1">
      <c r="A110" s="27"/>
      <c r="B110" s="27"/>
      <c r="C110" s="256"/>
      <c r="D110" s="256"/>
      <c r="E110" s="27"/>
      <c r="F110" s="27"/>
      <c r="G110" s="27"/>
      <c r="H110" s="27"/>
      <c r="I110" s="27"/>
      <c r="J110" s="256"/>
      <c r="K110" s="256"/>
      <c r="L110" s="27"/>
      <c r="M110" s="27"/>
      <c r="N110" s="52"/>
      <c r="O110" s="27"/>
      <c r="P110" s="27"/>
      <c r="Q110" s="256"/>
      <c r="R110" s="256"/>
      <c r="S110" s="27"/>
      <c r="T110" s="27"/>
      <c r="U110" s="27"/>
      <c r="V110" s="27"/>
      <c r="W110" s="27"/>
      <c r="X110" s="256"/>
      <c r="Y110" s="256"/>
      <c r="Z110" s="27"/>
      <c r="AA110" s="27"/>
    </row>
    <row r="111" spans="1:27" s="39" customFormat="1" ht="14.25">
      <c r="A111" s="18"/>
      <c r="B111" s="19" t="s">
        <v>44</v>
      </c>
      <c r="C111" s="237"/>
      <c r="D111" s="238"/>
      <c r="E111" s="19"/>
      <c r="F111" s="21" t="s">
        <v>135</v>
      </c>
      <c r="G111" s="22"/>
      <c r="H111" s="23" t="s">
        <v>46</v>
      </c>
      <c r="I111" s="23"/>
      <c r="J111" s="239"/>
      <c r="K111" s="240"/>
      <c r="L111" s="24" t="s">
        <v>88</v>
      </c>
      <c r="M111" s="25"/>
      <c r="N111" s="26">
        <v>150</v>
      </c>
      <c r="O111" s="18"/>
      <c r="P111" s="19" t="s">
        <v>44</v>
      </c>
      <c r="Q111" s="237"/>
      <c r="R111" s="238"/>
      <c r="S111" s="19"/>
      <c r="T111" s="21" t="s">
        <v>136</v>
      </c>
      <c r="U111" s="22"/>
      <c r="V111" s="23" t="s">
        <v>46</v>
      </c>
      <c r="W111" s="23"/>
      <c r="X111" s="239"/>
      <c r="Y111" s="240"/>
      <c r="Z111" s="24" t="s">
        <v>90</v>
      </c>
      <c r="AA111" s="25"/>
    </row>
    <row r="112" spans="1:27" s="39" customFormat="1" ht="12.75">
      <c r="A112" s="28"/>
      <c r="B112" s="28"/>
      <c r="C112" s="241"/>
      <c r="D112" s="241"/>
      <c r="E112" s="30"/>
      <c r="F112" s="30"/>
      <c r="G112" s="30"/>
      <c r="H112" s="31" t="s">
        <v>50</v>
      </c>
      <c r="I112" s="31"/>
      <c r="J112" s="239"/>
      <c r="K112" s="240"/>
      <c r="L112" s="24" t="s">
        <v>51</v>
      </c>
      <c r="M112" s="25"/>
      <c r="N112" s="26">
        <v>150</v>
      </c>
      <c r="O112" s="28"/>
      <c r="P112" s="28"/>
      <c r="Q112" s="241"/>
      <c r="R112" s="241"/>
      <c r="S112" s="30"/>
      <c r="T112" s="30"/>
      <c r="U112" s="30"/>
      <c r="V112" s="31" t="s">
        <v>50</v>
      </c>
      <c r="W112" s="31"/>
      <c r="X112" s="239"/>
      <c r="Y112" s="240"/>
      <c r="Z112" s="24" t="s">
        <v>52</v>
      </c>
      <c r="AA112" s="25"/>
    </row>
    <row r="113" spans="1:27" s="39" customFormat="1" ht="4.5" customHeight="1">
      <c r="A113" s="187"/>
      <c r="B113" s="188"/>
      <c r="C113" s="242"/>
      <c r="D113" s="243"/>
      <c r="E113" s="190"/>
      <c r="F113" s="191"/>
      <c r="G113" s="192"/>
      <c r="H113" s="193"/>
      <c r="I113" s="193"/>
      <c r="J113" s="243"/>
      <c r="K113" s="242"/>
      <c r="L113" s="188"/>
      <c r="M113" s="194"/>
      <c r="N113" s="26"/>
      <c r="O113" s="187"/>
      <c r="P113" s="188"/>
      <c r="Q113" s="242"/>
      <c r="R113" s="243"/>
      <c r="S113" s="190"/>
      <c r="T113" s="191"/>
      <c r="U113" s="192"/>
      <c r="V113" s="193"/>
      <c r="W113" s="193"/>
      <c r="X113" s="244"/>
      <c r="Y113" s="242"/>
      <c r="Z113" s="193"/>
      <c r="AA113" s="194"/>
    </row>
    <row r="114" spans="1:27" s="39" customFormat="1" ht="12.75" customHeight="1">
      <c r="A114" s="245"/>
      <c r="B114" s="32"/>
      <c r="C114" s="33"/>
      <c r="D114" s="33"/>
      <c r="E114" s="246"/>
      <c r="F114" s="34" t="s">
        <v>53</v>
      </c>
      <c r="G114" s="35" t="s">
        <v>1325</v>
      </c>
      <c r="H114" s="36"/>
      <c r="I114" s="37"/>
      <c r="K114" s="42"/>
      <c r="L114" s="260"/>
      <c r="M114" s="198"/>
      <c r="N114" s="38"/>
      <c r="O114" s="245"/>
      <c r="P114" s="32"/>
      <c r="Q114" s="33"/>
      <c r="R114" s="33"/>
      <c r="S114" s="246"/>
      <c r="T114" s="34" t="s">
        <v>53</v>
      </c>
      <c r="U114" s="35" t="s">
        <v>191</v>
      </c>
      <c r="V114" s="36"/>
      <c r="W114" s="37"/>
      <c r="X114" s="42"/>
      <c r="Y114" s="42"/>
      <c r="Z114" s="260"/>
      <c r="AA114" s="198"/>
    </row>
    <row r="115" spans="1:27" s="39" customFormat="1" ht="12.75" customHeight="1">
      <c r="A115" s="195"/>
      <c r="B115" s="32"/>
      <c r="C115" s="33"/>
      <c r="D115" s="33"/>
      <c r="E115" s="246"/>
      <c r="F115" s="40" t="s">
        <v>54</v>
      </c>
      <c r="G115" s="35" t="s">
        <v>1326</v>
      </c>
      <c r="H115" s="41"/>
      <c r="I115" s="42"/>
      <c r="J115" s="44"/>
      <c r="K115" s="261">
        <f>IF(G114&amp;G115&amp;G116&amp;G117="","",(LEN(G114&amp;G115&amp;G116&amp;G117)-LEN(SUBSTITUTE(G114&amp;G115&amp;G116&amp;G117,"Т","")))*4+(LEN(G114&amp;G115&amp;G116&amp;G117)-LEN(SUBSTITUTE(G114&amp;G115&amp;G116&amp;G117,"К","")))*3+(LEN(G114&amp;G115&amp;G116&amp;G117)-LEN(SUBSTITUTE(G114&amp;G115&amp;G116&amp;G117,"Д","")))*2+(LEN(G114&amp;G115&amp;G116&amp;G117)-LEN(SUBSTITUTE(G114&amp;G115&amp;G116&amp;G117,"В","")))+0.1)</f>
        <v>15.1</v>
      </c>
      <c r="L115" s="261"/>
      <c r="M115" s="262"/>
      <c r="N115" s="38"/>
      <c r="O115" s="195"/>
      <c r="P115" s="32"/>
      <c r="Q115" s="33"/>
      <c r="R115" s="33"/>
      <c r="S115" s="246"/>
      <c r="T115" s="40" t="s">
        <v>54</v>
      </c>
      <c r="U115" s="35" t="s">
        <v>233</v>
      </c>
      <c r="V115" s="41"/>
      <c r="W115" s="42"/>
      <c r="X115" s="44"/>
      <c r="Y115" s="261">
        <f>IF(U114&amp;U115&amp;U116&amp;U117="","",(LEN(U114&amp;U115&amp;U116&amp;U117)-LEN(SUBSTITUTE(U114&amp;U115&amp;U116&amp;U117,"Т","")))*4+(LEN(U114&amp;U115&amp;U116&amp;U117)-LEN(SUBSTITUTE(U114&amp;U115&amp;U116&amp;U117,"К","")))*3+(LEN(U114&amp;U115&amp;U116&amp;U117)-LEN(SUBSTITUTE(U114&amp;U115&amp;U116&amp;U117,"Д","")))*2+(LEN(U114&amp;U115&amp;U116&amp;U117)-LEN(SUBSTITUTE(U114&amp;U115&amp;U116&amp;U117,"В","")))+0.1)</f>
        <v>7.1</v>
      </c>
      <c r="Z115" s="261"/>
      <c r="AA115" s="262"/>
    </row>
    <row r="116" spans="1:27" s="39" customFormat="1" ht="12.75" customHeight="1">
      <c r="A116" s="195"/>
      <c r="B116" s="32"/>
      <c r="C116" s="33"/>
      <c r="D116" s="33"/>
      <c r="E116" s="246"/>
      <c r="F116" s="40" t="s">
        <v>55</v>
      </c>
      <c r="G116" s="35" t="s">
        <v>749</v>
      </c>
      <c r="H116" s="36"/>
      <c r="I116" s="42"/>
      <c r="J116" s="263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261" t="str">
        <f>IF(K115="","","+")</f>
        <v>+</v>
      </c>
      <c r="L116" s="346">
        <f>IF(K115="","",(LEN(I118&amp;I119&amp;I120&amp;I121)-LEN(SUBSTITUTE(I118&amp;I119&amp;I120&amp;I121,"Т","")))*4+(LEN(I118&amp;I119&amp;I120&amp;I121)-LEN(SUBSTITUTE(I118&amp;I119&amp;I120&amp;I121,"К","")))*3+(LEN(I118&amp;I119&amp;I120&amp;I121)-LEN(SUBSTITUTE(I118&amp;I119&amp;I120&amp;I121,"Д","")))*2+(LEN(I118&amp;I119&amp;I120&amp;I121)-LEN(SUBSTITUTE(I118&amp;I119&amp;I120&amp;I121,"В","")))+0.1)</f>
        <v>12.1</v>
      </c>
      <c r="M116" s="264" t="s">
        <v>1230</v>
      </c>
      <c r="N116" s="38"/>
      <c r="O116" s="195"/>
      <c r="P116" s="32"/>
      <c r="Q116" s="33"/>
      <c r="R116" s="33"/>
      <c r="S116" s="246"/>
      <c r="T116" s="40" t="s">
        <v>55</v>
      </c>
      <c r="U116" s="35" t="s">
        <v>1327</v>
      </c>
      <c r="V116" s="36"/>
      <c r="W116" s="42"/>
      <c r="X116" s="263">
        <f>IF(Y115="","",(LEN(P118&amp;P119&amp;P120&amp;P121)-LEN(SUBSTITUTE(P118&amp;P119&amp;P120&amp;P121,"Т","")))*4+(LEN(P118&amp;P119&amp;P120&amp;P121)-LEN(SUBSTITUTE(P118&amp;P119&amp;P120&amp;P121,"К","")))*3+(LEN(P118&amp;P119&amp;P120&amp;P121)-LEN(SUBSTITUTE(P118&amp;P119&amp;P120&amp;P121,"Д","")))*2+(LEN(P118&amp;P119&amp;P120&amp;P121)-LEN(SUBSTITUTE(P118&amp;P119&amp;P120&amp;P121,"В","")))+0.1)</f>
        <v>11.1</v>
      </c>
      <c r="Y116" s="261" t="str">
        <f>IF(Y115="","","+")</f>
        <v>+</v>
      </c>
      <c r="Z116" s="346">
        <f>IF(Y115="","",(LEN(W118&amp;W119&amp;W120&amp;W121)-LEN(SUBSTITUTE(W118&amp;W119&amp;W120&amp;W121,"Т","")))*4+(LEN(W118&amp;W119&amp;W120&amp;W121)-LEN(SUBSTITUTE(W118&amp;W119&amp;W120&amp;W121,"К","")))*3+(LEN(W118&amp;W119&amp;W120&amp;W121)-LEN(SUBSTITUTE(W118&amp;W119&amp;W120&amp;W121,"Д","")))*2+(LEN(W118&amp;W119&amp;W120&amp;W121)-LEN(SUBSTITUTE(W118&amp;W119&amp;W120&amp;W121,"В","")))+0.1)</f>
        <v>18.1</v>
      </c>
      <c r="AA116" s="264" t="s">
        <v>1230</v>
      </c>
    </row>
    <row r="117" spans="1:27" s="39" customFormat="1" ht="12.75" customHeight="1">
      <c r="A117" s="195"/>
      <c r="B117" s="32"/>
      <c r="C117" s="33"/>
      <c r="D117" s="33"/>
      <c r="E117" s="246"/>
      <c r="F117" s="34" t="s">
        <v>57</v>
      </c>
      <c r="G117" s="35" t="s">
        <v>515</v>
      </c>
      <c r="H117" s="36"/>
      <c r="I117" s="42"/>
      <c r="J117" s="44"/>
      <c r="K117" s="261">
        <f>IF(K115="","",(LEN(G122&amp;G123&amp;G124&amp;G125)-LEN(SUBSTITUTE(G122&amp;G123&amp;G124&amp;G125,"Т","")))*4+(LEN(G122&amp;G123&amp;G124&amp;G125)-LEN(SUBSTITUTE(G122&amp;G123&amp;G124&amp;G125,"К","")))*3+(LEN(G122&amp;G123&amp;G124&amp;G125)-LEN(SUBSTITUTE(G122&amp;G123&amp;G124&amp;G125,"Д","")))*2+(LEN(G122&amp;G123&amp;G124&amp;G125)-LEN(SUBSTITUTE(G122&amp;G123&amp;G124&amp;G125,"В","")))+0.1)</f>
        <v>7.1</v>
      </c>
      <c r="L117" s="261"/>
      <c r="M117" s="262"/>
      <c r="N117" s="38"/>
      <c r="O117" s="195"/>
      <c r="P117" s="32"/>
      <c r="Q117" s="33"/>
      <c r="R117" s="33"/>
      <c r="S117" s="246"/>
      <c r="T117" s="34" t="s">
        <v>57</v>
      </c>
      <c r="U117" s="35" t="s">
        <v>910</v>
      </c>
      <c r="V117" s="36"/>
      <c r="W117" s="42"/>
      <c r="X117" s="44"/>
      <c r="Y117" s="261">
        <f>IF(Y115="","",(LEN(U122&amp;U123&amp;U124&amp;U125)-LEN(SUBSTITUTE(U122&amp;U123&amp;U124&amp;U125,"Т","")))*4+(LEN(U122&amp;U123&amp;U124&amp;U125)-LEN(SUBSTITUTE(U122&amp;U123&amp;U124&amp;U125,"К","")))*3+(LEN(U122&amp;U123&amp;U124&amp;U125)-LEN(SUBSTITUTE(U122&amp;U123&amp;U124&amp;U125,"Д","")))*2+(LEN(U122&amp;U123&amp;U124&amp;U125)-LEN(SUBSTITUTE(U122&amp;U123&amp;U124&amp;U125,"В","")))+0.1)</f>
        <v>4.1</v>
      </c>
      <c r="Z117" s="261"/>
      <c r="AA117" s="262"/>
    </row>
    <row r="118" spans="1:27" s="39" customFormat="1" ht="12.75" customHeight="1">
      <c r="A118" s="99" t="s">
        <v>53</v>
      </c>
      <c r="B118" s="208" t="s">
        <v>1328</v>
      </c>
      <c r="C118" s="33"/>
      <c r="D118" s="33"/>
      <c r="E118" s="246"/>
      <c r="G118" s="36"/>
      <c r="H118" s="34" t="s">
        <v>53</v>
      </c>
      <c r="I118" s="205" t="s">
        <v>1329</v>
      </c>
      <c r="K118" s="36"/>
      <c r="L118" s="200"/>
      <c r="M118" s="198"/>
      <c r="N118" s="38"/>
      <c r="O118" s="99" t="s">
        <v>53</v>
      </c>
      <c r="P118" s="203" t="s">
        <v>1330</v>
      </c>
      <c r="Q118" s="33"/>
      <c r="R118" s="33"/>
      <c r="S118" s="246"/>
      <c r="U118" s="36"/>
      <c r="V118" s="34" t="s">
        <v>53</v>
      </c>
      <c r="W118" s="205" t="s">
        <v>590</v>
      </c>
      <c r="X118" s="36"/>
      <c r="Y118" s="36"/>
      <c r="Z118" s="44"/>
      <c r="AA118" s="198"/>
    </row>
    <row r="119" spans="1:27" s="39" customFormat="1" ht="12.75" customHeight="1">
      <c r="A119" s="103" t="s">
        <v>54</v>
      </c>
      <c r="B119" s="203" t="s">
        <v>163</v>
      </c>
      <c r="C119" s="45"/>
      <c r="D119" s="45"/>
      <c r="E119" s="246"/>
      <c r="G119" s="42"/>
      <c r="H119" s="40" t="s">
        <v>54</v>
      </c>
      <c r="I119" s="205" t="s">
        <v>855</v>
      </c>
      <c r="J119" s="36"/>
      <c r="K119" s="36"/>
      <c r="L119" s="44"/>
      <c r="M119" s="198"/>
      <c r="N119" s="38"/>
      <c r="O119" s="103" t="s">
        <v>54</v>
      </c>
      <c r="P119" s="203" t="s">
        <v>1181</v>
      </c>
      <c r="Q119" s="45"/>
      <c r="R119" s="45"/>
      <c r="S119" s="246"/>
      <c r="U119" s="42"/>
      <c r="V119" s="40" t="s">
        <v>54</v>
      </c>
      <c r="W119" s="205" t="s">
        <v>1331</v>
      </c>
      <c r="X119" s="36"/>
      <c r="Y119" s="36"/>
      <c r="Z119" s="44"/>
      <c r="AA119" s="198"/>
    </row>
    <row r="120" spans="1:27" s="39" customFormat="1" ht="12.75" customHeight="1">
      <c r="A120" s="103" t="s">
        <v>55</v>
      </c>
      <c r="B120" s="203" t="s">
        <v>289</v>
      </c>
      <c r="C120" s="33"/>
      <c r="D120" s="33"/>
      <c r="E120" s="246"/>
      <c r="G120" s="42"/>
      <c r="H120" s="40" t="s">
        <v>55</v>
      </c>
      <c r="I120" s="205" t="s">
        <v>907</v>
      </c>
      <c r="J120" s="36"/>
      <c r="K120" s="36"/>
      <c r="L120" s="36"/>
      <c r="M120" s="198"/>
      <c r="N120" s="38"/>
      <c r="O120" s="103" t="s">
        <v>55</v>
      </c>
      <c r="P120" s="203" t="s">
        <v>538</v>
      </c>
      <c r="Q120" s="33"/>
      <c r="R120" s="33"/>
      <c r="S120" s="246"/>
      <c r="U120" s="42"/>
      <c r="V120" s="40" t="s">
        <v>55</v>
      </c>
      <c r="W120" s="205" t="s">
        <v>761</v>
      </c>
      <c r="X120" s="36"/>
      <c r="Y120" s="36"/>
      <c r="Z120" s="36"/>
      <c r="AA120" s="198"/>
    </row>
    <row r="121" spans="1:27" s="39" customFormat="1" ht="12.75" customHeight="1">
      <c r="A121" s="99" t="s">
        <v>57</v>
      </c>
      <c r="B121" s="203" t="s">
        <v>1332</v>
      </c>
      <c r="C121" s="45"/>
      <c r="D121" s="45"/>
      <c r="E121" s="246"/>
      <c r="G121" s="36"/>
      <c r="H121" s="34" t="s">
        <v>57</v>
      </c>
      <c r="I121" s="205" t="s">
        <v>1333</v>
      </c>
      <c r="J121" s="106" t="s">
        <v>64</v>
      </c>
      <c r="K121" s="106"/>
      <c r="L121" s="44"/>
      <c r="M121" s="198"/>
      <c r="N121" s="38"/>
      <c r="O121" s="99" t="s">
        <v>57</v>
      </c>
      <c r="P121" s="203" t="s">
        <v>146</v>
      </c>
      <c r="Q121" s="45"/>
      <c r="R121" s="45"/>
      <c r="S121" s="246"/>
      <c r="U121" s="36"/>
      <c r="V121" s="34" t="s">
        <v>57</v>
      </c>
      <c r="W121" s="205" t="s">
        <v>1155</v>
      </c>
      <c r="X121" s="106" t="s">
        <v>64</v>
      </c>
      <c r="Y121" s="106"/>
      <c r="Z121" s="44"/>
      <c r="AA121" s="198"/>
    </row>
    <row r="122" spans="1:27" s="39" customFormat="1" ht="12.75" customHeight="1">
      <c r="A122" s="247"/>
      <c r="B122" s="45"/>
      <c r="C122" s="45"/>
      <c r="D122" s="45"/>
      <c r="E122" s="246"/>
      <c r="F122" s="34" t="s">
        <v>53</v>
      </c>
      <c r="G122" s="35" t="s">
        <v>133</v>
      </c>
      <c r="H122" s="36"/>
      <c r="I122" s="110" t="s">
        <v>65</v>
      </c>
      <c r="J122" s="250" t="s">
        <v>1334</v>
      </c>
      <c r="K122" s="248"/>
      <c r="L122" s="44"/>
      <c r="M122" s="198"/>
      <c r="N122" s="38"/>
      <c r="O122" s="247"/>
      <c r="P122" s="45"/>
      <c r="Q122" s="45"/>
      <c r="R122" s="45"/>
      <c r="S122" s="246"/>
      <c r="T122" s="34" t="s">
        <v>53</v>
      </c>
      <c r="U122" s="35" t="s">
        <v>830</v>
      </c>
      <c r="V122" s="36"/>
      <c r="W122" s="110" t="s">
        <v>65</v>
      </c>
      <c r="X122" s="250" t="s">
        <v>1335</v>
      </c>
      <c r="Y122" s="248"/>
      <c r="Z122" s="44"/>
      <c r="AA122" s="198"/>
    </row>
    <row r="123" spans="1:27" s="39" customFormat="1" ht="12.75" customHeight="1">
      <c r="A123" s="195"/>
      <c r="B123" s="112" t="s">
        <v>66</v>
      </c>
      <c r="C123" s="33"/>
      <c r="D123" s="33"/>
      <c r="E123" s="246"/>
      <c r="F123" s="40" t="s">
        <v>54</v>
      </c>
      <c r="G123" s="35" t="s">
        <v>1203</v>
      </c>
      <c r="H123" s="36"/>
      <c r="I123" s="110" t="s">
        <v>5</v>
      </c>
      <c r="J123" s="250" t="s">
        <v>1334</v>
      </c>
      <c r="K123" s="248"/>
      <c r="L123" s="32"/>
      <c r="M123" s="198"/>
      <c r="N123" s="38"/>
      <c r="O123" s="195"/>
      <c r="P123" s="112" t="s">
        <v>66</v>
      </c>
      <c r="Q123" s="33"/>
      <c r="R123" s="33"/>
      <c r="S123" s="246"/>
      <c r="T123" s="40" t="s">
        <v>54</v>
      </c>
      <c r="U123" s="35" t="s">
        <v>218</v>
      </c>
      <c r="V123" s="36"/>
      <c r="W123" s="110" t="s">
        <v>5</v>
      </c>
      <c r="X123" s="250" t="s">
        <v>1335</v>
      </c>
      <c r="Y123" s="248"/>
      <c r="Z123" s="32"/>
      <c r="AA123" s="198"/>
    </row>
    <row r="124" spans="1:27" s="39" customFormat="1" ht="12.75" customHeight="1">
      <c r="A124" s="195"/>
      <c r="B124" s="249" t="s">
        <v>822</v>
      </c>
      <c r="C124" s="33"/>
      <c r="D124" s="33"/>
      <c r="E124" s="246"/>
      <c r="F124" s="40" t="s">
        <v>55</v>
      </c>
      <c r="G124" s="35" t="s">
        <v>190</v>
      </c>
      <c r="H124" s="44"/>
      <c r="I124" s="110" t="s">
        <v>68</v>
      </c>
      <c r="J124" s="250" t="s">
        <v>1336</v>
      </c>
      <c r="K124" s="250"/>
      <c r="L124" s="32"/>
      <c r="M124" s="198"/>
      <c r="N124" s="38"/>
      <c r="O124" s="195"/>
      <c r="P124" s="249" t="s">
        <v>1337</v>
      </c>
      <c r="Q124" s="33"/>
      <c r="R124" s="33"/>
      <c r="S124" s="246"/>
      <c r="T124" s="40" t="s">
        <v>55</v>
      </c>
      <c r="U124" s="201" t="s">
        <v>1247</v>
      </c>
      <c r="V124" s="44"/>
      <c r="W124" s="110" t="s">
        <v>68</v>
      </c>
      <c r="X124" s="250" t="s">
        <v>1338</v>
      </c>
      <c r="Y124" s="250"/>
      <c r="Z124" s="32"/>
      <c r="AA124" s="198"/>
    </row>
    <row r="125" spans="1:27" s="39" customFormat="1" ht="12.75" customHeight="1">
      <c r="A125" s="211"/>
      <c r="B125" s="43"/>
      <c r="C125" s="43"/>
      <c r="D125" s="43"/>
      <c r="E125" s="246"/>
      <c r="F125" s="34" t="s">
        <v>57</v>
      </c>
      <c r="G125" s="203" t="s">
        <v>1017</v>
      </c>
      <c r="H125" s="43"/>
      <c r="I125" s="116" t="s">
        <v>71</v>
      </c>
      <c r="J125" s="251" t="s">
        <v>1336</v>
      </c>
      <c r="K125" s="251"/>
      <c r="L125" s="43"/>
      <c r="M125" s="252"/>
      <c r="N125" s="46"/>
      <c r="O125" s="211"/>
      <c r="P125" s="43"/>
      <c r="Q125" s="43"/>
      <c r="R125" s="43"/>
      <c r="S125" s="246"/>
      <c r="T125" s="34" t="s">
        <v>57</v>
      </c>
      <c r="U125" s="203" t="s">
        <v>1339</v>
      </c>
      <c r="V125" s="43"/>
      <c r="W125" s="116" t="s">
        <v>71</v>
      </c>
      <c r="X125" s="251" t="s">
        <v>1338</v>
      </c>
      <c r="Y125" s="251"/>
      <c r="Z125" s="43"/>
      <c r="AA125" s="252"/>
    </row>
    <row r="126" spans="1:27" ht="4.5" customHeight="1">
      <c r="A126" s="212"/>
      <c r="B126" s="213"/>
      <c r="C126" s="253"/>
      <c r="D126" s="254"/>
      <c r="E126" s="215"/>
      <c r="F126" s="216"/>
      <c r="G126" s="217"/>
      <c r="H126" s="218"/>
      <c r="I126" s="218"/>
      <c r="J126" s="254"/>
      <c r="K126" s="253"/>
      <c r="L126" s="213"/>
      <c r="M126" s="219"/>
      <c r="O126" s="212"/>
      <c r="P126" s="213"/>
      <c r="Q126" s="253"/>
      <c r="R126" s="254"/>
      <c r="S126" s="215"/>
      <c r="T126" s="216"/>
      <c r="U126" s="217"/>
      <c r="V126" s="218"/>
      <c r="W126" s="218"/>
      <c r="X126" s="254"/>
      <c r="Y126" s="253"/>
      <c r="Z126" s="213"/>
      <c r="AA126" s="219"/>
    </row>
    <row r="127" spans="1:27" ht="12.75" customHeight="1">
      <c r="A127" s="128"/>
      <c r="B127" s="128" t="s">
        <v>72</v>
      </c>
      <c r="C127" s="129"/>
      <c r="D127" s="129"/>
      <c r="E127" s="130" t="s">
        <v>73</v>
      </c>
      <c r="F127" s="130" t="s">
        <v>74</v>
      </c>
      <c r="G127" s="130" t="s">
        <v>75</v>
      </c>
      <c r="H127" s="131" t="s">
        <v>76</v>
      </c>
      <c r="I127" s="132"/>
      <c r="J127" s="129" t="s">
        <v>77</v>
      </c>
      <c r="K127" s="129" t="s">
        <v>77</v>
      </c>
      <c r="L127" s="130" t="s">
        <v>72</v>
      </c>
      <c r="M127" s="128" t="s">
        <v>78</v>
      </c>
      <c r="N127" s="26">
        <v>150</v>
      </c>
      <c r="O127" s="128"/>
      <c r="P127" s="128" t="s">
        <v>72</v>
      </c>
      <c r="Q127" s="129"/>
      <c r="R127" s="129"/>
      <c r="S127" s="130" t="s">
        <v>73</v>
      </c>
      <c r="T127" s="130" t="s">
        <v>74</v>
      </c>
      <c r="U127" s="130" t="s">
        <v>75</v>
      </c>
      <c r="V127" s="131" t="s">
        <v>76</v>
      </c>
      <c r="W127" s="132"/>
      <c r="X127" s="129" t="s">
        <v>77</v>
      </c>
      <c r="Y127" s="129" t="s">
        <v>77</v>
      </c>
      <c r="Z127" s="130" t="s">
        <v>72</v>
      </c>
      <c r="AA127" s="133" t="s">
        <v>78</v>
      </c>
    </row>
    <row r="128" spans="1:27" ht="12.75">
      <c r="A128" s="134" t="s">
        <v>78</v>
      </c>
      <c r="B128" s="134" t="s">
        <v>79</v>
      </c>
      <c r="C128" s="135" t="s">
        <v>80</v>
      </c>
      <c r="D128" s="135" t="s">
        <v>80</v>
      </c>
      <c r="E128" s="136" t="s">
        <v>81</v>
      </c>
      <c r="F128" s="136" t="s">
        <v>82</v>
      </c>
      <c r="G128" s="136"/>
      <c r="H128" s="137" t="s">
        <v>80</v>
      </c>
      <c r="I128" s="137" t="s">
        <v>77</v>
      </c>
      <c r="J128" s="135"/>
      <c r="K128" s="135"/>
      <c r="L128" s="134" t="s">
        <v>79</v>
      </c>
      <c r="M128" s="134"/>
      <c r="N128" s="26">
        <v>150</v>
      </c>
      <c r="O128" s="134" t="s">
        <v>78</v>
      </c>
      <c r="P128" s="134" t="s">
        <v>79</v>
      </c>
      <c r="Q128" s="135" t="s">
        <v>80</v>
      </c>
      <c r="R128" s="135" t="s">
        <v>80</v>
      </c>
      <c r="S128" s="136" t="s">
        <v>81</v>
      </c>
      <c r="T128" s="136" t="s">
        <v>82</v>
      </c>
      <c r="U128" s="136"/>
      <c r="V128" s="137" t="s">
        <v>80</v>
      </c>
      <c r="W128" s="137" t="s">
        <v>77</v>
      </c>
      <c r="X128" s="135"/>
      <c r="Y128" s="135"/>
      <c r="Z128" s="134" t="s">
        <v>79</v>
      </c>
      <c r="AA128" s="138"/>
    </row>
    <row r="129" spans="1:27" ht="16.5" customHeight="1">
      <c r="A129" s="139">
        <v>-1.5</v>
      </c>
      <c r="B129" s="140">
        <v>1</v>
      </c>
      <c r="C129" s="145">
        <v>3</v>
      </c>
      <c r="D129" s="145">
        <v>10</v>
      </c>
      <c r="E129" s="178" t="s">
        <v>501</v>
      </c>
      <c r="F129" s="142" t="s">
        <v>71</v>
      </c>
      <c r="G129" s="148">
        <v>5</v>
      </c>
      <c r="H129" s="144">
        <v>200</v>
      </c>
      <c r="I129" s="144"/>
      <c r="J129" s="145">
        <v>7</v>
      </c>
      <c r="K129" s="145">
        <v>1</v>
      </c>
      <c r="L129" s="255">
        <v>3</v>
      </c>
      <c r="M129" s="147">
        <v>1.5</v>
      </c>
      <c r="N129" s="26"/>
      <c r="O129" s="139">
        <v>2.75</v>
      </c>
      <c r="P129" s="140">
        <v>3</v>
      </c>
      <c r="Q129" s="145">
        <v>3</v>
      </c>
      <c r="R129" s="145">
        <v>10</v>
      </c>
      <c r="S129" s="178" t="s">
        <v>504</v>
      </c>
      <c r="T129" s="142" t="s">
        <v>71</v>
      </c>
      <c r="U129" s="148">
        <v>12</v>
      </c>
      <c r="V129" s="144"/>
      <c r="W129" s="144">
        <v>480</v>
      </c>
      <c r="X129" s="145">
        <v>7</v>
      </c>
      <c r="Y129" s="145">
        <v>1</v>
      </c>
      <c r="Z129" s="255">
        <v>1</v>
      </c>
      <c r="AA129" s="177">
        <v>-2.75</v>
      </c>
    </row>
    <row r="130" spans="1:27" ht="16.5" customHeight="1">
      <c r="A130" s="139">
        <v>-1.5</v>
      </c>
      <c r="B130" s="140">
        <v>1</v>
      </c>
      <c r="C130" s="145">
        <v>12</v>
      </c>
      <c r="D130" s="145">
        <v>8</v>
      </c>
      <c r="E130" s="178" t="s">
        <v>84</v>
      </c>
      <c r="F130" s="142" t="s">
        <v>65</v>
      </c>
      <c r="G130" s="148">
        <v>11</v>
      </c>
      <c r="H130" s="144">
        <v>200</v>
      </c>
      <c r="I130" s="144"/>
      <c r="J130" s="145">
        <v>5</v>
      </c>
      <c r="K130" s="145">
        <v>4</v>
      </c>
      <c r="L130" s="255">
        <v>3</v>
      </c>
      <c r="M130" s="147">
        <v>1.5</v>
      </c>
      <c r="N130" s="26"/>
      <c r="O130" s="139">
        <v>2.75</v>
      </c>
      <c r="P130" s="140">
        <v>3</v>
      </c>
      <c r="Q130" s="145">
        <v>12</v>
      </c>
      <c r="R130" s="145">
        <v>8</v>
      </c>
      <c r="S130" s="178" t="s">
        <v>85</v>
      </c>
      <c r="T130" s="142" t="s">
        <v>71</v>
      </c>
      <c r="U130" s="148">
        <v>12</v>
      </c>
      <c r="V130" s="144"/>
      <c r="W130" s="144">
        <v>480</v>
      </c>
      <c r="X130" s="145">
        <v>5</v>
      </c>
      <c r="Y130" s="145">
        <v>4</v>
      </c>
      <c r="Z130" s="255">
        <v>1</v>
      </c>
      <c r="AA130" s="177">
        <v>-2.75</v>
      </c>
    </row>
    <row r="131" spans="1:27" ht="16.5" customHeight="1">
      <c r="A131" s="139">
        <v>4.5</v>
      </c>
      <c r="B131" s="140">
        <v>4</v>
      </c>
      <c r="C131" s="145">
        <v>9</v>
      </c>
      <c r="D131" s="145">
        <v>6</v>
      </c>
      <c r="E131" s="178" t="s">
        <v>85</v>
      </c>
      <c r="F131" s="142" t="s">
        <v>65</v>
      </c>
      <c r="G131" s="148">
        <v>10</v>
      </c>
      <c r="H131" s="144">
        <v>420</v>
      </c>
      <c r="I131" s="144"/>
      <c r="J131" s="145">
        <v>11</v>
      </c>
      <c r="K131" s="145">
        <v>2</v>
      </c>
      <c r="L131" s="255">
        <v>0</v>
      </c>
      <c r="M131" s="147">
        <v>-4.5</v>
      </c>
      <c r="N131" s="26"/>
      <c r="O131" s="139">
        <v>-8.25</v>
      </c>
      <c r="P131" s="140">
        <v>0</v>
      </c>
      <c r="Q131" s="145">
        <v>9</v>
      </c>
      <c r="R131" s="145">
        <v>6</v>
      </c>
      <c r="S131" s="178" t="s">
        <v>263</v>
      </c>
      <c r="T131" s="142" t="s">
        <v>68</v>
      </c>
      <c r="U131" s="148">
        <v>12</v>
      </c>
      <c r="V131" s="144"/>
      <c r="W131" s="144">
        <v>990</v>
      </c>
      <c r="X131" s="145">
        <v>11</v>
      </c>
      <c r="Y131" s="145">
        <v>2</v>
      </c>
      <c r="Z131" s="255">
        <v>4</v>
      </c>
      <c r="AA131" s="177">
        <v>8.25</v>
      </c>
    </row>
    <row r="132" spans="1:27" s="39" customFormat="1" ht="9.75" customHeight="1">
      <c r="A132" s="27"/>
      <c r="B132" s="27"/>
      <c r="C132" s="256"/>
      <c r="D132" s="256"/>
      <c r="E132" s="27"/>
      <c r="F132" s="27"/>
      <c r="G132" s="27"/>
      <c r="H132" s="27"/>
      <c r="I132" s="27"/>
      <c r="J132" s="256"/>
      <c r="K132" s="256"/>
      <c r="L132" s="27"/>
      <c r="M132" s="27"/>
      <c r="N132" s="52"/>
      <c r="O132" s="27"/>
      <c r="P132" s="27"/>
      <c r="Q132" s="256"/>
      <c r="R132" s="256"/>
      <c r="S132" s="27"/>
      <c r="T132" s="27"/>
      <c r="U132" s="27"/>
      <c r="V132" s="27"/>
      <c r="W132" s="27"/>
      <c r="X132" s="256"/>
      <c r="Y132" s="256"/>
      <c r="Z132" s="27"/>
      <c r="AA132" s="27"/>
    </row>
    <row r="133" spans="1:27" s="39" customFormat="1" ht="14.25">
      <c r="A133" s="18"/>
      <c r="B133" s="19" t="s">
        <v>44</v>
      </c>
      <c r="C133" s="237"/>
      <c r="D133" s="238"/>
      <c r="E133" s="19"/>
      <c r="F133" s="21" t="s">
        <v>143</v>
      </c>
      <c r="G133" s="22"/>
      <c r="H133" s="23" t="s">
        <v>46</v>
      </c>
      <c r="I133" s="23"/>
      <c r="J133" s="239"/>
      <c r="K133" s="240"/>
      <c r="L133" s="24" t="s">
        <v>47</v>
      </c>
      <c r="M133" s="25"/>
      <c r="N133" s="26">
        <v>150</v>
      </c>
      <c r="O133" s="18"/>
      <c r="P133" s="19" t="s">
        <v>44</v>
      </c>
      <c r="Q133" s="237"/>
      <c r="R133" s="238"/>
      <c r="S133" s="19"/>
      <c r="T133" s="21" t="s">
        <v>144</v>
      </c>
      <c r="U133" s="22"/>
      <c r="V133" s="23" t="s">
        <v>46</v>
      </c>
      <c r="W133" s="23"/>
      <c r="X133" s="239"/>
      <c r="Y133" s="240"/>
      <c r="Z133" s="24" t="s">
        <v>49</v>
      </c>
      <c r="AA133" s="25"/>
    </row>
    <row r="134" spans="1:27" s="39" customFormat="1" ht="12.75">
      <c r="A134" s="28"/>
      <c r="B134" s="28"/>
      <c r="C134" s="241"/>
      <c r="D134" s="241"/>
      <c r="E134" s="30"/>
      <c r="F134" s="30"/>
      <c r="G134" s="30"/>
      <c r="H134" s="31" t="s">
        <v>50</v>
      </c>
      <c r="I134" s="31"/>
      <c r="J134" s="239"/>
      <c r="K134" s="240"/>
      <c r="L134" s="24" t="s">
        <v>92</v>
      </c>
      <c r="M134" s="25"/>
      <c r="N134" s="26">
        <v>150</v>
      </c>
      <c r="O134" s="28"/>
      <c r="P134" s="28"/>
      <c r="Q134" s="241"/>
      <c r="R134" s="241"/>
      <c r="S134" s="30"/>
      <c r="T134" s="30"/>
      <c r="U134" s="30"/>
      <c r="V134" s="31" t="s">
        <v>50</v>
      </c>
      <c r="W134" s="31"/>
      <c r="X134" s="239"/>
      <c r="Y134" s="240"/>
      <c r="Z134" s="24" t="s">
        <v>51</v>
      </c>
      <c r="AA134" s="25"/>
    </row>
    <row r="135" spans="1:27" s="39" customFormat="1" ht="4.5" customHeight="1">
      <c r="A135" s="187"/>
      <c r="B135" s="188"/>
      <c r="C135" s="242"/>
      <c r="D135" s="243"/>
      <c r="E135" s="190"/>
      <c r="F135" s="191"/>
      <c r="G135" s="192"/>
      <c r="H135" s="193"/>
      <c r="I135" s="193"/>
      <c r="J135" s="243"/>
      <c r="K135" s="242"/>
      <c r="L135" s="188"/>
      <c r="M135" s="194"/>
      <c r="N135" s="26"/>
      <c r="O135" s="187"/>
      <c r="P135" s="188"/>
      <c r="Q135" s="242"/>
      <c r="R135" s="243"/>
      <c r="S135" s="190"/>
      <c r="T135" s="191"/>
      <c r="U135" s="192"/>
      <c r="V135" s="193"/>
      <c r="W135" s="193"/>
      <c r="X135" s="244"/>
      <c r="Y135" s="242"/>
      <c r="Z135" s="193"/>
      <c r="AA135" s="194"/>
    </row>
    <row r="136" spans="1:27" s="39" customFormat="1" ht="12.75" customHeight="1">
      <c r="A136" s="245"/>
      <c r="B136" s="32"/>
      <c r="C136" s="33"/>
      <c r="D136" s="33"/>
      <c r="E136" s="246"/>
      <c r="F136" s="34" t="s">
        <v>53</v>
      </c>
      <c r="G136" s="35" t="s">
        <v>1340</v>
      </c>
      <c r="H136" s="36"/>
      <c r="I136" s="37"/>
      <c r="K136" s="42"/>
      <c r="L136" s="260"/>
      <c r="M136" s="198"/>
      <c r="N136" s="38"/>
      <c r="O136" s="245"/>
      <c r="P136" s="32"/>
      <c r="Q136" s="33"/>
      <c r="R136" s="33"/>
      <c r="S136" s="246"/>
      <c r="T136" s="34" t="s">
        <v>53</v>
      </c>
      <c r="U136" s="35" t="s">
        <v>1341</v>
      </c>
      <c r="V136" s="36"/>
      <c r="W136" s="37"/>
      <c r="X136" s="42"/>
      <c r="Y136" s="42"/>
      <c r="Z136" s="260"/>
      <c r="AA136" s="198"/>
    </row>
    <row r="137" spans="1:27" s="39" customFormat="1" ht="12.75" customHeight="1">
      <c r="A137" s="195"/>
      <c r="B137" s="32"/>
      <c r="C137" s="33"/>
      <c r="D137" s="33"/>
      <c r="E137" s="246"/>
      <c r="F137" s="40" t="s">
        <v>54</v>
      </c>
      <c r="G137" s="35" t="s">
        <v>521</v>
      </c>
      <c r="H137" s="41"/>
      <c r="I137" s="42"/>
      <c r="J137" s="44"/>
      <c r="K137" s="261">
        <f>IF(G136&amp;G137&amp;G138&amp;G139="","",(LEN(G136&amp;G137&amp;G138&amp;G139)-LEN(SUBSTITUTE(G136&amp;G137&amp;G138&amp;G139,"Т","")))*4+(LEN(G136&amp;G137&amp;G138&amp;G139)-LEN(SUBSTITUTE(G136&amp;G137&amp;G138&amp;G139,"К","")))*3+(LEN(G136&amp;G137&amp;G138&amp;G139)-LEN(SUBSTITUTE(G136&amp;G137&amp;G138&amp;G139,"Д","")))*2+(LEN(G136&amp;G137&amp;G138&amp;G139)-LEN(SUBSTITUTE(G136&amp;G137&amp;G138&amp;G139,"В","")))+0.1)</f>
        <v>10.1</v>
      </c>
      <c r="L137" s="261"/>
      <c r="M137" s="262"/>
      <c r="N137" s="38"/>
      <c r="O137" s="195"/>
      <c r="P137" s="32"/>
      <c r="Q137" s="33"/>
      <c r="R137" s="33"/>
      <c r="S137" s="246"/>
      <c r="T137" s="40" t="s">
        <v>54</v>
      </c>
      <c r="U137" s="35" t="s">
        <v>1342</v>
      </c>
      <c r="V137" s="41"/>
      <c r="W137" s="42"/>
      <c r="X137" s="44"/>
      <c r="Y137" s="261">
        <f>IF(U136&amp;U137&amp;U138&amp;U139="","",(LEN(U136&amp;U137&amp;U138&amp;U139)-LEN(SUBSTITUTE(U136&amp;U137&amp;U138&amp;U139,"Т","")))*4+(LEN(U136&amp;U137&amp;U138&amp;U139)-LEN(SUBSTITUTE(U136&amp;U137&amp;U138&amp;U139,"К","")))*3+(LEN(U136&amp;U137&amp;U138&amp;U139)-LEN(SUBSTITUTE(U136&amp;U137&amp;U138&amp;U139,"Д","")))*2+(LEN(U136&amp;U137&amp;U138&amp;U139)-LEN(SUBSTITUTE(U136&amp;U137&amp;U138&amp;U139,"В","")))+0.1)</f>
        <v>6.1</v>
      </c>
      <c r="Z137" s="261"/>
      <c r="AA137" s="262"/>
    </row>
    <row r="138" spans="1:27" s="39" customFormat="1" ht="12.75" customHeight="1">
      <c r="A138" s="195"/>
      <c r="B138" s="32"/>
      <c r="C138" s="33"/>
      <c r="D138" s="33"/>
      <c r="E138" s="246"/>
      <c r="F138" s="40" t="s">
        <v>55</v>
      </c>
      <c r="G138" s="35" t="s">
        <v>308</v>
      </c>
      <c r="H138" s="36"/>
      <c r="I138" s="42"/>
      <c r="J138" s="263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K138" s="261" t="str">
        <f>IF(K137="","","+")</f>
        <v>+</v>
      </c>
      <c r="L138" s="346">
        <f>IF(K137="","",(LEN(I140&amp;I141&amp;I142&amp;I143)-LEN(SUBSTITUTE(I140&amp;I141&amp;I142&amp;I143,"Т","")))*4+(LEN(I140&amp;I141&amp;I142&amp;I143)-LEN(SUBSTITUTE(I140&amp;I141&amp;I142&amp;I143,"К","")))*3+(LEN(I140&amp;I141&amp;I142&amp;I143)-LEN(SUBSTITUTE(I140&amp;I141&amp;I142&amp;I143,"Д","")))*2+(LEN(I140&amp;I141&amp;I142&amp;I143)-LEN(SUBSTITUTE(I140&amp;I141&amp;I142&amp;I143,"В","")))+0.1)</f>
        <v>12.1</v>
      </c>
      <c r="M138" s="264" t="s">
        <v>1230</v>
      </c>
      <c r="N138" s="38"/>
      <c r="O138" s="195"/>
      <c r="P138" s="32"/>
      <c r="Q138" s="33"/>
      <c r="R138" s="33"/>
      <c r="S138" s="246"/>
      <c r="T138" s="40" t="s">
        <v>55</v>
      </c>
      <c r="U138" s="35" t="s">
        <v>1087</v>
      </c>
      <c r="V138" s="36"/>
      <c r="W138" s="42"/>
      <c r="X138" s="263">
        <f>IF(Y137="","",(LEN(P140&amp;P141&amp;P142&amp;P143)-LEN(SUBSTITUTE(P140&amp;P141&amp;P142&amp;P143,"Т","")))*4+(LEN(P140&amp;P141&amp;P142&amp;P143)-LEN(SUBSTITUTE(P140&amp;P141&amp;P142&amp;P143,"К","")))*3+(LEN(P140&amp;P141&amp;P142&amp;P143)-LEN(SUBSTITUTE(P140&amp;P141&amp;P142&amp;P143,"Д","")))*2+(LEN(P140&amp;P141&amp;P142&amp;P143)-LEN(SUBSTITUTE(P140&amp;P141&amp;P142&amp;P143,"В","")))+0.1)</f>
        <v>15.1</v>
      </c>
      <c r="Y138" s="261" t="str">
        <f>IF(Y137="","","+")</f>
        <v>+</v>
      </c>
      <c r="Z138" s="346">
        <f>IF(Y137="","",(LEN(W140&amp;W141&amp;W142&amp;W143)-LEN(SUBSTITUTE(W140&amp;W141&amp;W142&amp;W143,"Т","")))*4+(LEN(W140&amp;W141&amp;W142&amp;W143)-LEN(SUBSTITUTE(W140&amp;W141&amp;W142&amp;W143,"К","")))*3+(LEN(W140&amp;W141&amp;W142&amp;W143)-LEN(SUBSTITUTE(W140&amp;W141&amp;W142&amp;W143,"Д","")))*2+(LEN(W140&amp;W141&amp;W142&amp;W143)-LEN(SUBSTITUTE(W140&amp;W141&amp;W142&amp;W143,"В","")))+0.1)</f>
        <v>10.1</v>
      </c>
      <c r="AA138" s="264" t="s">
        <v>1230</v>
      </c>
    </row>
    <row r="139" spans="1:27" s="39" customFormat="1" ht="12.75" customHeight="1">
      <c r="A139" s="195"/>
      <c r="B139" s="32"/>
      <c r="C139" s="33"/>
      <c r="D139" s="33"/>
      <c r="E139" s="246"/>
      <c r="F139" s="34" t="s">
        <v>57</v>
      </c>
      <c r="G139" s="35" t="s">
        <v>1343</v>
      </c>
      <c r="H139" s="36"/>
      <c r="I139" s="42"/>
      <c r="J139" s="44"/>
      <c r="K139" s="261">
        <f>IF(K137="","",(LEN(G144&amp;G145&amp;G146&amp;G147)-LEN(SUBSTITUTE(G144&amp;G145&amp;G146&amp;G147,"Т","")))*4+(LEN(G144&amp;G145&amp;G146&amp;G147)-LEN(SUBSTITUTE(G144&amp;G145&amp;G146&amp;G147,"К","")))*3+(LEN(G144&amp;G145&amp;G146&amp;G147)-LEN(SUBSTITUTE(G144&amp;G145&amp;G146&amp;G147,"Д","")))*2+(LEN(G144&amp;G145&amp;G146&amp;G147)-LEN(SUBSTITUTE(G144&amp;G145&amp;G146&amp;G147,"В","")))+0.1)</f>
        <v>10.1</v>
      </c>
      <c r="L139" s="261"/>
      <c r="M139" s="262"/>
      <c r="N139" s="38"/>
      <c r="O139" s="195"/>
      <c r="P139" s="32"/>
      <c r="Q139" s="33"/>
      <c r="R139" s="33"/>
      <c r="S139" s="246"/>
      <c r="T139" s="34" t="s">
        <v>57</v>
      </c>
      <c r="U139" s="35" t="s">
        <v>390</v>
      </c>
      <c r="V139" s="36"/>
      <c r="W139" s="42"/>
      <c r="X139" s="44"/>
      <c r="Y139" s="261">
        <f>IF(Y137="","",(LEN(U144&amp;U145&amp;U146&amp;U147)-LEN(SUBSTITUTE(U144&amp;U145&amp;U146&amp;U147,"Т","")))*4+(LEN(U144&amp;U145&amp;U146&amp;U147)-LEN(SUBSTITUTE(U144&amp;U145&amp;U146&amp;U147,"К","")))*3+(LEN(U144&amp;U145&amp;U146&amp;U147)-LEN(SUBSTITUTE(U144&amp;U145&amp;U146&amp;U147,"Д","")))*2+(LEN(U144&amp;U145&amp;U146&amp;U147)-LEN(SUBSTITUTE(U144&amp;U145&amp;U146&amp;U147,"В","")))+0.1)</f>
        <v>9.1</v>
      </c>
      <c r="Z139" s="261"/>
      <c r="AA139" s="262"/>
    </row>
    <row r="140" spans="1:27" s="39" customFormat="1" ht="12.75" customHeight="1">
      <c r="A140" s="99" t="s">
        <v>53</v>
      </c>
      <c r="B140" s="203" t="s">
        <v>521</v>
      </c>
      <c r="C140" s="33"/>
      <c r="D140" s="33"/>
      <c r="E140" s="246"/>
      <c r="G140" s="36"/>
      <c r="H140" s="34" t="s">
        <v>53</v>
      </c>
      <c r="I140" s="204" t="s">
        <v>221</v>
      </c>
      <c r="K140" s="36"/>
      <c r="L140" s="200"/>
      <c r="M140" s="198"/>
      <c r="N140" s="38"/>
      <c r="O140" s="99" t="s">
        <v>53</v>
      </c>
      <c r="P140" s="203" t="s">
        <v>147</v>
      </c>
      <c r="Q140" s="33"/>
      <c r="R140" s="33"/>
      <c r="S140" s="246"/>
      <c r="U140" s="36"/>
      <c r="V140" s="34" t="s">
        <v>53</v>
      </c>
      <c r="W140" s="205" t="s">
        <v>691</v>
      </c>
      <c r="X140" s="36"/>
      <c r="Y140" s="36"/>
      <c r="Z140" s="44"/>
      <c r="AA140" s="198"/>
    </row>
    <row r="141" spans="1:27" s="39" customFormat="1" ht="12.75" customHeight="1">
      <c r="A141" s="103" t="s">
        <v>54</v>
      </c>
      <c r="B141" s="203" t="s">
        <v>1344</v>
      </c>
      <c r="C141" s="45"/>
      <c r="D141" s="45"/>
      <c r="E141" s="246"/>
      <c r="G141" s="42"/>
      <c r="H141" s="40" t="s">
        <v>54</v>
      </c>
      <c r="I141" s="205" t="s">
        <v>477</v>
      </c>
      <c r="J141" s="36"/>
      <c r="K141" s="36"/>
      <c r="L141" s="44"/>
      <c r="M141" s="198"/>
      <c r="N141" s="38"/>
      <c r="O141" s="103" t="s">
        <v>54</v>
      </c>
      <c r="P141" s="203" t="s">
        <v>1345</v>
      </c>
      <c r="Q141" s="45"/>
      <c r="R141" s="45"/>
      <c r="S141" s="246"/>
      <c r="U141" s="42"/>
      <c r="V141" s="40" t="s">
        <v>54</v>
      </c>
      <c r="W141" s="205" t="s">
        <v>1346</v>
      </c>
      <c r="X141" s="36"/>
      <c r="Y141" s="36"/>
      <c r="Z141" s="44"/>
      <c r="AA141" s="198"/>
    </row>
    <row r="142" spans="1:27" s="39" customFormat="1" ht="12.75" customHeight="1">
      <c r="A142" s="103" t="s">
        <v>55</v>
      </c>
      <c r="B142" s="203" t="s">
        <v>70</v>
      </c>
      <c r="C142" s="33"/>
      <c r="D142" s="33"/>
      <c r="E142" s="246"/>
      <c r="G142" s="42"/>
      <c r="H142" s="40" t="s">
        <v>55</v>
      </c>
      <c r="I142" s="205" t="s">
        <v>1037</v>
      </c>
      <c r="J142" s="36"/>
      <c r="K142" s="36"/>
      <c r="L142" s="36"/>
      <c r="M142" s="198"/>
      <c r="N142" s="38"/>
      <c r="O142" s="103" t="s">
        <v>55</v>
      </c>
      <c r="P142" s="203" t="s">
        <v>1347</v>
      </c>
      <c r="Q142" s="33"/>
      <c r="R142" s="33"/>
      <c r="S142" s="246"/>
      <c r="U142" s="42"/>
      <c r="V142" s="40" t="s">
        <v>55</v>
      </c>
      <c r="W142" s="205" t="s">
        <v>171</v>
      </c>
      <c r="X142" s="36"/>
      <c r="Y142" s="36"/>
      <c r="Z142" s="36"/>
      <c r="AA142" s="198"/>
    </row>
    <row r="143" spans="1:27" s="39" customFormat="1" ht="12.75" customHeight="1">
      <c r="A143" s="99" t="s">
        <v>57</v>
      </c>
      <c r="B143" s="203" t="s">
        <v>1348</v>
      </c>
      <c r="C143" s="45"/>
      <c r="D143" s="45"/>
      <c r="E143" s="246"/>
      <c r="G143" s="36"/>
      <c r="H143" s="34" t="s">
        <v>57</v>
      </c>
      <c r="I143" s="205" t="s">
        <v>906</v>
      </c>
      <c r="J143" s="106" t="s">
        <v>64</v>
      </c>
      <c r="K143" s="106"/>
      <c r="L143" s="44"/>
      <c r="M143" s="198"/>
      <c r="N143" s="38"/>
      <c r="O143" s="99" t="s">
        <v>57</v>
      </c>
      <c r="P143" s="203" t="s">
        <v>1238</v>
      </c>
      <c r="Q143" s="45"/>
      <c r="R143" s="45"/>
      <c r="S143" s="246"/>
      <c r="U143" s="36"/>
      <c r="V143" s="34" t="s">
        <v>57</v>
      </c>
      <c r="W143" s="205" t="s">
        <v>217</v>
      </c>
      <c r="X143" s="106" t="s">
        <v>64</v>
      </c>
      <c r="Y143" s="106"/>
      <c r="Z143" s="44"/>
      <c r="AA143" s="198"/>
    </row>
    <row r="144" spans="1:27" s="39" customFormat="1" ht="12.75" customHeight="1">
      <c r="A144" s="247"/>
      <c r="B144" s="45"/>
      <c r="C144" s="45"/>
      <c r="D144" s="45"/>
      <c r="E144" s="246"/>
      <c r="F144" s="34" t="s">
        <v>53</v>
      </c>
      <c r="G144" s="35" t="s">
        <v>1349</v>
      </c>
      <c r="H144" s="36"/>
      <c r="I144" s="110" t="s">
        <v>65</v>
      </c>
      <c r="J144" s="250" t="s">
        <v>1350</v>
      </c>
      <c r="K144" s="248"/>
      <c r="L144" s="44"/>
      <c r="M144" s="198"/>
      <c r="N144" s="38"/>
      <c r="O144" s="247"/>
      <c r="P144" s="45"/>
      <c r="Q144" s="45"/>
      <c r="R144" s="45"/>
      <c r="S144" s="246"/>
      <c r="T144" s="34" t="s">
        <v>53</v>
      </c>
      <c r="U144" s="35" t="s">
        <v>1257</v>
      </c>
      <c r="V144" s="36"/>
      <c r="W144" s="110" t="s">
        <v>65</v>
      </c>
      <c r="X144" s="250" t="s">
        <v>1351</v>
      </c>
      <c r="Y144" s="248"/>
      <c r="Z144" s="44"/>
      <c r="AA144" s="198"/>
    </row>
    <row r="145" spans="1:27" s="39" customFormat="1" ht="12.75" customHeight="1">
      <c r="A145" s="195"/>
      <c r="B145" s="112" t="s">
        <v>66</v>
      </c>
      <c r="C145" s="33"/>
      <c r="D145" s="33"/>
      <c r="E145" s="246"/>
      <c r="F145" s="40" t="s">
        <v>54</v>
      </c>
      <c r="G145" s="35" t="s">
        <v>1001</v>
      </c>
      <c r="H145" s="36"/>
      <c r="I145" s="110" t="s">
        <v>5</v>
      </c>
      <c r="J145" s="250" t="s">
        <v>1350</v>
      </c>
      <c r="K145" s="248"/>
      <c r="L145" s="32"/>
      <c r="M145" s="198"/>
      <c r="N145" s="38"/>
      <c r="O145" s="195"/>
      <c r="P145" s="112" t="s">
        <v>66</v>
      </c>
      <c r="Q145" s="33"/>
      <c r="R145" s="33"/>
      <c r="S145" s="246"/>
      <c r="T145" s="40" t="s">
        <v>54</v>
      </c>
      <c r="U145" s="35" t="s">
        <v>606</v>
      </c>
      <c r="V145" s="36"/>
      <c r="W145" s="110" t="s">
        <v>5</v>
      </c>
      <c r="X145" s="250" t="s">
        <v>1351</v>
      </c>
      <c r="Y145" s="248"/>
      <c r="Z145" s="32"/>
      <c r="AA145" s="198"/>
    </row>
    <row r="146" spans="1:27" s="39" customFormat="1" ht="12.75" customHeight="1">
      <c r="A146" s="195"/>
      <c r="B146" s="249" t="s">
        <v>1352</v>
      </c>
      <c r="C146" s="33"/>
      <c r="D146" s="33"/>
      <c r="E146" s="246"/>
      <c r="F146" s="40" t="s">
        <v>55</v>
      </c>
      <c r="G146" s="35" t="s">
        <v>1353</v>
      </c>
      <c r="H146" s="44"/>
      <c r="I146" s="110" t="s">
        <v>68</v>
      </c>
      <c r="J146" s="250" t="s">
        <v>1354</v>
      </c>
      <c r="K146" s="250"/>
      <c r="L146" s="32"/>
      <c r="M146" s="198"/>
      <c r="N146" s="38"/>
      <c r="O146" s="195"/>
      <c r="P146" s="249" t="s">
        <v>1420</v>
      </c>
      <c r="Q146" s="33"/>
      <c r="R146" s="33"/>
      <c r="S146" s="246"/>
      <c r="T146" s="40" t="s">
        <v>55</v>
      </c>
      <c r="U146" s="35" t="s">
        <v>1355</v>
      </c>
      <c r="V146" s="44"/>
      <c r="W146" s="110" t="s">
        <v>68</v>
      </c>
      <c r="X146" s="250" t="s">
        <v>1356</v>
      </c>
      <c r="Y146" s="250"/>
      <c r="Z146" s="32"/>
      <c r="AA146" s="198"/>
    </row>
    <row r="147" spans="1:27" s="39" customFormat="1" ht="12.75" customHeight="1">
      <c r="A147" s="211"/>
      <c r="B147" s="43"/>
      <c r="C147" s="43"/>
      <c r="D147" s="43"/>
      <c r="E147" s="246"/>
      <c r="F147" s="34" t="s">
        <v>57</v>
      </c>
      <c r="G147" s="203" t="s">
        <v>97</v>
      </c>
      <c r="H147" s="43"/>
      <c r="I147" s="116" t="s">
        <v>71</v>
      </c>
      <c r="J147" s="251" t="s">
        <v>1354</v>
      </c>
      <c r="K147" s="251"/>
      <c r="L147" s="43"/>
      <c r="M147" s="252"/>
      <c r="N147" s="46"/>
      <c r="O147" s="211"/>
      <c r="P147" s="43"/>
      <c r="Q147" s="43"/>
      <c r="R147" s="43"/>
      <c r="S147" s="246"/>
      <c r="T147" s="34" t="s">
        <v>57</v>
      </c>
      <c r="U147" s="203" t="s">
        <v>652</v>
      </c>
      <c r="V147" s="43"/>
      <c r="W147" s="116" t="s">
        <v>71</v>
      </c>
      <c r="X147" s="251" t="s">
        <v>1357</v>
      </c>
      <c r="Y147" s="251"/>
      <c r="Z147" s="43"/>
      <c r="AA147" s="252"/>
    </row>
    <row r="148" spans="1:27" ht="4.5" customHeight="1">
      <c r="A148" s="212"/>
      <c r="B148" s="213"/>
      <c r="C148" s="253"/>
      <c r="D148" s="254"/>
      <c r="E148" s="215"/>
      <c r="F148" s="216"/>
      <c r="G148" s="217"/>
      <c r="H148" s="218"/>
      <c r="I148" s="218"/>
      <c r="J148" s="254"/>
      <c r="K148" s="253"/>
      <c r="L148" s="213"/>
      <c r="M148" s="219"/>
      <c r="O148" s="212"/>
      <c r="P148" s="213"/>
      <c r="Q148" s="253"/>
      <c r="R148" s="254"/>
      <c r="S148" s="215"/>
      <c r="T148" s="216"/>
      <c r="U148" s="217"/>
      <c r="V148" s="218"/>
      <c r="W148" s="218"/>
      <c r="X148" s="254"/>
      <c r="Y148" s="253"/>
      <c r="Z148" s="213"/>
      <c r="AA148" s="219"/>
    </row>
    <row r="149" spans="1:27" ht="12.75" customHeight="1">
      <c r="A149" s="128"/>
      <c r="B149" s="128" t="s">
        <v>72</v>
      </c>
      <c r="C149" s="129"/>
      <c r="D149" s="129"/>
      <c r="E149" s="130" t="s">
        <v>73</v>
      </c>
      <c r="F149" s="130" t="s">
        <v>74</v>
      </c>
      <c r="G149" s="130" t="s">
        <v>75</v>
      </c>
      <c r="H149" s="131" t="s">
        <v>76</v>
      </c>
      <c r="I149" s="132"/>
      <c r="J149" s="129" t="s">
        <v>77</v>
      </c>
      <c r="K149" s="129" t="s">
        <v>77</v>
      </c>
      <c r="L149" s="130" t="s">
        <v>72</v>
      </c>
      <c r="M149" s="128" t="s">
        <v>78</v>
      </c>
      <c r="N149" s="26">
        <v>150</v>
      </c>
      <c r="O149" s="128"/>
      <c r="P149" s="128" t="s">
        <v>72</v>
      </c>
      <c r="Q149" s="129"/>
      <c r="R149" s="129"/>
      <c r="S149" s="130" t="s">
        <v>73</v>
      </c>
      <c r="T149" s="130" t="s">
        <v>74</v>
      </c>
      <c r="U149" s="130" t="s">
        <v>75</v>
      </c>
      <c r="V149" s="131" t="s">
        <v>76</v>
      </c>
      <c r="W149" s="132"/>
      <c r="X149" s="129" t="s">
        <v>77</v>
      </c>
      <c r="Y149" s="129" t="s">
        <v>77</v>
      </c>
      <c r="Z149" s="130" t="s">
        <v>72</v>
      </c>
      <c r="AA149" s="133" t="s">
        <v>78</v>
      </c>
    </row>
    <row r="150" spans="1:27" ht="12.75">
      <c r="A150" s="134" t="s">
        <v>78</v>
      </c>
      <c r="B150" s="134" t="s">
        <v>79</v>
      </c>
      <c r="C150" s="135" t="s">
        <v>80</v>
      </c>
      <c r="D150" s="135" t="s">
        <v>80</v>
      </c>
      <c r="E150" s="136" t="s">
        <v>81</v>
      </c>
      <c r="F150" s="136" t="s">
        <v>82</v>
      </c>
      <c r="G150" s="136"/>
      <c r="H150" s="137" t="s">
        <v>80</v>
      </c>
      <c r="I150" s="137" t="s">
        <v>77</v>
      </c>
      <c r="J150" s="135"/>
      <c r="K150" s="135"/>
      <c r="L150" s="134" t="s">
        <v>79</v>
      </c>
      <c r="M150" s="134"/>
      <c r="N150" s="26">
        <v>150</v>
      </c>
      <c r="O150" s="134" t="s">
        <v>78</v>
      </c>
      <c r="P150" s="134" t="s">
        <v>79</v>
      </c>
      <c r="Q150" s="135" t="s">
        <v>80</v>
      </c>
      <c r="R150" s="135" t="s">
        <v>80</v>
      </c>
      <c r="S150" s="136" t="s">
        <v>81</v>
      </c>
      <c r="T150" s="136" t="s">
        <v>82</v>
      </c>
      <c r="U150" s="136"/>
      <c r="V150" s="137" t="s">
        <v>80</v>
      </c>
      <c r="W150" s="137" t="s">
        <v>77</v>
      </c>
      <c r="X150" s="135"/>
      <c r="Y150" s="135"/>
      <c r="Z150" s="134" t="s">
        <v>79</v>
      </c>
      <c r="AA150" s="138"/>
    </row>
    <row r="151" spans="1:27" ht="16.5" customHeight="1">
      <c r="A151" s="139">
        <v>0.25</v>
      </c>
      <c r="B151" s="140">
        <v>4</v>
      </c>
      <c r="C151" s="145">
        <v>11</v>
      </c>
      <c r="D151" s="145">
        <v>7</v>
      </c>
      <c r="E151" s="178" t="s">
        <v>556</v>
      </c>
      <c r="F151" s="142" t="s">
        <v>5</v>
      </c>
      <c r="G151" s="148">
        <v>7</v>
      </c>
      <c r="H151" s="144"/>
      <c r="I151" s="144">
        <v>100</v>
      </c>
      <c r="J151" s="145">
        <v>4</v>
      </c>
      <c r="K151" s="145">
        <v>9</v>
      </c>
      <c r="L151" s="255">
        <v>0</v>
      </c>
      <c r="M151" s="147">
        <v>-0.25</v>
      </c>
      <c r="N151" s="26"/>
      <c r="O151" s="139">
        <v>-3.25</v>
      </c>
      <c r="P151" s="140">
        <v>0</v>
      </c>
      <c r="Q151" s="145">
        <v>11</v>
      </c>
      <c r="R151" s="145">
        <v>7</v>
      </c>
      <c r="S151" s="178" t="s">
        <v>126</v>
      </c>
      <c r="T151" s="142" t="s">
        <v>71</v>
      </c>
      <c r="U151" s="148">
        <v>7</v>
      </c>
      <c r="V151" s="144"/>
      <c r="W151" s="144">
        <v>90</v>
      </c>
      <c r="X151" s="145">
        <v>4</v>
      </c>
      <c r="Y151" s="145">
        <v>9</v>
      </c>
      <c r="Z151" s="255">
        <v>4</v>
      </c>
      <c r="AA151" s="177">
        <v>3.25</v>
      </c>
    </row>
    <row r="152" spans="1:27" ht="16.5" customHeight="1">
      <c r="A152" s="139">
        <v>0.25</v>
      </c>
      <c r="B152" s="140">
        <v>2</v>
      </c>
      <c r="C152" s="145">
        <v>12</v>
      </c>
      <c r="D152" s="145">
        <v>5</v>
      </c>
      <c r="E152" s="178" t="s">
        <v>107</v>
      </c>
      <c r="F152" s="142" t="s">
        <v>68</v>
      </c>
      <c r="G152" s="148">
        <v>9</v>
      </c>
      <c r="H152" s="144"/>
      <c r="I152" s="144">
        <v>110</v>
      </c>
      <c r="J152" s="145">
        <v>2</v>
      </c>
      <c r="K152" s="145">
        <v>1</v>
      </c>
      <c r="L152" s="255">
        <v>2</v>
      </c>
      <c r="M152" s="147">
        <v>-0.25</v>
      </c>
      <c r="N152" s="26"/>
      <c r="O152" s="139">
        <v>2.25</v>
      </c>
      <c r="P152" s="140">
        <v>4</v>
      </c>
      <c r="Q152" s="145">
        <v>12</v>
      </c>
      <c r="R152" s="145">
        <v>5</v>
      </c>
      <c r="S152" s="178" t="s">
        <v>83</v>
      </c>
      <c r="T152" s="142" t="s">
        <v>71</v>
      </c>
      <c r="U152" s="148">
        <v>7</v>
      </c>
      <c r="V152" s="144">
        <v>100</v>
      </c>
      <c r="W152" s="144"/>
      <c r="X152" s="145">
        <v>2</v>
      </c>
      <c r="Y152" s="145">
        <v>1</v>
      </c>
      <c r="Z152" s="255">
        <v>0</v>
      </c>
      <c r="AA152" s="177">
        <v>-2.25</v>
      </c>
    </row>
    <row r="153" spans="1:27" ht="16.5" customHeight="1">
      <c r="A153" s="139">
        <v>-0.75</v>
      </c>
      <c r="B153" s="140">
        <v>0</v>
      </c>
      <c r="C153" s="145">
        <v>6</v>
      </c>
      <c r="D153" s="145">
        <v>3</v>
      </c>
      <c r="E153" s="178" t="s">
        <v>899</v>
      </c>
      <c r="F153" s="142" t="s">
        <v>68</v>
      </c>
      <c r="G153" s="148">
        <v>10</v>
      </c>
      <c r="H153" s="144"/>
      <c r="I153" s="144">
        <v>130</v>
      </c>
      <c r="J153" s="145">
        <v>8</v>
      </c>
      <c r="K153" s="145">
        <v>10</v>
      </c>
      <c r="L153" s="255">
        <v>4</v>
      </c>
      <c r="M153" s="147">
        <v>0.75</v>
      </c>
      <c r="N153" s="26"/>
      <c r="O153" s="139">
        <v>0.5</v>
      </c>
      <c r="P153" s="140">
        <v>2</v>
      </c>
      <c r="Q153" s="145">
        <v>6</v>
      </c>
      <c r="R153" s="145">
        <v>3</v>
      </c>
      <c r="S153" s="178" t="s">
        <v>83</v>
      </c>
      <c r="T153" s="142" t="s">
        <v>71</v>
      </c>
      <c r="U153" s="148">
        <v>8</v>
      </c>
      <c r="V153" s="144">
        <v>50</v>
      </c>
      <c r="W153" s="144"/>
      <c r="X153" s="145">
        <v>8</v>
      </c>
      <c r="Y153" s="145">
        <v>10</v>
      </c>
      <c r="Z153" s="255">
        <v>2</v>
      </c>
      <c r="AA153" s="177">
        <v>-0.5</v>
      </c>
    </row>
    <row r="154" spans="1:27" s="39" customFormat="1" ht="30" customHeight="1">
      <c r="A154" s="27"/>
      <c r="B154" s="27"/>
      <c r="C154" s="256"/>
      <c r="D154" s="256"/>
      <c r="E154" s="27"/>
      <c r="F154" s="27"/>
      <c r="G154" s="27"/>
      <c r="H154" s="27"/>
      <c r="I154" s="27"/>
      <c r="J154" s="256"/>
      <c r="K154" s="256"/>
      <c r="L154" s="27"/>
      <c r="M154" s="27"/>
      <c r="N154" s="52"/>
      <c r="O154" s="27"/>
      <c r="P154" s="27"/>
      <c r="Q154" s="256"/>
      <c r="R154" s="256"/>
      <c r="S154" s="27"/>
      <c r="T154" s="27"/>
      <c r="U154" s="27"/>
      <c r="V154" s="27"/>
      <c r="W154" s="27"/>
      <c r="X154" s="256"/>
      <c r="Y154" s="256"/>
      <c r="Z154" s="27"/>
      <c r="AA154" s="27"/>
    </row>
    <row r="155" spans="1:27" s="39" customFormat="1" ht="14.25">
      <c r="A155" s="18"/>
      <c r="B155" s="19" t="s">
        <v>44</v>
      </c>
      <c r="C155" s="237"/>
      <c r="D155" s="238"/>
      <c r="E155" s="19"/>
      <c r="F155" s="21" t="s">
        <v>157</v>
      </c>
      <c r="G155" s="22"/>
      <c r="H155" s="23" t="s">
        <v>46</v>
      </c>
      <c r="I155" s="23"/>
      <c r="J155" s="239"/>
      <c r="K155" s="240"/>
      <c r="L155" s="24" t="s">
        <v>88</v>
      </c>
      <c r="M155" s="25"/>
      <c r="N155" s="26">
        <v>150</v>
      </c>
      <c r="O155" s="18"/>
      <c r="P155" s="19" t="s">
        <v>44</v>
      </c>
      <c r="Q155" s="237"/>
      <c r="R155" s="238"/>
      <c r="S155" s="19"/>
      <c r="T155" s="21" t="s">
        <v>158</v>
      </c>
      <c r="U155" s="22"/>
      <c r="V155" s="23" t="s">
        <v>46</v>
      </c>
      <c r="W155" s="23"/>
      <c r="X155" s="239"/>
      <c r="Y155" s="240"/>
      <c r="Z155" s="24" t="s">
        <v>90</v>
      </c>
      <c r="AA155" s="25"/>
    </row>
    <row r="156" spans="1:27" s="39" customFormat="1" ht="12.75">
      <c r="A156" s="28"/>
      <c r="B156" s="28"/>
      <c r="C156" s="241"/>
      <c r="D156" s="241"/>
      <c r="E156" s="30"/>
      <c r="F156" s="30"/>
      <c r="G156" s="30"/>
      <c r="H156" s="31" t="s">
        <v>50</v>
      </c>
      <c r="I156" s="31"/>
      <c r="J156" s="239"/>
      <c r="K156" s="240"/>
      <c r="L156" s="24" t="s">
        <v>52</v>
      </c>
      <c r="M156" s="25"/>
      <c r="N156" s="26">
        <v>150</v>
      </c>
      <c r="O156" s="28"/>
      <c r="P156" s="28"/>
      <c r="Q156" s="241"/>
      <c r="R156" s="241"/>
      <c r="S156" s="30"/>
      <c r="T156" s="30"/>
      <c r="U156" s="30"/>
      <c r="V156" s="31" t="s">
        <v>50</v>
      </c>
      <c r="W156" s="31"/>
      <c r="X156" s="239"/>
      <c r="Y156" s="240"/>
      <c r="Z156" s="24" t="s">
        <v>91</v>
      </c>
      <c r="AA156" s="25"/>
    </row>
    <row r="157" spans="1:27" s="39" customFormat="1" ht="4.5" customHeight="1">
      <c r="A157" s="187"/>
      <c r="B157" s="188"/>
      <c r="C157" s="242"/>
      <c r="D157" s="243"/>
      <c r="E157" s="190"/>
      <c r="F157" s="191"/>
      <c r="G157" s="192"/>
      <c r="H157" s="193"/>
      <c r="I157" s="193"/>
      <c r="J157" s="243"/>
      <c r="K157" s="242"/>
      <c r="L157" s="242"/>
      <c r="M157" s="194"/>
      <c r="N157" s="26"/>
      <c r="O157" s="187"/>
      <c r="P157" s="188"/>
      <c r="Q157" s="242"/>
      <c r="R157" s="243"/>
      <c r="S157" s="190"/>
      <c r="T157" s="191"/>
      <c r="U157" s="192"/>
      <c r="V157" s="193"/>
      <c r="W157" s="193"/>
      <c r="X157" s="244"/>
      <c r="Y157" s="242"/>
      <c r="Z157" s="193"/>
      <c r="AA157" s="194"/>
    </row>
    <row r="158" spans="1:27" s="39" customFormat="1" ht="12.75" customHeight="1">
      <c r="A158" s="245"/>
      <c r="B158" s="32"/>
      <c r="C158" s="33"/>
      <c r="D158" s="33"/>
      <c r="E158" s="246"/>
      <c r="F158" s="34" t="s">
        <v>53</v>
      </c>
      <c r="G158" s="201" t="s">
        <v>123</v>
      </c>
      <c r="H158" s="36"/>
      <c r="I158" s="37"/>
      <c r="K158" s="42"/>
      <c r="L158" s="260"/>
      <c r="M158" s="198"/>
      <c r="N158" s="38"/>
      <c r="O158" s="245"/>
      <c r="P158" s="32"/>
      <c r="Q158" s="33"/>
      <c r="R158" s="33"/>
      <c r="S158" s="246"/>
      <c r="T158" s="34" t="s">
        <v>53</v>
      </c>
      <c r="U158" s="35" t="s">
        <v>56</v>
      </c>
      <c r="V158" s="36"/>
      <c r="W158" s="37"/>
      <c r="X158" s="42"/>
      <c r="Y158" s="42"/>
      <c r="Z158" s="260"/>
      <c r="AA158" s="198"/>
    </row>
    <row r="159" spans="1:27" s="39" customFormat="1" ht="12.75" customHeight="1">
      <c r="A159" s="195"/>
      <c r="B159" s="32"/>
      <c r="C159" s="33"/>
      <c r="D159" s="33"/>
      <c r="E159" s="246"/>
      <c r="F159" s="40" t="s">
        <v>54</v>
      </c>
      <c r="G159" s="35" t="s">
        <v>1358</v>
      </c>
      <c r="H159" s="41"/>
      <c r="I159" s="42"/>
      <c r="J159" s="44"/>
      <c r="K159" s="261">
        <f>IF(G158&amp;G159&amp;G160&amp;G161="","",(LEN(G158&amp;G159&amp;G160&amp;G161)-LEN(SUBSTITUTE(G158&amp;G159&amp;G160&amp;G161,"Т","")))*4+(LEN(G158&amp;G159&amp;G160&amp;G161)-LEN(SUBSTITUTE(G158&amp;G159&amp;G160&amp;G161,"К","")))*3+(LEN(G158&amp;G159&amp;G160&amp;G161)-LEN(SUBSTITUTE(G158&amp;G159&amp;G160&amp;G161,"Д","")))*2+(LEN(G158&amp;G159&amp;G160&amp;G161)-LEN(SUBSTITUTE(G158&amp;G159&amp;G160&amp;G161,"В","")))+0.1)</f>
        <v>5.1</v>
      </c>
      <c r="L159" s="261"/>
      <c r="M159" s="262"/>
      <c r="N159" s="38"/>
      <c r="O159" s="195"/>
      <c r="P159" s="32"/>
      <c r="Q159" s="33"/>
      <c r="R159" s="33"/>
      <c r="S159" s="246"/>
      <c r="T159" s="40" t="s">
        <v>54</v>
      </c>
      <c r="U159" s="35" t="s">
        <v>1359</v>
      </c>
      <c r="V159" s="41"/>
      <c r="W159" s="42"/>
      <c r="X159" s="44"/>
      <c r="Y159" s="261">
        <f>IF(U158&amp;U159&amp;U160&amp;U161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11.1</v>
      </c>
      <c r="Z159" s="261"/>
      <c r="AA159" s="262"/>
    </row>
    <row r="160" spans="1:27" s="39" customFormat="1" ht="12.75" customHeight="1">
      <c r="A160" s="195"/>
      <c r="B160" s="32"/>
      <c r="C160" s="33"/>
      <c r="D160" s="33"/>
      <c r="E160" s="246"/>
      <c r="F160" s="40" t="s">
        <v>55</v>
      </c>
      <c r="G160" s="35" t="s">
        <v>687</v>
      </c>
      <c r="H160" s="36"/>
      <c r="I160" s="42"/>
      <c r="J160" s="263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19.1</v>
      </c>
      <c r="K160" s="261" t="str">
        <f>IF(K159="","","+")</f>
        <v>+</v>
      </c>
      <c r="L160" s="346">
        <f>IF(K159="","",(LEN(I162&amp;I163&amp;I164&amp;I165)-LEN(SUBSTITUTE(I162&amp;I163&amp;I164&amp;I165,"Т","")))*4+(LEN(I162&amp;I163&amp;I164&amp;I165)-LEN(SUBSTITUTE(I162&amp;I163&amp;I164&amp;I165,"К","")))*3+(LEN(I162&amp;I163&amp;I164&amp;I165)-LEN(SUBSTITUTE(I162&amp;I163&amp;I164&amp;I165,"Д","")))*2+(LEN(I162&amp;I163&amp;I164&amp;I165)-LEN(SUBSTITUTE(I162&amp;I163&amp;I164&amp;I165,"В","")))+0.1)</f>
        <v>13.1</v>
      </c>
      <c r="M160" s="264" t="s">
        <v>1230</v>
      </c>
      <c r="N160" s="38"/>
      <c r="O160" s="195"/>
      <c r="P160" s="32"/>
      <c r="Q160" s="33"/>
      <c r="R160" s="33"/>
      <c r="S160" s="246"/>
      <c r="T160" s="40" t="s">
        <v>55</v>
      </c>
      <c r="U160" s="35" t="s">
        <v>723</v>
      </c>
      <c r="V160" s="36"/>
      <c r="W160" s="42"/>
      <c r="X160" s="263">
        <f>IF(Y159="","",(LEN(P162&amp;P163&amp;P164&amp;P165)-LEN(SUBSTITUTE(P162&amp;P163&amp;P164&amp;P165,"Т","")))*4+(LEN(P162&amp;P163&amp;P164&amp;P165)-LEN(SUBSTITUTE(P162&amp;P163&amp;P164&amp;P165,"К","")))*3+(LEN(P162&amp;P163&amp;P164&amp;P165)-LEN(SUBSTITUTE(P162&amp;P163&amp;P164&amp;P165,"Д","")))*2+(LEN(P162&amp;P163&amp;P164&amp;P165)-LEN(SUBSTITUTE(P162&amp;P163&amp;P164&amp;P165,"В","")))+0.1)</f>
        <v>7.1</v>
      </c>
      <c r="Y160" s="261" t="str">
        <f>IF(Y159="","","+")</f>
        <v>+</v>
      </c>
      <c r="Z160" s="346">
        <f>IF(Y159="","",(LEN(W162&amp;W163&amp;W164&amp;W165)-LEN(SUBSTITUTE(W162&amp;W163&amp;W164&amp;W165,"Т","")))*4+(LEN(W162&amp;W163&amp;W164&amp;W165)-LEN(SUBSTITUTE(W162&amp;W163&amp;W164&amp;W165,"К","")))*3+(LEN(W162&amp;W163&amp;W164&amp;W165)-LEN(SUBSTITUTE(W162&amp;W163&amp;W164&amp;W165,"Д","")))*2+(LEN(W162&amp;W163&amp;W164&amp;W165)-LEN(SUBSTITUTE(W162&amp;W163&amp;W164&amp;W165,"В","")))+0.1)</f>
        <v>14.1</v>
      </c>
      <c r="AA160" s="264" t="s">
        <v>1230</v>
      </c>
    </row>
    <row r="161" spans="1:27" s="39" customFormat="1" ht="12.75" customHeight="1">
      <c r="A161" s="195"/>
      <c r="B161" s="32"/>
      <c r="C161" s="33"/>
      <c r="D161" s="33"/>
      <c r="E161" s="246"/>
      <c r="F161" s="34" t="s">
        <v>57</v>
      </c>
      <c r="G161" s="35" t="s">
        <v>1150</v>
      </c>
      <c r="H161" s="36"/>
      <c r="I161" s="42"/>
      <c r="J161" s="44"/>
      <c r="K161" s="261">
        <f>IF(K159="","",(LEN(G166&amp;G167&amp;G168&amp;G169)-LEN(SUBSTITUTE(G166&amp;G167&amp;G168&amp;G169,"Т","")))*4+(LEN(G166&amp;G167&amp;G168&amp;G169)-LEN(SUBSTITUTE(G166&amp;G167&amp;G168&amp;G169,"К","")))*3+(LEN(G166&amp;G167&amp;G168&amp;G169)-LEN(SUBSTITUTE(G166&amp;G167&amp;G168&amp;G169,"Д","")))*2+(LEN(G166&amp;G167&amp;G168&amp;G169)-LEN(SUBSTITUTE(G166&amp;G167&amp;G168&amp;G169,"В","")))+0.1)</f>
        <v>3.1</v>
      </c>
      <c r="L161" s="261"/>
      <c r="M161" s="262"/>
      <c r="N161" s="38"/>
      <c r="O161" s="195"/>
      <c r="P161" s="32"/>
      <c r="Q161" s="33"/>
      <c r="R161" s="33"/>
      <c r="S161" s="246"/>
      <c r="T161" s="34" t="s">
        <v>57</v>
      </c>
      <c r="U161" s="201" t="s">
        <v>626</v>
      </c>
      <c r="V161" s="36"/>
      <c r="W161" s="42"/>
      <c r="X161" s="44"/>
      <c r="Y161" s="261">
        <f>IF(Y159="","",(LEN(U166&amp;U167&amp;U168&amp;U169)-LEN(SUBSTITUTE(U166&amp;U167&amp;U168&amp;U169,"Т","")))*4+(LEN(U166&amp;U167&amp;U168&amp;U169)-LEN(SUBSTITUTE(U166&amp;U167&amp;U168&amp;U169,"К","")))*3+(LEN(U166&amp;U167&amp;U168&amp;U169)-LEN(SUBSTITUTE(U166&amp;U167&amp;U168&amp;U169,"Д","")))*2+(LEN(U166&amp;U167&amp;U168&amp;U169)-LEN(SUBSTITUTE(U166&amp;U167&amp;U168&amp;U169,"В","")))+0.1)</f>
        <v>8.1</v>
      </c>
      <c r="Z161" s="261"/>
      <c r="AA161" s="262"/>
    </row>
    <row r="162" spans="1:27" s="39" customFormat="1" ht="12.75" customHeight="1">
      <c r="A162" s="99" t="s">
        <v>53</v>
      </c>
      <c r="B162" s="203" t="s">
        <v>368</v>
      </c>
      <c r="C162" s="33"/>
      <c r="D162" s="33"/>
      <c r="E162" s="246"/>
      <c r="G162" s="36"/>
      <c r="H162" s="34" t="s">
        <v>53</v>
      </c>
      <c r="I162" s="205" t="s">
        <v>1360</v>
      </c>
      <c r="K162" s="36"/>
      <c r="L162" s="200"/>
      <c r="M162" s="198"/>
      <c r="N162" s="38"/>
      <c r="O162" s="99" t="s">
        <v>53</v>
      </c>
      <c r="P162" s="203" t="s">
        <v>142</v>
      </c>
      <c r="Q162" s="33"/>
      <c r="R162" s="33"/>
      <c r="S162" s="246"/>
      <c r="U162" s="36"/>
      <c r="V162" s="34" t="s">
        <v>53</v>
      </c>
      <c r="W162" s="205" t="s">
        <v>1361</v>
      </c>
      <c r="X162" s="36"/>
      <c r="Y162" s="36"/>
      <c r="Z162" s="44"/>
      <c r="AA162" s="198"/>
    </row>
    <row r="163" spans="1:27" s="39" customFormat="1" ht="12.75" customHeight="1">
      <c r="A163" s="103" t="s">
        <v>54</v>
      </c>
      <c r="B163" s="203" t="s">
        <v>226</v>
      </c>
      <c r="C163" s="45"/>
      <c r="D163" s="45"/>
      <c r="E163" s="246"/>
      <c r="G163" s="42"/>
      <c r="H163" s="40" t="s">
        <v>54</v>
      </c>
      <c r="I163" s="205" t="s">
        <v>62</v>
      </c>
      <c r="J163" s="36"/>
      <c r="K163" s="36"/>
      <c r="L163" s="44"/>
      <c r="M163" s="198"/>
      <c r="N163" s="38"/>
      <c r="O163" s="103" t="s">
        <v>54</v>
      </c>
      <c r="P163" s="203" t="s">
        <v>856</v>
      </c>
      <c r="Q163" s="45"/>
      <c r="R163" s="45"/>
      <c r="S163" s="246"/>
      <c r="U163" s="42"/>
      <c r="V163" s="40" t="s">
        <v>54</v>
      </c>
      <c r="W163" s="205" t="s">
        <v>51</v>
      </c>
      <c r="X163" s="36"/>
      <c r="Y163" s="36"/>
      <c r="Z163" s="44"/>
      <c r="AA163" s="198"/>
    </row>
    <row r="164" spans="1:27" s="39" customFormat="1" ht="12.75" customHeight="1">
      <c r="A164" s="103" t="s">
        <v>55</v>
      </c>
      <c r="B164" s="203" t="s">
        <v>277</v>
      </c>
      <c r="C164" s="33"/>
      <c r="D164" s="33"/>
      <c r="E164" s="246"/>
      <c r="G164" s="42"/>
      <c r="H164" s="40" t="s">
        <v>55</v>
      </c>
      <c r="I164" s="205" t="s">
        <v>1250</v>
      </c>
      <c r="J164" s="36"/>
      <c r="K164" s="36"/>
      <c r="L164" s="36"/>
      <c r="M164" s="198"/>
      <c r="N164" s="38"/>
      <c r="O164" s="103" t="s">
        <v>55</v>
      </c>
      <c r="P164" s="203" t="s">
        <v>883</v>
      </c>
      <c r="Q164" s="33"/>
      <c r="R164" s="33"/>
      <c r="S164" s="246"/>
      <c r="U164" s="42"/>
      <c r="V164" s="40" t="s">
        <v>55</v>
      </c>
      <c r="W164" s="205" t="s">
        <v>1362</v>
      </c>
      <c r="X164" s="36"/>
      <c r="Y164" s="36"/>
      <c r="Z164" s="36"/>
      <c r="AA164" s="198"/>
    </row>
    <row r="165" spans="1:27" s="39" customFormat="1" ht="12.75" customHeight="1">
      <c r="A165" s="99" t="s">
        <v>57</v>
      </c>
      <c r="B165" s="203" t="s">
        <v>941</v>
      </c>
      <c r="C165" s="45"/>
      <c r="D165" s="45"/>
      <c r="E165" s="246"/>
      <c r="G165" s="36"/>
      <c r="H165" s="34" t="s">
        <v>57</v>
      </c>
      <c r="I165" s="205" t="s">
        <v>200</v>
      </c>
      <c r="J165" s="106" t="s">
        <v>64</v>
      </c>
      <c r="K165" s="106"/>
      <c r="L165" s="44"/>
      <c r="M165" s="198"/>
      <c r="N165" s="38"/>
      <c r="O165" s="99" t="s">
        <v>57</v>
      </c>
      <c r="P165" s="203" t="s">
        <v>789</v>
      </c>
      <c r="Q165" s="45"/>
      <c r="R165" s="45"/>
      <c r="S165" s="246"/>
      <c r="U165" s="36"/>
      <c r="V165" s="34" t="s">
        <v>57</v>
      </c>
      <c r="W165" s="205" t="s">
        <v>1363</v>
      </c>
      <c r="X165" s="106" t="s">
        <v>64</v>
      </c>
      <c r="Y165" s="106"/>
      <c r="Z165" s="44"/>
      <c r="AA165" s="198"/>
    </row>
    <row r="166" spans="1:27" s="39" customFormat="1" ht="12.75" customHeight="1">
      <c r="A166" s="247"/>
      <c r="B166" s="45"/>
      <c r="C166" s="45"/>
      <c r="D166" s="45"/>
      <c r="E166" s="246"/>
      <c r="F166" s="34" t="s">
        <v>53</v>
      </c>
      <c r="G166" s="35" t="s">
        <v>1364</v>
      </c>
      <c r="H166" s="36"/>
      <c r="I166" s="110" t="s">
        <v>65</v>
      </c>
      <c r="J166" s="250" t="s">
        <v>1365</v>
      </c>
      <c r="K166" s="248"/>
      <c r="L166" s="44"/>
      <c r="M166" s="198"/>
      <c r="N166" s="38"/>
      <c r="O166" s="247"/>
      <c r="P166" s="45"/>
      <c r="Q166" s="45"/>
      <c r="R166" s="45"/>
      <c r="S166" s="246"/>
      <c r="T166" s="34" t="s">
        <v>53</v>
      </c>
      <c r="U166" s="35" t="s">
        <v>1366</v>
      </c>
      <c r="V166" s="36"/>
      <c r="W166" s="110" t="s">
        <v>65</v>
      </c>
      <c r="X166" s="250" t="s">
        <v>1367</v>
      </c>
      <c r="Y166" s="248"/>
      <c r="Z166" s="44"/>
      <c r="AA166" s="198"/>
    </row>
    <row r="167" spans="1:27" s="39" customFormat="1" ht="12.75" customHeight="1">
      <c r="A167" s="195"/>
      <c r="B167" s="112" t="s">
        <v>66</v>
      </c>
      <c r="C167" s="33"/>
      <c r="D167" s="33"/>
      <c r="E167" s="246"/>
      <c r="F167" s="40" t="s">
        <v>54</v>
      </c>
      <c r="G167" s="35" t="s">
        <v>1279</v>
      </c>
      <c r="H167" s="36"/>
      <c r="I167" s="110" t="s">
        <v>5</v>
      </c>
      <c r="J167" s="250" t="s">
        <v>1365</v>
      </c>
      <c r="K167" s="248"/>
      <c r="L167" s="32"/>
      <c r="M167" s="198"/>
      <c r="N167" s="38"/>
      <c r="O167" s="195"/>
      <c r="P167" s="112" t="s">
        <v>66</v>
      </c>
      <c r="Q167" s="33"/>
      <c r="R167" s="33"/>
      <c r="S167" s="246"/>
      <c r="T167" s="40" t="s">
        <v>54</v>
      </c>
      <c r="U167" s="35" t="s">
        <v>1368</v>
      </c>
      <c r="V167" s="36"/>
      <c r="W167" s="110" t="s">
        <v>5</v>
      </c>
      <c r="X167" s="250" t="s">
        <v>1367</v>
      </c>
      <c r="Y167" s="248"/>
      <c r="Z167" s="32"/>
      <c r="AA167" s="198"/>
    </row>
    <row r="168" spans="1:27" s="39" customFormat="1" ht="12.75" customHeight="1">
      <c r="A168" s="195"/>
      <c r="B168" s="249" t="s">
        <v>1337</v>
      </c>
      <c r="C168" s="33"/>
      <c r="D168" s="33"/>
      <c r="E168" s="246"/>
      <c r="F168" s="40" t="s">
        <v>55</v>
      </c>
      <c r="G168" s="35" t="s">
        <v>604</v>
      </c>
      <c r="H168" s="44"/>
      <c r="I168" s="110" t="s">
        <v>68</v>
      </c>
      <c r="J168" s="250" t="s">
        <v>1369</v>
      </c>
      <c r="K168" s="250"/>
      <c r="L168" s="32"/>
      <c r="M168" s="198"/>
      <c r="N168" s="38"/>
      <c r="O168" s="195"/>
      <c r="P168" s="249" t="s">
        <v>1421</v>
      </c>
      <c r="Q168" s="33"/>
      <c r="R168" s="33"/>
      <c r="S168" s="246"/>
      <c r="T168" s="40" t="s">
        <v>55</v>
      </c>
      <c r="U168" s="35" t="s">
        <v>168</v>
      </c>
      <c r="V168" s="44"/>
      <c r="W168" s="110" t="s">
        <v>68</v>
      </c>
      <c r="X168" s="250" t="s">
        <v>1370</v>
      </c>
      <c r="Y168" s="250"/>
      <c r="Z168" s="32"/>
      <c r="AA168" s="198"/>
    </row>
    <row r="169" spans="1:27" s="39" customFormat="1" ht="12.75" customHeight="1">
      <c r="A169" s="211"/>
      <c r="B169" s="43"/>
      <c r="C169" s="43"/>
      <c r="D169" s="43"/>
      <c r="E169" s="246"/>
      <c r="F169" s="34" t="s">
        <v>57</v>
      </c>
      <c r="G169" s="203" t="s">
        <v>1371</v>
      </c>
      <c r="H169" s="43"/>
      <c r="I169" s="116" t="s">
        <v>71</v>
      </c>
      <c r="J169" s="251" t="s">
        <v>1369</v>
      </c>
      <c r="K169" s="251"/>
      <c r="L169" s="43"/>
      <c r="M169" s="252"/>
      <c r="N169" s="46"/>
      <c r="O169" s="211"/>
      <c r="P169" s="43"/>
      <c r="Q169" s="43"/>
      <c r="R169" s="43"/>
      <c r="S169" s="246"/>
      <c r="T169" s="34" t="s">
        <v>57</v>
      </c>
      <c r="U169" s="203" t="s">
        <v>724</v>
      </c>
      <c r="V169" s="43"/>
      <c r="W169" s="116" t="s">
        <v>71</v>
      </c>
      <c r="X169" s="251" t="s">
        <v>1370</v>
      </c>
      <c r="Y169" s="251"/>
      <c r="Z169" s="43"/>
      <c r="AA169" s="252"/>
    </row>
    <row r="170" spans="1:27" ht="4.5" customHeight="1">
      <c r="A170" s="212"/>
      <c r="B170" s="213"/>
      <c r="C170" s="253"/>
      <c r="D170" s="254"/>
      <c r="E170" s="215"/>
      <c r="F170" s="216"/>
      <c r="G170" s="217"/>
      <c r="H170" s="218"/>
      <c r="I170" s="218"/>
      <c r="J170" s="254"/>
      <c r="K170" s="253"/>
      <c r="L170" s="213"/>
      <c r="M170" s="219"/>
      <c r="O170" s="212"/>
      <c r="P170" s="213"/>
      <c r="Q170" s="253"/>
      <c r="R170" s="254"/>
      <c r="S170" s="215"/>
      <c r="T170" s="216"/>
      <c r="U170" s="217"/>
      <c r="V170" s="218"/>
      <c r="W170" s="218"/>
      <c r="X170" s="254"/>
      <c r="Y170" s="253"/>
      <c r="Z170" s="213"/>
      <c r="AA170" s="219"/>
    </row>
    <row r="171" spans="1:27" ht="12.75" customHeight="1">
      <c r="A171" s="128"/>
      <c r="B171" s="128" t="s">
        <v>72</v>
      </c>
      <c r="C171" s="129"/>
      <c r="D171" s="129"/>
      <c r="E171" s="130" t="s">
        <v>73</v>
      </c>
      <c r="F171" s="130" t="s">
        <v>74</v>
      </c>
      <c r="G171" s="130" t="s">
        <v>75</v>
      </c>
      <c r="H171" s="131" t="s">
        <v>76</v>
      </c>
      <c r="I171" s="132"/>
      <c r="J171" s="129" t="s">
        <v>77</v>
      </c>
      <c r="K171" s="129" t="s">
        <v>77</v>
      </c>
      <c r="L171" s="130" t="s">
        <v>72</v>
      </c>
      <c r="M171" s="128" t="s">
        <v>78</v>
      </c>
      <c r="N171" s="26">
        <v>150</v>
      </c>
      <c r="O171" s="128"/>
      <c r="P171" s="128" t="s">
        <v>72</v>
      </c>
      <c r="Q171" s="129"/>
      <c r="R171" s="129"/>
      <c r="S171" s="130" t="s">
        <v>73</v>
      </c>
      <c r="T171" s="130" t="s">
        <v>74</v>
      </c>
      <c r="U171" s="130" t="s">
        <v>75</v>
      </c>
      <c r="V171" s="131" t="s">
        <v>76</v>
      </c>
      <c r="W171" s="132"/>
      <c r="X171" s="129" t="s">
        <v>77</v>
      </c>
      <c r="Y171" s="129" t="s">
        <v>77</v>
      </c>
      <c r="Z171" s="130" t="s">
        <v>72</v>
      </c>
      <c r="AA171" s="133" t="s">
        <v>78</v>
      </c>
    </row>
    <row r="172" spans="1:27" ht="12.75">
      <c r="A172" s="134" t="s">
        <v>78</v>
      </c>
      <c r="B172" s="134" t="s">
        <v>79</v>
      </c>
      <c r="C172" s="135" t="s">
        <v>80</v>
      </c>
      <c r="D172" s="135" t="s">
        <v>80</v>
      </c>
      <c r="E172" s="136" t="s">
        <v>81</v>
      </c>
      <c r="F172" s="136" t="s">
        <v>82</v>
      </c>
      <c r="G172" s="136"/>
      <c r="H172" s="137" t="s">
        <v>80</v>
      </c>
      <c r="I172" s="137" t="s">
        <v>77</v>
      </c>
      <c r="J172" s="135"/>
      <c r="K172" s="135"/>
      <c r="L172" s="134" t="s">
        <v>79</v>
      </c>
      <c r="M172" s="134"/>
      <c r="N172" s="26">
        <v>150</v>
      </c>
      <c r="O172" s="134" t="s">
        <v>78</v>
      </c>
      <c r="P172" s="134" t="s">
        <v>79</v>
      </c>
      <c r="Q172" s="135" t="s">
        <v>80</v>
      </c>
      <c r="R172" s="135" t="s">
        <v>80</v>
      </c>
      <c r="S172" s="136" t="s">
        <v>81</v>
      </c>
      <c r="T172" s="136" t="s">
        <v>82</v>
      </c>
      <c r="U172" s="136"/>
      <c r="V172" s="137" t="s">
        <v>80</v>
      </c>
      <c r="W172" s="137" t="s">
        <v>77</v>
      </c>
      <c r="X172" s="135"/>
      <c r="Y172" s="135"/>
      <c r="Z172" s="134" t="s">
        <v>79</v>
      </c>
      <c r="AA172" s="138"/>
    </row>
    <row r="173" spans="1:27" ht="16.5" customHeight="1">
      <c r="A173" s="139">
        <v>3</v>
      </c>
      <c r="B173" s="140">
        <v>2</v>
      </c>
      <c r="C173" s="145">
        <v>3</v>
      </c>
      <c r="D173" s="145">
        <v>11</v>
      </c>
      <c r="E173" s="178" t="s">
        <v>263</v>
      </c>
      <c r="F173" s="142" t="s">
        <v>68</v>
      </c>
      <c r="G173" s="148">
        <v>11</v>
      </c>
      <c r="H173" s="144">
        <v>50</v>
      </c>
      <c r="I173" s="144"/>
      <c r="J173" s="145">
        <v>5</v>
      </c>
      <c r="K173" s="145">
        <v>7</v>
      </c>
      <c r="L173" s="255">
        <v>2</v>
      </c>
      <c r="M173" s="147">
        <v>-3</v>
      </c>
      <c r="N173" s="26"/>
      <c r="O173" s="139">
        <v>0</v>
      </c>
      <c r="P173" s="140">
        <v>2</v>
      </c>
      <c r="Q173" s="145">
        <v>3</v>
      </c>
      <c r="R173" s="145">
        <v>11</v>
      </c>
      <c r="S173" s="178" t="s">
        <v>108</v>
      </c>
      <c r="T173" s="142" t="s">
        <v>68</v>
      </c>
      <c r="U173" s="148">
        <v>9</v>
      </c>
      <c r="V173" s="144">
        <v>200</v>
      </c>
      <c r="W173" s="144"/>
      <c r="X173" s="145">
        <v>5</v>
      </c>
      <c r="Y173" s="145">
        <v>7</v>
      </c>
      <c r="Z173" s="255">
        <v>2</v>
      </c>
      <c r="AA173" s="177">
        <v>0</v>
      </c>
    </row>
    <row r="174" spans="1:27" ht="16.5" customHeight="1">
      <c r="A174" s="139">
        <v>-10.5</v>
      </c>
      <c r="B174" s="140">
        <v>0</v>
      </c>
      <c r="C174" s="145">
        <v>8</v>
      </c>
      <c r="D174" s="145">
        <v>4</v>
      </c>
      <c r="E174" s="178" t="s">
        <v>263</v>
      </c>
      <c r="F174" s="142" t="s">
        <v>68</v>
      </c>
      <c r="G174" s="148">
        <v>12</v>
      </c>
      <c r="H174" s="144"/>
      <c r="I174" s="144">
        <v>990</v>
      </c>
      <c r="J174" s="145">
        <v>1</v>
      </c>
      <c r="K174" s="145">
        <v>6</v>
      </c>
      <c r="L174" s="255">
        <v>4</v>
      </c>
      <c r="M174" s="147">
        <v>10.5</v>
      </c>
      <c r="N174" s="26"/>
      <c r="O174" s="139">
        <v>6.5</v>
      </c>
      <c r="P174" s="140">
        <v>4</v>
      </c>
      <c r="Q174" s="145">
        <v>8</v>
      </c>
      <c r="R174" s="145">
        <v>4</v>
      </c>
      <c r="S174" s="178" t="s">
        <v>108</v>
      </c>
      <c r="T174" s="142" t="s">
        <v>68</v>
      </c>
      <c r="U174" s="148">
        <v>8</v>
      </c>
      <c r="V174" s="144">
        <v>500</v>
      </c>
      <c r="W174" s="144"/>
      <c r="X174" s="145">
        <v>1</v>
      </c>
      <c r="Y174" s="145">
        <v>6</v>
      </c>
      <c r="Z174" s="255">
        <v>0</v>
      </c>
      <c r="AA174" s="177">
        <v>-6.5</v>
      </c>
    </row>
    <row r="175" spans="1:27" ht="16.5" customHeight="1">
      <c r="A175" s="139">
        <v>4.5</v>
      </c>
      <c r="B175" s="140">
        <v>4</v>
      </c>
      <c r="C175" s="145">
        <v>12</v>
      </c>
      <c r="D175" s="145">
        <v>2</v>
      </c>
      <c r="E175" s="178" t="s">
        <v>263</v>
      </c>
      <c r="F175" s="142" t="s">
        <v>71</v>
      </c>
      <c r="G175" s="148">
        <v>10</v>
      </c>
      <c r="H175" s="144">
        <v>100</v>
      </c>
      <c r="I175" s="144"/>
      <c r="J175" s="145">
        <v>10</v>
      </c>
      <c r="K175" s="145">
        <v>9</v>
      </c>
      <c r="L175" s="255">
        <v>0</v>
      </c>
      <c r="M175" s="147">
        <v>-4.5</v>
      </c>
      <c r="N175" s="26"/>
      <c r="O175" s="139">
        <v>-6.5</v>
      </c>
      <c r="P175" s="140">
        <v>0</v>
      </c>
      <c r="Q175" s="145">
        <v>12</v>
      </c>
      <c r="R175" s="145">
        <v>2</v>
      </c>
      <c r="S175" s="178" t="s">
        <v>1422</v>
      </c>
      <c r="T175" s="142" t="s">
        <v>65</v>
      </c>
      <c r="U175" s="148">
        <v>9</v>
      </c>
      <c r="V175" s="144"/>
      <c r="W175" s="144">
        <v>100</v>
      </c>
      <c r="X175" s="145">
        <v>10</v>
      </c>
      <c r="Y175" s="145">
        <v>9</v>
      </c>
      <c r="Z175" s="255">
        <v>4</v>
      </c>
      <c r="AA175" s="177">
        <v>6.5</v>
      </c>
    </row>
    <row r="176" spans="1:27" s="39" customFormat="1" ht="9.75" customHeight="1">
      <c r="A176" s="182"/>
      <c r="B176" s="183"/>
      <c r="C176" s="257"/>
      <c r="D176" s="258"/>
      <c r="E176" s="48"/>
      <c r="F176" s="49"/>
      <c r="G176" s="50"/>
      <c r="H176" s="51"/>
      <c r="I176" s="51"/>
      <c r="J176" s="258"/>
      <c r="K176" s="257"/>
      <c r="L176" s="183"/>
      <c r="M176" s="182"/>
      <c r="N176" s="26"/>
      <c r="O176" s="182"/>
      <c r="P176" s="183"/>
      <c r="Q176" s="257"/>
      <c r="R176" s="258"/>
      <c r="S176" s="48"/>
      <c r="T176" s="49"/>
      <c r="U176" s="50"/>
      <c r="V176" s="51"/>
      <c r="W176" s="51"/>
      <c r="X176" s="258"/>
      <c r="Y176" s="257"/>
      <c r="Z176" s="183"/>
      <c r="AA176" s="182"/>
    </row>
    <row r="177" spans="1:28" ht="14.25">
      <c r="A177" s="18"/>
      <c r="B177" s="19" t="s">
        <v>44</v>
      </c>
      <c r="C177" s="237"/>
      <c r="D177" s="238"/>
      <c r="E177" s="19"/>
      <c r="F177" s="21" t="s">
        <v>165</v>
      </c>
      <c r="G177" s="22"/>
      <c r="H177" s="23" t="s">
        <v>46</v>
      </c>
      <c r="I177" s="23"/>
      <c r="J177" s="239"/>
      <c r="K177" s="240"/>
      <c r="L177" s="24" t="s">
        <v>47</v>
      </c>
      <c r="M177" s="25"/>
      <c r="N177" s="26">
        <v>150</v>
      </c>
      <c r="O177" s="18"/>
      <c r="P177" s="19" t="s">
        <v>44</v>
      </c>
      <c r="Q177" s="237"/>
      <c r="R177" s="238"/>
      <c r="S177" s="19"/>
      <c r="T177" s="21" t="s">
        <v>166</v>
      </c>
      <c r="U177" s="22"/>
      <c r="V177" s="23" t="s">
        <v>46</v>
      </c>
      <c r="W177" s="23"/>
      <c r="X177" s="239"/>
      <c r="Y177" s="240"/>
      <c r="Z177" s="24" t="s">
        <v>49</v>
      </c>
      <c r="AA177" s="25"/>
      <c r="AB177" s="39"/>
    </row>
    <row r="178" spans="1:28" ht="12.75">
      <c r="A178" s="28"/>
      <c r="B178" s="28"/>
      <c r="C178" s="241"/>
      <c r="D178" s="241"/>
      <c r="E178" s="30"/>
      <c r="F178" s="30"/>
      <c r="G178" s="30"/>
      <c r="H178" s="31" t="s">
        <v>50</v>
      </c>
      <c r="I178" s="31"/>
      <c r="J178" s="239"/>
      <c r="K178" s="240"/>
      <c r="L178" s="24" t="s">
        <v>51</v>
      </c>
      <c r="M178" s="25"/>
      <c r="N178" s="26">
        <v>150</v>
      </c>
      <c r="O178" s="28"/>
      <c r="P178" s="28"/>
      <c r="Q178" s="241"/>
      <c r="R178" s="241"/>
      <c r="S178" s="30"/>
      <c r="T178" s="30"/>
      <c r="U178" s="30"/>
      <c r="V178" s="31" t="s">
        <v>50</v>
      </c>
      <c r="W178" s="31"/>
      <c r="X178" s="239"/>
      <c r="Y178" s="240"/>
      <c r="Z178" s="24" t="s">
        <v>52</v>
      </c>
      <c r="AA178" s="25"/>
      <c r="AB178" s="39"/>
    </row>
    <row r="179" spans="1:28" ht="4.5" customHeight="1">
      <c r="A179" s="187"/>
      <c r="B179" s="188"/>
      <c r="C179" s="242"/>
      <c r="D179" s="243"/>
      <c r="E179" s="190"/>
      <c r="F179" s="191"/>
      <c r="G179" s="192"/>
      <c r="H179" s="193"/>
      <c r="I179" s="193"/>
      <c r="J179" s="243"/>
      <c r="K179" s="242"/>
      <c r="L179" s="188"/>
      <c r="M179" s="194"/>
      <c r="N179" s="26"/>
      <c r="O179" s="187"/>
      <c r="P179" s="188"/>
      <c r="Q179" s="242"/>
      <c r="R179" s="243"/>
      <c r="S179" s="190"/>
      <c r="T179" s="191"/>
      <c r="U179" s="192"/>
      <c r="V179" s="193"/>
      <c r="W179" s="193"/>
      <c r="X179" s="244"/>
      <c r="Y179" s="242"/>
      <c r="Z179" s="193"/>
      <c r="AA179" s="194"/>
      <c r="AB179" s="39"/>
    </row>
    <row r="180" spans="1:27" s="39" customFormat="1" ht="12.75" customHeight="1">
      <c r="A180" s="245"/>
      <c r="B180" s="32"/>
      <c r="C180" s="33"/>
      <c r="D180" s="33"/>
      <c r="E180" s="246"/>
      <c r="F180" s="34" t="s">
        <v>53</v>
      </c>
      <c r="G180" s="35" t="s">
        <v>1372</v>
      </c>
      <c r="H180" s="36"/>
      <c r="I180" s="37"/>
      <c r="K180" s="42"/>
      <c r="L180" s="260"/>
      <c r="M180" s="198"/>
      <c r="N180" s="38"/>
      <c r="O180" s="245"/>
      <c r="P180" s="32"/>
      <c r="Q180" s="33"/>
      <c r="R180" s="33"/>
      <c r="S180" s="246"/>
      <c r="T180" s="34" t="s">
        <v>53</v>
      </c>
      <c r="U180" s="35" t="s">
        <v>1373</v>
      </c>
      <c r="V180" s="36"/>
      <c r="W180" s="37"/>
      <c r="X180" s="42"/>
      <c r="Y180" s="42"/>
      <c r="Z180" s="260"/>
      <c r="AA180" s="198"/>
    </row>
    <row r="181" spans="1:27" s="39" customFormat="1" ht="12.75" customHeight="1">
      <c r="A181" s="195"/>
      <c r="B181" s="32"/>
      <c r="C181" s="33"/>
      <c r="D181" s="33"/>
      <c r="E181" s="246"/>
      <c r="F181" s="40" t="s">
        <v>54</v>
      </c>
      <c r="G181" s="35" t="s">
        <v>830</v>
      </c>
      <c r="H181" s="41"/>
      <c r="I181" s="42"/>
      <c r="J181" s="44"/>
      <c r="K181" s="261">
        <f>IF(G180&amp;G181&amp;G182&amp;G183="","",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+0.1)</f>
        <v>10.1</v>
      </c>
      <c r="L181" s="261"/>
      <c r="M181" s="262"/>
      <c r="N181" s="38"/>
      <c r="O181" s="195"/>
      <c r="P181" s="32"/>
      <c r="Q181" s="33"/>
      <c r="R181" s="33"/>
      <c r="S181" s="246"/>
      <c r="T181" s="40" t="s">
        <v>54</v>
      </c>
      <c r="U181" s="35" t="s">
        <v>809</v>
      </c>
      <c r="V181" s="41"/>
      <c r="W181" s="42"/>
      <c r="X181" s="44"/>
      <c r="Y181" s="261">
        <f>IF(U180&amp;U181&amp;U182&amp;U183="","",(LEN(U180&amp;U181&amp;U182&amp;U183)-LEN(SUBSTITUTE(U180&amp;U181&amp;U182&amp;U183,"Т","")))*4+(LEN(U180&amp;U181&amp;U182&amp;U183)-LEN(SUBSTITUTE(U180&amp;U181&amp;U182&amp;U183,"К","")))*3+(LEN(U180&amp;U181&amp;U182&amp;U183)-LEN(SUBSTITUTE(U180&amp;U181&amp;U182&amp;U183,"Д","")))*2+(LEN(U180&amp;U181&amp;U182&amp;U183)-LEN(SUBSTITUTE(U180&amp;U181&amp;U182&amp;U183,"В","")))+0.1)</f>
        <v>5.1</v>
      </c>
      <c r="Z181" s="261"/>
      <c r="AA181" s="262"/>
    </row>
    <row r="182" spans="1:27" s="39" customFormat="1" ht="12.75" customHeight="1">
      <c r="A182" s="195"/>
      <c r="B182" s="32"/>
      <c r="C182" s="33"/>
      <c r="D182" s="33"/>
      <c r="E182" s="246"/>
      <c r="F182" s="40" t="s">
        <v>55</v>
      </c>
      <c r="G182" s="35" t="s">
        <v>604</v>
      </c>
      <c r="H182" s="36"/>
      <c r="I182" s="42"/>
      <c r="J182" s="263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K182" s="261" t="str">
        <f>IF(K181="","","+")</f>
        <v>+</v>
      </c>
      <c r="L182" s="346">
        <f>IF(K181="","",(LEN(I184&amp;I185&amp;I186&amp;I187)-LEN(SUBSTITUTE(I184&amp;I185&amp;I186&amp;I187,"Т","")))*4+(LEN(I184&amp;I185&amp;I186&amp;I187)-LEN(SUBSTITUTE(I184&amp;I185&amp;I186&amp;I187,"К","")))*3+(LEN(I184&amp;I185&amp;I186&amp;I187)-LEN(SUBSTITUTE(I184&amp;I185&amp;I186&amp;I187,"Д","")))*2+(LEN(I184&amp;I185&amp;I186&amp;I187)-LEN(SUBSTITUTE(I184&amp;I185&amp;I186&amp;I187,"В","")))+0.1)</f>
        <v>12.1</v>
      </c>
      <c r="M182" s="264" t="s">
        <v>1230</v>
      </c>
      <c r="N182" s="38"/>
      <c r="O182" s="195"/>
      <c r="P182" s="32"/>
      <c r="Q182" s="33"/>
      <c r="R182" s="33"/>
      <c r="S182" s="246"/>
      <c r="T182" s="40" t="s">
        <v>55</v>
      </c>
      <c r="U182" s="201" t="s">
        <v>626</v>
      </c>
      <c r="V182" s="36"/>
      <c r="W182" s="42"/>
      <c r="X182" s="263">
        <f>IF(Y181="","",(LEN(P184&amp;P185&amp;P186&amp;P187)-LEN(SUBSTITUTE(P184&amp;P185&amp;P186&amp;P187,"Т","")))*4+(LEN(P184&amp;P185&amp;P186&amp;P187)-LEN(SUBSTITUTE(P184&amp;P185&amp;P186&amp;P187,"К","")))*3+(LEN(P184&amp;P185&amp;P186&amp;P187)-LEN(SUBSTITUTE(P184&amp;P185&amp;P186&amp;P187,"Д","")))*2+(LEN(P184&amp;P185&amp;P186&amp;P187)-LEN(SUBSTITUTE(P184&amp;P185&amp;P186&amp;P187,"В","")))+0.1)</f>
        <v>11.1</v>
      </c>
      <c r="Y182" s="261" t="str">
        <f>IF(Y181="","","+")</f>
        <v>+</v>
      </c>
      <c r="Z182" s="346">
        <f>IF(Y181="","",(LEN(W184&amp;W185&amp;W186&amp;W187)-LEN(SUBSTITUTE(W184&amp;W185&amp;W186&amp;W187,"Т","")))*4+(LEN(W184&amp;W185&amp;W186&amp;W187)-LEN(SUBSTITUTE(W184&amp;W185&amp;W186&amp;W187,"К","")))*3+(LEN(W184&amp;W185&amp;W186&amp;W187)-LEN(SUBSTITUTE(W184&amp;W185&amp;W186&amp;W187,"Д","")))*2+(LEN(W184&amp;W185&amp;W186&amp;W187)-LEN(SUBSTITUTE(W184&amp;W185&amp;W186&amp;W187,"В","")))+0.1)</f>
        <v>14.1</v>
      </c>
      <c r="AA182" s="264" t="s">
        <v>1230</v>
      </c>
    </row>
    <row r="183" spans="1:27" s="39" customFormat="1" ht="12.75" customHeight="1">
      <c r="A183" s="195"/>
      <c r="B183" s="32"/>
      <c r="C183" s="33"/>
      <c r="D183" s="33"/>
      <c r="E183" s="246"/>
      <c r="F183" s="34" t="s">
        <v>57</v>
      </c>
      <c r="G183" s="35" t="s">
        <v>1208</v>
      </c>
      <c r="H183" s="36"/>
      <c r="I183" s="42"/>
      <c r="J183" s="44"/>
      <c r="K183" s="261">
        <f>IF(K181="","",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+0.1)</f>
        <v>4.1</v>
      </c>
      <c r="L183" s="261"/>
      <c r="M183" s="262"/>
      <c r="N183" s="38"/>
      <c r="O183" s="195"/>
      <c r="P183" s="32"/>
      <c r="Q183" s="33"/>
      <c r="R183" s="33"/>
      <c r="S183" s="246"/>
      <c r="T183" s="34" t="s">
        <v>57</v>
      </c>
      <c r="U183" s="35" t="s">
        <v>1374</v>
      </c>
      <c r="V183" s="36"/>
      <c r="W183" s="42"/>
      <c r="X183" s="44"/>
      <c r="Y183" s="261">
        <f>IF(Y181="","",(LEN(U188&amp;U189&amp;U190&amp;U191)-LEN(SUBSTITUTE(U188&amp;U189&amp;U190&amp;U191,"Т","")))*4+(LEN(U188&amp;U189&amp;U190&amp;U191)-LEN(SUBSTITUTE(U188&amp;U189&amp;U190&amp;U191,"К","")))*3+(LEN(U188&amp;U189&amp;U190&amp;U191)-LEN(SUBSTITUTE(U188&amp;U189&amp;U190&amp;U191,"Д","")))*2+(LEN(U188&amp;U189&amp;U190&amp;U191)-LEN(SUBSTITUTE(U188&amp;U189&amp;U190&amp;U191,"В","")))+0.1)</f>
        <v>10.1</v>
      </c>
      <c r="Z183" s="261"/>
      <c r="AA183" s="262"/>
    </row>
    <row r="184" spans="1:27" s="39" customFormat="1" ht="12.75" customHeight="1">
      <c r="A184" s="99" t="s">
        <v>53</v>
      </c>
      <c r="B184" s="203" t="s">
        <v>1375</v>
      </c>
      <c r="C184" s="33"/>
      <c r="D184" s="33"/>
      <c r="E184" s="246"/>
      <c r="G184" s="36"/>
      <c r="H184" s="34" t="s">
        <v>53</v>
      </c>
      <c r="I184" s="205" t="s">
        <v>113</v>
      </c>
      <c r="K184" s="36"/>
      <c r="L184" s="200"/>
      <c r="M184" s="198"/>
      <c r="N184" s="38"/>
      <c r="O184" s="99" t="s">
        <v>53</v>
      </c>
      <c r="P184" s="203" t="s">
        <v>563</v>
      </c>
      <c r="Q184" s="33"/>
      <c r="R184" s="33"/>
      <c r="S184" s="246"/>
      <c r="U184" s="36"/>
      <c r="V184" s="34" t="s">
        <v>53</v>
      </c>
      <c r="W184" s="205" t="s">
        <v>1012</v>
      </c>
      <c r="X184" s="36"/>
      <c r="Y184" s="36"/>
      <c r="Z184" s="44"/>
      <c r="AA184" s="198"/>
    </row>
    <row r="185" spans="1:27" s="39" customFormat="1" ht="12.75" customHeight="1">
      <c r="A185" s="103" t="s">
        <v>54</v>
      </c>
      <c r="B185" s="208" t="s">
        <v>241</v>
      </c>
      <c r="C185" s="45"/>
      <c r="D185" s="45"/>
      <c r="E185" s="246"/>
      <c r="G185" s="42"/>
      <c r="H185" s="40" t="s">
        <v>54</v>
      </c>
      <c r="I185" s="205" t="s">
        <v>1376</v>
      </c>
      <c r="J185" s="36"/>
      <c r="K185" s="36"/>
      <c r="L185" s="44"/>
      <c r="M185" s="198"/>
      <c r="N185" s="38"/>
      <c r="O185" s="103" t="s">
        <v>54</v>
      </c>
      <c r="P185" s="203" t="s">
        <v>1377</v>
      </c>
      <c r="Q185" s="45"/>
      <c r="R185" s="45"/>
      <c r="S185" s="246"/>
      <c r="U185" s="42"/>
      <c r="V185" s="40" t="s">
        <v>54</v>
      </c>
      <c r="W185" s="204" t="s">
        <v>881</v>
      </c>
      <c r="X185" s="36"/>
      <c r="Y185" s="36"/>
      <c r="Z185" s="44"/>
      <c r="AA185" s="198"/>
    </row>
    <row r="186" spans="1:27" s="39" customFormat="1" ht="12.75" customHeight="1">
      <c r="A186" s="103" t="s">
        <v>55</v>
      </c>
      <c r="B186" s="203" t="s">
        <v>1378</v>
      </c>
      <c r="C186" s="33"/>
      <c r="D186" s="33"/>
      <c r="E186" s="246"/>
      <c r="G186" s="42"/>
      <c r="H186" s="40" t="s">
        <v>55</v>
      </c>
      <c r="I186" s="205" t="s">
        <v>1379</v>
      </c>
      <c r="J186" s="36"/>
      <c r="K186" s="36"/>
      <c r="L186" s="36"/>
      <c r="M186" s="198"/>
      <c r="N186" s="38"/>
      <c r="O186" s="103" t="s">
        <v>55</v>
      </c>
      <c r="P186" s="203" t="s">
        <v>215</v>
      </c>
      <c r="Q186" s="33"/>
      <c r="R186" s="33"/>
      <c r="S186" s="246"/>
      <c r="U186" s="42"/>
      <c r="V186" s="40" t="s">
        <v>55</v>
      </c>
      <c r="W186" s="205" t="s">
        <v>793</v>
      </c>
      <c r="X186" s="36"/>
      <c r="Y186" s="36"/>
      <c r="Z186" s="36"/>
      <c r="AA186" s="198"/>
    </row>
    <row r="187" spans="1:27" s="39" customFormat="1" ht="12.75" customHeight="1">
      <c r="A187" s="99" t="s">
        <v>57</v>
      </c>
      <c r="B187" s="203" t="s">
        <v>163</v>
      </c>
      <c r="C187" s="45"/>
      <c r="D187" s="45"/>
      <c r="E187" s="246"/>
      <c r="G187" s="36"/>
      <c r="H187" s="34" t="s">
        <v>57</v>
      </c>
      <c r="I187" s="205" t="s">
        <v>911</v>
      </c>
      <c r="J187" s="106" t="s">
        <v>64</v>
      </c>
      <c r="K187" s="106"/>
      <c r="L187" s="44"/>
      <c r="M187" s="198"/>
      <c r="N187" s="38"/>
      <c r="O187" s="99" t="s">
        <v>57</v>
      </c>
      <c r="P187" s="203" t="s">
        <v>790</v>
      </c>
      <c r="Q187" s="45"/>
      <c r="R187" s="45"/>
      <c r="S187" s="246"/>
      <c r="U187" s="36"/>
      <c r="V187" s="34" t="s">
        <v>57</v>
      </c>
      <c r="W187" s="205" t="s">
        <v>298</v>
      </c>
      <c r="X187" s="106" t="s">
        <v>64</v>
      </c>
      <c r="Y187" s="106"/>
      <c r="Z187" s="44"/>
      <c r="AA187" s="198"/>
    </row>
    <row r="188" spans="1:27" s="39" customFormat="1" ht="12.75" customHeight="1">
      <c r="A188" s="247"/>
      <c r="B188" s="45"/>
      <c r="C188" s="45"/>
      <c r="D188" s="45"/>
      <c r="E188" s="246"/>
      <c r="F188" s="34" t="s">
        <v>53</v>
      </c>
      <c r="G188" s="201" t="s">
        <v>544</v>
      </c>
      <c r="H188" s="36"/>
      <c r="I188" s="110" t="s">
        <v>65</v>
      </c>
      <c r="J188" s="250" t="s">
        <v>1380</v>
      </c>
      <c r="K188" s="248"/>
      <c r="L188" s="44"/>
      <c r="M188" s="198"/>
      <c r="N188" s="38"/>
      <c r="O188" s="247"/>
      <c r="P188" s="45"/>
      <c r="Q188" s="45"/>
      <c r="R188" s="45"/>
      <c r="S188" s="246"/>
      <c r="T188" s="34" t="s">
        <v>53</v>
      </c>
      <c r="U188" s="35" t="s">
        <v>515</v>
      </c>
      <c r="V188" s="36"/>
      <c r="W188" s="110" t="s">
        <v>65</v>
      </c>
      <c r="X188" s="250" t="s">
        <v>1381</v>
      </c>
      <c r="Y188" s="248"/>
      <c r="Z188" s="44"/>
      <c r="AA188" s="198"/>
    </row>
    <row r="189" spans="1:27" s="39" customFormat="1" ht="12.75" customHeight="1">
      <c r="A189" s="195"/>
      <c r="B189" s="112" t="s">
        <v>66</v>
      </c>
      <c r="C189" s="33"/>
      <c r="D189" s="33"/>
      <c r="E189" s="246"/>
      <c r="F189" s="40" t="s">
        <v>54</v>
      </c>
      <c r="G189" s="35" t="s">
        <v>1040</v>
      </c>
      <c r="H189" s="36"/>
      <c r="I189" s="110" t="s">
        <v>5</v>
      </c>
      <c r="J189" s="250" t="s">
        <v>1380</v>
      </c>
      <c r="K189" s="248"/>
      <c r="L189" s="32"/>
      <c r="M189" s="198"/>
      <c r="N189" s="38"/>
      <c r="O189" s="195"/>
      <c r="P189" s="112" t="s">
        <v>66</v>
      </c>
      <c r="Q189" s="33"/>
      <c r="R189" s="33"/>
      <c r="S189" s="246"/>
      <c r="T189" s="40" t="s">
        <v>54</v>
      </c>
      <c r="U189" s="35" t="s">
        <v>565</v>
      </c>
      <c r="V189" s="36"/>
      <c r="W189" s="110" t="s">
        <v>5</v>
      </c>
      <c r="X189" s="250" t="s">
        <v>1381</v>
      </c>
      <c r="Y189" s="248"/>
      <c r="Z189" s="32"/>
      <c r="AA189" s="198"/>
    </row>
    <row r="190" spans="1:27" s="39" customFormat="1" ht="12.75" customHeight="1">
      <c r="A190" s="195"/>
      <c r="B190" s="249" t="s">
        <v>258</v>
      </c>
      <c r="C190" s="33"/>
      <c r="D190" s="33"/>
      <c r="E190" s="246"/>
      <c r="F190" s="40" t="s">
        <v>55</v>
      </c>
      <c r="G190" s="35" t="s">
        <v>1382</v>
      </c>
      <c r="H190" s="44"/>
      <c r="I190" s="110" t="s">
        <v>68</v>
      </c>
      <c r="J190" s="250" t="s">
        <v>1383</v>
      </c>
      <c r="K190" s="250"/>
      <c r="L190" s="32"/>
      <c r="M190" s="198"/>
      <c r="N190" s="38"/>
      <c r="O190" s="195"/>
      <c r="P190" s="249" t="s">
        <v>1423</v>
      </c>
      <c r="Q190" s="33"/>
      <c r="R190" s="33"/>
      <c r="S190" s="246"/>
      <c r="T190" s="40" t="s">
        <v>55</v>
      </c>
      <c r="U190" s="35" t="s">
        <v>1384</v>
      </c>
      <c r="V190" s="44"/>
      <c r="W190" s="110" t="s">
        <v>68</v>
      </c>
      <c r="X190" s="250" t="s">
        <v>1385</v>
      </c>
      <c r="Y190" s="250"/>
      <c r="Z190" s="32"/>
      <c r="AA190" s="198"/>
    </row>
    <row r="191" spans="1:27" s="39" customFormat="1" ht="12.75" customHeight="1">
      <c r="A191" s="211"/>
      <c r="B191" s="43"/>
      <c r="C191" s="43"/>
      <c r="D191" s="43"/>
      <c r="E191" s="246"/>
      <c r="F191" s="34" t="s">
        <v>57</v>
      </c>
      <c r="G191" s="203" t="s">
        <v>379</v>
      </c>
      <c r="H191" s="43"/>
      <c r="I191" s="116" t="s">
        <v>71</v>
      </c>
      <c r="J191" s="251" t="s">
        <v>1383</v>
      </c>
      <c r="K191" s="251"/>
      <c r="L191" s="43"/>
      <c r="M191" s="252"/>
      <c r="N191" s="46"/>
      <c r="O191" s="211"/>
      <c r="P191" s="43"/>
      <c r="Q191" s="43"/>
      <c r="R191" s="43"/>
      <c r="S191" s="246"/>
      <c r="T191" s="34" t="s">
        <v>57</v>
      </c>
      <c r="U191" s="203" t="s">
        <v>247</v>
      </c>
      <c r="V191" s="43"/>
      <c r="W191" s="116" t="s">
        <v>71</v>
      </c>
      <c r="X191" s="251" t="s">
        <v>1386</v>
      </c>
      <c r="Y191" s="251"/>
      <c r="Z191" s="43"/>
      <c r="AA191" s="252"/>
    </row>
    <row r="192" spans="1:27" ht="4.5" customHeight="1">
      <c r="A192" s="212"/>
      <c r="B192" s="213"/>
      <c r="C192" s="253"/>
      <c r="D192" s="254"/>
      <c r="E192" s="215"/>
      <c r="F192" s="216"/>
      <c r="G192" s="217"/>
      <c r="H192" s="218"/>
      <c r="I192" s="218"/>
      <c r="J192" s="254"/>
      <c r="K192" s="253"/>
      <c r="L192" s="213"/>
      <c r="M192" s="219"/>
      <c r="O192" s="212"/>
      <c r="P192" s="213"/>
      <c r="Q192" s="253"/>
      <c r="R192" s="254"/>
      <c r="S192" s="215"/>
      <c r="T192" s="216"/>
      <c r="U192" s="217"/>
      <c r="V192" s="218"/>
      <c r="W192" s="218"/>
      <c r="X192" s="254"/>
      <c r="Y192" s="253"/>
      <c r="Z192" s="213"/>
      <c r="AA192" s="219"/>
    </row>
    <row r="193" spans="1:27" ht="12.75" customHeight="1">
      <c r="A193" s="128"/>
      <c r="B193" s="128" t="s">
        <v>72</v>
      </c>
      <c r="C193" s="129"/>
      <c r="D193" s="129"/>
      <c r="E193" s="130" t="s">
        <v>73</v>
      </c>
      <c r="F193" s="130" t="s">
        <v>74</v>
      </c>
      <c r="G193" s="130" t="s">
        <v>75</v>
      </c>
      <c r="H193" s="131" t="s">
        <v>76</v>
      </c>
      <c r="I193" s="132"/>
      <c r="J193" s="129" t="s">
        <v>77</v>
      </c>
      <c r="K193" s="129" t="s">
        <v>77</v>
      </c>
      <c r="L193" s="130" t="s">
        <v>72</v>
      </c>
      <c r="M193" s="128" t="s">
        <v>78</v>
      </c>
      <c r="N193" s="26">
        <v>150</v>
      </c>
      <c r="O193" s="128"/>
      <c r="P193" s="128" t="s">
        <v>72</v>
      </c>
      <c r="Q193" s="129"/>
      <c r="R193" s="129"/>
      <c r="S193" s="130" t="s">
        <v>73</v>
      </c>
      <c r="T193" s="130" t="s">
        <v>74</v>
      </c>
      <c r="U193" s="130" t="s">
        <v>75</v>
      </c>
      <c r="V193" s="131" t="s">
        <v>76</v>
      </c>
      <c r="W193" s="132"/>
      <c r="X193" s="129" t="s">
        <v>77</v>
      </c>
      <c r="Y193" s="129" t="s">
        <v>77</v>
      </c>
      <c r="Z193" s="130" t="s">
        <v>72</v>
      </c>
      <c r="AA193" s="133" t="s">
        <v>78</v>
      </c>
    </row>
    <row r="194" spans="1:27" ht="12.75">
      <c r="A194" s="134" t="s">
        <v>78</v>
      </c>
      <c r="B194" s="134" t="s">
        <v>79</v>
      </c>
      <c r="C194" s="135" t="s">
        <v>80</v>
      </c>
      <c r="D194" s="135" t="s">
        <v>80</v>
      </c>
      <c r="E194" s="136" t="s">
        <v>81</v>
      </c>
      <c r="F194" s="136" t="s">
        <v>82</v>
      </c>
      <c r="G194" s="136"/>
      <c r="H194" s="137" t="s">
        <v>80</v>
      </c>
      <c r="I194" s="137" t="s">
        <v>77</v>
      </c>
      <c r="J194" s="135"/>
      <c r="K194" s="135"/>
      <c r="L194" s="134" t="s">
        <v>79</v>
      </c>
      <c r="M194" s="134"/>
      <c r="N194" s="26">
        <v>150</v>
      </c>
      <c r="O194" s="134" t="s">
        <v>78</v>
      </c>
      <c r="P194" s="134" t="s">
        <v>79</v>
      </c>
      <c r="Q194" s="135" t="s">
        <v>80</v>
      </c>
      <c r="R194" s="135" t="s">
        <v>80</v>
      </c>
      <c r="S194" s="136" t="s">
        <v>81</v>
      </c>
      <c r="T194" s="136" t="s">
        <v>82</v>
      </c>
      <c r="U194" s="136"/>
      <c r="V194" s="137" t="s">
        <v>80</v>
      </c>
      <c r="W194" s="137" t="s">
        <v>77</v>
      </c>
      <c r="X194" s="135"/>
      <c r="Y194" s="135"/>
      <c r="Z194" s="134" t="s">
        <v>79</v>
      </c>
      <c r="AA194" s="138"/>
    </row>
    <row r="195" spans="1:27" ht="16.5" customHeight="1">
      <c r="A195" s="139">
        <v>-1.25</v>
      </c>
      <c r="B195" s="140">
        <v>1</v>
      </c>
      <c r="C195" s="145">
        <v>11</v>
      </c>
      <c r="D195" s="145">
        <v>8</v>
      </c>
      <c r="E195" s="178" t="s">
        <v>83</v>
      </c>
      <c r="F195" s="142" t="s">
        <v>68</v>
      </c>
      <c r="G195" s="148">
        <v>9</v>
      </c>
      <c r="H195" s="144"/>
      <c r="I195" s="144">
        <v>400</v>
      </c>
      <c r="J195" s="145">
        <v>2</v>
      </c>
      <c r="K195" s="145">
        <v>4</v>
      </c>
      <c r="L195" s="255">
        <v>3</v>
      </c>
      <c r="M195" s="147">
        <v>1.25</v>
      </c>
      <c r="N195" s="26"/>
      <c r="O195" s="139">
        <v>-2</v>
      </c>
      <c r="P195" s="140">
        <v>0</v>
      </c>
      <c r="Q195" s="145">
        <v>11</v>
      </c>
      <c r="R195" s="145">
        <v>8</v>
      </c>
      <c r="S195" s="178" t="s">
        <v>126</v>
      </c>
      <c r="T195" s="142" t="s">
        <v>68</v>
      </c>
      <c r="U195" s="148">
        <v>8</v>
      </c>
      <c r="V195" s="144"/>
      <c r="W195" s="144">
        <v>120</v>
      </c>
      <c r="X195" s="145">
        <v>2</v>
      </c>
      <c r="Y195" s="145">
        <v>4</v>
      </c>
      <c r="Z195" s="255">
        <v>4</v>
      </c>
      <c r="AA195" s="177">
        <v>2</v>
      </c>
    </row>
    <row r="196" spans="1:27" ht="16.5" customHeight="1">
      <c r="A196" s="139">
        <v>3.75</v>
      </c>
      <c r="B196" s="140">
        <v>4</v>
      </c>
      <c r="C196" s="145">
        <v>5</v>
      </c>
      <c r="D196" s="145">
        <v>1</v>
      </c>
      <c r="E196" s="178" t="s">
        <v>556</v>
      </c>
      <c r="F196" s="142" t="s">
        <v>71</v>
      </c>
      <c r="G196" s="148">
        <v>11</v>
      </c>
      <c r="H196" s="144"/>
      <c r="I196" s="144">
        <v>200</v>
      </c>
      <c r="J196" s="145">
        <v>9</v>
      </c>
      <c r="K196" s="145">
        <v>3</v>
      </c>
      <c r="L196" s="255">
        <v>0</v>
      </c>
      <c r="M196" s="147">
        <v>-3.75</v>
      </c>
      <c r="N196" s="26"/>
      <c r="O196" s="139">
        <v>-1</v>
      </c>
      <c r="P196" s="140">
        <v>2</v>
      </c>
      <c r="Q196" s="145">
        <v>5</v>
      </c>
      <c r="R196" s="145">
        <v>1</v>
      </c>
      <c r="S196" s="178" t="s">
        <v>134</v>
      </c>
      <c r="T196" s="142" t="s">
        <v>68</v>
      </c>
      <c r="U196" s="148">
        <v>8</v>
      </c>
      <c r="V196" s="144"/>
      <c r="W196" s="144">
        <v>90</v>
      </c>
      <c r="X196" s="145">
        <v>9</v>
      </c>
      <c r="Y196" s="145">
        <v>3</v>
      </c>
      <c r="Z196" s="255">
        <v>2</v>
      </c>
      <c r="AA196" s="177">
        <v>1</v>
      </c>
    </row>
    <row r="197" spans="1:27" ht="16.5" customHeight="1">
      <c r="A197" s="139">
        <v>-1.25</v>
      </c>
      <c r="B197" s="140">
        <v>1</v>
      </c>
      <c r="C197" s="145">
        <v>12</v>
      </c>
      <c r="D197" s="145">
        <v>10</v>
      </c>
      <c r="E197" s="178" t="s">
        <v>83</v>
      </c>
      <c r="F197" s="142" t="s">
        <v>68</v>
      </c>
      <c r="G197" s="148">
        <v>9</v>
      </c>
      <c r="H197" s="144"/>
      <c r="I197" s="144">
        <v>400</v>
      </c>
      <c r="J197" s="145">
        <v>7</v>
      </c>
      <c r="K197" s="145">
        <v>6</v>
      </c>
      <c r="L197" s="255">
        <v>3</v>
      </c>
      <c r="M197" s="147">
        <v>1.25</v>
      </c>
      <c r="N197" s="26"/>
      <c r="O197" s="139">
        <v>4</v>
      </c>
      <c r="P197" s="140">
        <v>4</v>
      </c>
      <c r="Q197" s="145">
        <v>12</v>
      </c>
      <c r="R197" s="145">
        <v>10</v>
      </c>
      <c r="S197" s="178" t="s">
        <v>83</v>
      </c>
      <c r="T197" s="142" t="s">
        <v>68</v>
      </c>
      <c r="U197" s="148">
        <v>7</v>
      </c>
      <c r="V197" s="144">
        <v>100</v>
      </c>
      <c r="W197" s="144"/>
      <c r="X197" s="145">
        <v>7</v>
      </c>
      <c r="Y197" s="145">
        <v>6</v>
      </c>
      <c r="Z197" s="255">
        <v>0</v>
      </c>
      <c r="AA197" s="177">
        <v>-4</v>
      </c>
    </row>
    <row r="198" spans="1:27" s="39" customFormat="1" ht="30" customHeight="1">
      <c r="A198" s="27"/>
      <c r="B198" s="27"/>
      <c r="C198" s="256"/>
      <c r="D198" s="256"/>
      <c r="E198" s="27"/>
      <c r="F198" s="27"/>
      <c r="G198" s="27"/>
      <c r="H198" s="27"/>
      <c r="I198" s="27"/>
      <c r="J198" s="256"/>
      <c r="K198" s="240"/>
      <c r="L198" s="27"/>
      <c r="M198" s="25"/>
      <c r="N198" s="52"/>
      <c r="O198" s="27"/>
      <c r="P198" s="27"/>
      <c r="Q198" s="256"/>
      <c r="R198" s="256"/>
      <c r="S198" s="27"/>
      <c r="T198" s="27"/>
      <c r="U198" s="27"/>
      <c r="V198" s="27"/>
      <c r="W198" s="27"/>
      <c r="X198" s="256"/>
      <c r="Y198" s="240"/>
      <c r="Z198" s="27"/>
      <c r="AA198" s="25"/>
    </row>
    <row r="199" spans="1:27" s="39" customFormat="1" ht="14.25">
      <c r="A199" s="18"/>
      <c r="B199" s="19" t="s">
        <v>44</v>
      </c>
      <c r="C199" s="237"/>
      <c r="D199" s="238"/>
      <c r="E199" s="19"/>
      <c r="F199" s="21">
        <v>19</v>
      </c>
      <c r="G199" s="22"/>
      <c r="H199" s="23" t="s">
        <v>46</v>
      </c>
      <c r="I199" s="23"/>
      <c r="J199" s="239"/>
      <c r="K199" s="240"/>
      <c r="L199" s="24" t="s">
        <v>88</v>
      </c>
      <c r="M199" s="25"/>
      <c r="N199" s="26">
        <v>150</v>
      </c>
      <c r="O199" s="18"/>
      <c r="P199" s="19" t="s">
        <v>44</v>
      </c>
      <c r="Q199" s="237"/>
      <c r="R199" s="238"/>
      <c r="S199" s="19"/>
      <c r="T199" s="21">
        <v>20</v>
      </c>
      <c r="U199" s="22"/>
      <c r="V199" s="23" t="s">
        <v>46</v>
      </c>
      <c r="W199" s="23"/>
      <c r="X199" s="239"/>
      <c r="Y199" s="240"/>
      <c r="Z199" s="24" t="s">
        <v>90</v>
      </c>
      <c r="AA199" s="25"/>
    </row>
    <row r="200" spans="1:27" s="39" customFormat="1" ht="12.75">
      <c r="A200" s="28"/>
      <c r="B200" s="28"/>
      <c r="C200" s="241"/>
      <c r="D200" s="241"/>
      <c r="E200" s="30"/>
      <c r="F200" s="30"/>
      <c r="G200" s="30"/>
      <c r="H200" s="31" t="s">
        <v>50</v>
      </c>
      <c r="I200" s="31"/>
      <c r="J200" s="239"/>
      <c r="K200" s="240"/>
      <c r="L200" s="24" t="s">
        <v>91</v>
      </c>
      <c r="M200" s="25"/>
      <c r="N200" s="26">
        <v>150</v>
      </c>
      <c r="O200" s="28"/>
      <c r="P200" s="28"/>
      <c r="Q200" s="241"/>
      <c r="R200" s="241"/>
      <c r="S200" s="30"/>
      <c r="T200" s="30"/>
      <c r="U200" s="30"/>
      <c r="V200" s="31" t="s">
        <v>50</v>
      </c>
      <c r="W200" s="31"/>
      <c r="X200" s="239"/>
      <c r="Y200" s="240"/>
      <c r="Z200" s="24" t="s">
        <v>92</v>
      </c>
      <c r="AA200" s="25"/>
    </row>
    <row r="201" spans="1:27" s="39" customFormat="1" ht="4.5" customHeight="1">
      <c r="A201" s="187"/>
      <c r="B201" s="188"/>
      <c r="C201" s="242"/>
      <c r="D201" s="243"/>
      <c r="E201" s="190"/>
      <c r="F201" s="191"/>
      <c r="G201" s="192"/>
      <c r="H201" s="193"/>
      <c r="I201" s="193"/>
      <c r="J201" s="243"/>
      <c r="K201" s="242"/>
      <c r="L201" s="188"/>
      <c r="M201" s="194"/>
      <c r="N201" s="26"/>
      <c r="O201" s="187"/>
      <c r="P201" s="188"/>
      <c r="Q201" s="242"/>
      <c r="R201" s="243"/>
      <c r="S201" s="190"/>
      <c r="T201" s="191"/>
      <c r="U201" s="192"/>
      <c r="V201" s="193"/>
      <c r="W201" s="193"/>
      <c r="X201" s="243"/>
      <c r="Y201" s="242"/>
      <c r="Z201" s="188"/>
      <c r="AA201" s="194"/>
    </row>
    <row r="202" spans="1:27" s="39" customFormat="1" ht="12.75" customHeight="1">
      <c r="A202" s="245"/>
      <c r="B202" s="32"/>
      <c r="C202" s="33"/>
      <c r="D202" s="33"/>
      <c r="E202" s="246"/>
      <c r="F202" s="34" t="s">
        <v>53</v>
      </c>
      <c r="G202" s="35" t="s">
        <v>1387</v>
      </c>
      <c r="H202" s="36"/>
      <c r="I202" s="37"/>
      <c r="K202" s="42"/>
      <c r="L202" s="260"/>
      <c r="M202" s="198"/>
      <c r="N202" s="38"/>
      <c r="O202" s="245"/>
      <c r="P202" s="32"/>
      <c r="Q202" s="33"/>
      <c r="R202" s="33"/>
      <c r="S202" s="246"/>
      <c r="T202" s="34" t="s">
        <v>53</v>
      </c>
      <c r="U202" s="35" t="s">
        <v>1388</v>
      </c>
      <c r="V202" s="36"/>
      <c r="W202" s="37"/>
      <c r="Y202" s="42"/>
      <c r="Z202" s="260"/>
      <c r="AA202" s="198"/>
    </row>
    <row r="203" spans="1:27" s="39" customFormat="1" ht="12.75" customHeight="1">
      <c r="A203" s="195"/>
      <c r="B203" s="32"/>
      <c r="C203" s="33"/>
      <c r="D203" s="33"/>
      <c r="E203" s="246"/>
      <c r="F203" s="40" t="s">
        <v>54</v>
      </c>
      <c r="G203" s="201" t="s">
        <v>828</v>
      </c>
      <c r="H203" s="41"/>
      <c r="I203" s="42"/>
      <c r="J203" s="44"/>
      <c r="K203" s="261">
        <f>IF(G202&amp;G203&amp;G204&amp;G205="","",(LEN(G202&amp;G203&amp;G204&amp;G205)-LEN(SUBSTITUTE(G202&amp;G203&amp;G204&amp;G205,"Т","")))*4+(LEN(G202&amp;G203&amp;G204&amp;G205)-LEN(SUBSTITUTE(G202&amp;G203&amp;G204&amp;G205,"К","")))*3+(LEN(G202&amp;G203&amp;G204&amp;G205)-LEN(SUBSTITUTE(G202&amp;G203&amp;G204&amp;G205,"Д","")))*2+(LEN(G202&amp;G203&amp;G204&amp;G205)-LEN(SUBSTITUTE(G202&amp;G203&amp;G204&amp;G205,"В","")))+0.1)</f>
        <v>5.1</v>
      </c>
      <c r="L203" s="261"/>
      <c r="M203" s="262"/>
      <c r="N203" s="38"/>
      <c r="O203" s="195"/>
      <c r="P203" s="32"/>
      <c r="Q203" s="33"/>
      <c r="R203" s="33"/>
      <c r="S203" s="246"/>
      <c r="T203" s="40" t="s">
        <v>54</v>
      </c>
      <c r="U203" s="35" t="s">
        <v>1389</v>
      </c>
      <c r="V203" s="41"/>
      <c r="W203" s="42"/>
      <c r="X203" s="44"/>
      <c r="Y203" s="261">
        <f>IF(U202&amp;U203&amp;U204&amp;U205="","",(LEN(U202&amp;U203&amp;U204&amp;U205)-LEN(SUBSTITUTE(U202&amp;U203&amp;U204&amp;U205,"Т","")))*4+(LEN(U202&amp;U203&amp;U204&amp;U205)-LEN(SUBSTITUTE(U202&amp;U203&amp;U204&amp;U205,"К","")))*3+(LEN(U202&amp;U203&amp;U204&amp;U205)-LEN(SUBSTITUTE(U202&amp;U203&amp;U204&amp;U205,"Д","")))*2+(LEN(U202&amp;U203&amp;U204&amp;U205)-LEN(SUBSTITUTE(U202&amp;U203&amp;U204&amp;U205,"В","")))+0.1)</f>
        <v>15.1</v>
      </c>
      <c r="Z203" s="261"/>
      <c r="AA203" s="262"/>
    </row>
    <row r="204" spans="1:27" s="39" customFormat="1" ht="12.75" customHeight="1">
      <c r="A204" s="195"/>
      <c r="B204" s="32"/>
      <c r="C204" s="33"/>
      <c r="D204" s="33"/>
      <c r="E204" s="246"/>
      <c r="F204" s="40" t="s">
        <v>55</v>
      </c>
      <c r="G204" s="35" t="s">
        <v>793</v>
      </c>
      <c r="H204" s="36"/>
      <c r="I204" s="42"/>
      <c r="J204" s="263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261" t="str">
        <f>IF(K203="","","+")</f>
        <v>+</v>
      </c>
      <c r="L204" s="346">
        <f>IF(K203="","",(LEN(I206&amp;I207&amp;I208&amp;I209)-LEN(SUBSTITUTE(I206&amp;I207&amp;I208&amp;I209,"Т","")))*4+(LEN(I206&amp;I207&amp;I208&amp;I209)-LEN(SUBSTITUTE(I206&amp;I207&amp;I208&amp;I209,"К","")))*3+(LEN(I206&amp;I207&amp;I208&amp;I209)-LEN(SUBSTITUTE(I206&amp;I207&amp;I208&amp;I209,"Д","")))*2+(LEN(I206&amp;I207&amp;I208&amp;I209)-LEN(SUBSTITUTE(I206&amp;I207&amp;I208&amp;I209,"В","")))+0.1)</f>
        <v>14.1</v>
      </c>
      <c r="M204" s="264" t="s">
        <v>1230</v>
      </c>
      <c r="N204" s="38"/>
      <c r="O204" s="195"/>
      <c r="P204" s="32"/>
      <c r="Q204" s="33"/>
      <c r="R204" s="33"/>
      <c r="S204" s="246"/>
      <c r="T204" s="40" t="s">
        <v>55</v>
      </c>
      <c r="U204" s="35" t="s">
        <v>688</v>
      </c>
      <c r="V204" s="36"/>
      <c r="W204" s="42"/>
      <c r="X204" s="263">
        <f>IF(Y203="","",(LEN(P206&amp;P207&amp;P208&amp;P209)-LEN(SUBSTITUTE(P206&amp;P207&amp;P208&amp;P209,"Т","")))*4+(LEN(P206&amp;P207&amp;P208&amp;P209)-LEN(SUBSTITUTE(P206&amp;P207&amp;P208&amp;P209,"К","")))*3+(LEN(P206&amp;P207&amp;P208&amp;P209)-LEN(SUBSTITUTE(P206&amp;P207&amp;P208&amp;P209,"Д","")))*2+(LEN(P206&amp;P207&amp;P208&amp;P209)-LEN(SUBSTITUTE(P206&amp;P207&amp;P208&amp;P209,"В","")))+0.1)</f>
        <v>0.1</v>
      </c>
      <c r="Y204" s="261" t="str">
        <f>IF(Y203="","","+")</f>
        <v>+</v>
      </c>
      <c r="Z204" s="346">
        <f>IF(Y203="","",(LEN(W206&amp;W207&amp;W208&amp;W209)-LEN(SUBSTITUTE(W206&amp;W207&amp;W208&amp;W209,"Т","")))*4+(LEN(W206&amp;W207&amp;W208&amp;W209)-LEN(SUBSTITUTE(W206&amp;W207&amp;W208&amp;W209,"К","")))*3+(LEN(W206&amp;W207&amp;W208&amp;W209)-LEN(SUBSTITUTE(W206&amp;W207&amp;W208&amp;W209,"Д","")))*2+(LEN(W206&amp;W207&amp;W208&amp;W209)-LEN(SUBSTITUTE(W206&amp;W207&amp;W208&amp;W209,"В","")))+0.1)</f>
        <v>14.1</v>
      </c>
      <c r="AA204" s="264" t="s">
        <v>1230</v>
      </c>
    </row>
    <row r="205" spans="1:27" s="39" customFormat="1" ht="12.75" customHeight="1">
      <c r="A205" s="195"/>
      <c r="B205" s="32"/>
      <c r="C205" s="33"/>
      <c r="D205" s="33"/>
      <c r="E205" s="246"/>
      <c r="F205" s="34" t="s">
        <v>57</v>
      </c>
      <c r="G205" s="201" t="s">
        <v>59</v>
      </c>
      <c r="H205" s="36"/>
      <c r="I205" s="42"/>
      <c r="J205" s="44"/>
      <c r="K205" s="261">
        <f>IF(K203="","",(LEN(G210&amp;G211&amp;G212&amp;G213)-LEN(SUBSTITUTE(G210&amp;G211&amp;G212&amp;G213,"Т","")))*4+(LEN(G210&amp;G211&amp;G212&amp;G213)-LEN(SUBSTITUTE(G210&amp;G211&amp;G212&amp;G213,"К","")))*3+(LEN(G210&amp;G211&amp;G212&amp;G213)-LEN(SUBSTITUTE(G210&amp;G211&amp;G212&amp;G213,"Д","")))*2+(LEN(G210&amp;G211&amp;G212&amp;G213)-LEN(SUBSTITUTE(G210&amp;G211&amp;G212&amp;G213,"В","")))+0.1)</f>
        <v>9.1</v>
      </c>
      <c r="L205" s="261"/>
      <c r="M205" s="262"/>
      <c r="N205" s="38"/>
      <c r="O205" s="195"/>
      <c r="P205" s="32"/>
      <c r="Q205" s="33"/>
      <c r="R205" s="33"/>
      <c r="S205" s="246"/>
      <c r="T205" s="34" t="s">
        <v>57</v>
      </c>
      <c r="U205" s="35" t="s">
        <v>146</v>
      </c>
      <c r="V205" s="36"/>
      <c r="W205" s="42"/>
      <c r="X205" s="44"/>
      <c r="Y205" s="261">
        <f>IF(Y203="","",(LEN(U210&amp;U211&amp;U212&amp;U213)-LEN(SUBSTITUTE(U210&amp;U211&amp;U212&amp;U213,"Т","")))*4+(LEN(U210&amp;U211&amp;U212&amp;U213)-LEN(SUBSTITUTE(U210&amp;U211&amp;U212&amp;U213,"К","")))*3+(LEN(U210&amp;U211&amp;U212&amp;U213)-LEN(SUBSTITUTE(U210&amp;U211&amp;U212&amp;U213,"Д","")))*2+(LEN(U210&amp;U211&amp;U212&amp;U213)-LEN(SUBSTITUTE(U210&amp;U211&amp;U212&amp;U213,"В","")))+0.1)</f>
        <v>11.1</v>
      </c>
      <c r="Z205" s="261"/>
      <c r="AA205" s="262"/>
    </row>
    <row r="206" spans="1:27" s="39" customFormat="1" ht="12.75" customHeight="1">
      <c r="A206" s="99" t="s">
        <v>53</v>
      </c>
      <c r="B206" s="203" t="s">
        <v>1303</v>
      </c>
      <c r="C206" s="33"/>
      <c r="D206" s="33"/>
      <c r="E206" s="246"/>
      <c r="G206" s="36"/>
      <c r="H206" s="34" t="s">
        <v>53</v>
      </c>
      <c r="I206" s="205" t="s">
        <v>189</v>
      </c>
      <c r="K206" s="36"/>
      <c r="L206" s="200"/>
      <c r="M206" s="198"/>
      <c r="N206" s="38"/>
      <c r="O206" s="99" t="s">
        <v>53</v>
      </c>
      <c r="P206" s="208" t="s">
        <v>544</v>
      </c>
      <c r="Q206" s="33"/>
      <c r="R206" s="33"/>
      <c r="S206" s="246"/>
      <c r="U206" s="36"/>
      <c r="V206" s="34" t="s">
        <v>53</v>
      </c>
      <c r="W206" s="205" t="s">
        <v>1390</v>
      </c>
      <c r="Y206" s="36"/>
      <c r="Z206" s="200"/>
      <c r="AA206" s="198"/>
    </row>
    <row r="207" spans="1:27" s="39" customFormat="1" ht="12.75" customHeight="1">
      <c r="A207" s="103" t="s">
        <v>54</v>
      </c>
      <c r="B207" s="203" t="s">
        <v>219</v>
      </c>
      <c r="C207" s="45"/>
      <c r="D207" s="45"/>
      <c r="E207" s="246"/>
      <c r="G207" s="42"/>
      <c r="H207" s="40" t="s">
        <v>54</v>
      </c>
      <c r="I207" s="205" t="s">
        <v>560</v>
      </c>
      <c r="J207" s="36"/>
      <c r="K207" s="36"/>
      <c r="L207" s="44"/>
      <c r="M207" s="198"/>
      <c r="N207" s="38"/>
      <c r="O207" s="103" t="s">
        <v>54</v>
      </c>
      <c r="P207" s="208" t="s">
        <v>223</v>
      </c>
      <c r="Q207" s="45"/>
      <c r="R207" s="45"/>
      <c r="S207" s="246"/>
      <c r="U207" s="42"/>
      <c r="V207" s="40" t="s">
        <v>54</v>
      </c>
      <c r="W207" s="205" t="s">
        <v>67</v>
      </c>
      <c r="X207" s="36"/>
      <c r="Y207" s="36"/>
      <c r="Z207" s="44"/>
      <c r="AA207" s="198"/>
    </row>
    <row r="208" spans="1:27" s="39" customFormat="1" ht="12.75" customHeight="1">
      <c r="A208" s="103" t="s">
        <v>55</v>
      </c>
      <c r="B208" s="208" t="s">
        <v>169</v>
      </c>
      <c r="C208" s="33"/>
      <c r="D208" s="33"/>
      <c r="E208" s="246"/>
      <c r="G208" s="42"/>
      <c r="H208" s="40" t="s">
        <v>55</v>
      </c>
      <c r="I208" s="205" t="s">
        <v>694</v>
      </c>
      <c r="J208" s="36"/>
      <c r="K208" s="36"/>
      <c r="L208" s="36"/>
      <c r="M208" s="198"/>
      <c r="N208" s="38"/>
      <c r="O208" s="103" t="s">
        <v>55</v>
      </c>
      <c r="P208" s="208" t="s">
        <v>828</v>
      </c>
      <c r="Q208" s="33"/>
      <c r="R208" s="33"/>
      <c r="S208" s="246"/>
      <c r="U208" s="42"/>
      <c r="V208" s="40" t="s">
        <v>55</v>
      </c>
      <c r="W208" s="205" t="s">
        <v>1391</v>
      </c>
      <c r="X208" s="36"/>
      <c r="Y208" s="36"/>
      <c r="Z208" s="36"/>
      <c r="AA208" s="198"/>
    </row>
    <row r="209" spans="1:27" s="39" customFormat="1" ht="12.75" customHeight="1">
      <c r="A209" s="99" t="s">
        <v>57</v>
      </c>
      <c r="B209" s="203" t="s">
        <v>1392</v>
      </c>
      <c r="C209" s="45"/>
      <c r="D209" s="45"/>
      <c r="E209" s="246"/>
      <c r="G209" s="36"/>
      <c r="H209" s="34" t="s">
        <v>57</v>
      </c>
      <c r="I209" s="205" t="s">
        <v>961</v>
      </c>
      <c r="J209" s="106" t="s">
        <v>64</v>
      </c>
      <c r="K209" s="106"/>
      <c r="L209" s="44"/>
      <c r="M209" s="198"/>
      <c r="N209" s="38"/>
      <c r="O209" s="99" t="s">
        <v>57</v>
      </c>
      <c r="P209" s="208" t="s">
        <v>1328</v>
      </c>
      <c r="Q209" s="45"/>
      <c r="R209" s="45"/>
      <c r="S209" s="246"/>
      <c r="U209" s="36"/>
      <c r="V209" s="34" t="s">
        <v>57</v>
      </c>
      <c r="W209" s="205" t="s">
        <v>858</v>
      </c>
      <c r="X209" s="106" t="s">
        <v>64</v>
      </c>
      <c r="Y209" s="106"/>
      <c r="Z209" s="44"/>
      <c r="AA209" s="198"/>
    </row>
    <row r="210" spans="1:27" s="39" customFormat="1" ht="12.75" customHeight="1">
      <c r="A210" s="247"/>
      <c r="B210" s="45"/>
      <c r="C210" s="45"/>
      <c r="D210" s="45"/>
      <c r="E210" s="246"/>
      <c r="F210" s="34" t="s">
        <v>53</v>
      </c>
      <c r="G210" s="35" t="s">
        <v>745</v>
      </c>
      <c r="H210" s="36"/>
      <c r="I210" s="110" t="s">
        <v>65</v>
      </c>
      <c r="J210" s="250" t="s">
        <v>1393</v>
      </c>
      <c r="K210" s="248"/>
      <c r="L210" s="44"/>
      <c r="M210" s="198"/>
      <c r="N210" s="38"/>
      <c r="O210" s="247"/>
      <c r="P210" s="45"/>
      <c r="Q210" s="45"/>
      <c r="R210" s="45"/>
      <c r="S210" s="246"/>
      <c r="T210" s="34" t="s">
        <v>53</v>
      </c>
      <c r="U210" s="35" t="s">
        <v>189</v>
      </c>
      <c r="V210" s="36"/>
      <c r="W210" s="110" t="s">
        <v>65</v>
      </c>
      <c r="X210" s="250" t="s">
        <v>1394</v>
      </c>
      <c r="Y210" s="248"/>
      <c r="Z210" s="44"/>
      <c r="AA210" s="198"/>
    </row>
    <row r="211" spans="1:27" s="39" customFormat="1" ht="12.75" customHeight="1">
      <c r="A211" s="195"/>
      <c r="B211" s="112" t="s">
        <v>66</v>
      </c>
      <c r="C211" s="33"/>
      <c r="D211" s="33"/>
      <c r="E211" s="246"/>
      <c r="F211" s="40" t="s">
        <v>54</v>
      </c>
      <c r="G211" s="35" t="s">
        <v>1395</v>
      </c>
      <c r="H211" s="36"/>
      <c r="I211" s="110" t="s">
        <v>5</v>
      </c>
      <c r="J211" s="250" t="s">
        <v>1393</v>
      </c>
      <c r="K211" s="248"/>
      <c r="L211" s="32"/>
      <c r="M211" s="198"/>
      <c r="N211" s="38"/>
      <c r="O211" s="195"/>
      <c r="P211" s="112" t="s">
        <v>66</v>
      </c>
      <c r="Q211" s="33"/>
      <c r="R211" s="33"/>
      <c r="S211" s="246"/>
      <c r="T211" s="40" t="s">
        <v>54</v>
      </c>
      <c r="U211" s="35" t="s">
        <v>1396</v>
      </c>
      <c r="V211" s="36"/>
      <c r="W211" s="110" t="s">
        <v>5</v>
      </c>
      <c r="X211" s="250" t="s">
        <v>1394</v>
      </c>
      <c r="Y211" s="248"/>
      <c r="Z211" s="32"/>
      <c r="AA211" s="198"/>
    </row>
    <row r="212" spans="1:27" s="39" customFormat="1" ht="12.75" customHeight="1">
      <c r="A212" s="195"/>
      <c r="B212" s="249" t="s">
        <v>1397</v>
      </c>
      <c r="C212" s="33"/>
      <c r="D212" s="33"/>
      <c r="E212" s="246"/>
      <c r="F212" s="40" t="s">
        <v>55</v>
      </c>
      <c r="G212" s="35" t="s">
        <v>186</v>
      </c>
      <c r="H212" s="44"/>
      <c r="I212" s="110" t="s">
        <v>68</v>
      </c>
      <c r="J212" s="250" t="s">
        <v>1398</v>
      </c>
      <c r="K212" s="250"/>
      <c r="L212" s="32"/>
      <c r="M212" s="198"/>
      <c r="N212" s="38"/>
      <c r="O212" s="195"/>
      <c r="P212" s="249" t="s">
        <v>1424</v>
      </c>
      <c r="Q212" s="33"/>
      <c r="R212" s="33"/>
      <c r="S212" s="246"/>
      <c r="T212" s="40" t="s">
        <v>55</v>
      </c>
      <c r="U212" s="35" t="s">
        <v>625</v>
      </c>
      <c r="V212" s="44"/>
      <c r="W212" s="110" t="s">
        <v>68</v>
      </c>
      <c r="X212" s="250" t="s">
        <v>1399</v>
      </c>
      <c r="Y212" s="250"/>
      <c r="Z212" s="32"/>
      <c r="AA212" s="198"/>
    </row>
    <row r="213" spans="1:27" s="39" customFormat="1" ht="12.75" customHeight="1">
      <c r="A213" s="211"/>
      <c r="B213" s="43"/>
      <c r="C213" s="43"/>
      <c r="D213" s="43"/>
      <c r="E213" s="246"/>
      <c r="F213" s="34" t="s">
        <v>57</v>
      </c>
      <c r="G213" s="203" t="s">
        <v>793</v>
      </c>
      <c r="H213" s="43"/>
      <c r="I213" s="116" t="s">
        <v>71</v>
      </c>
      <c r="J213" s="251" t="s">
        <v>1398</v>
      </c>
      <c r="K213" s="251"/>
      <c r="L213" s="43"/>
      <c r="M213" s="252"/>
      <c r="N213" s="46"/>
      <c r="O213" s="211"/>
      <c r="P213" s="43"/>
      <c r="Q213" s="43"/>
      <c r="R213" s="43"/>
      <c r="S213" s="246"/>
      <c r="T213" s="34" t="s">
        <v>57</v>
      </c>
      <c r="U213" s="203" t="s">
        <v>1400</v>
      </c>
      <c r="V213" s="43"/>
      <c r="W213" s="116" t="s">
        <v>71</v>
      </c>
      <c r="X213" s="251" t="s">
        <v>1399</v>
      </c>
      <c r="Y213" s="251"/>
      <c r="Z213" s="43"/>
      <c r="AA213" s="252"/>
    </row>
    <row r="214" spans="1:27" ht="4.5" customHeight="1">
      <c r="A214" s="212"/>
      <c r="B214" s="213"/>
      <c r="C214" s="253"/>
      <c r="D214" s="254"/>
      <c r="E214" s="215"/>
      <c r="F214" s="216"/>
      <c r="G214" s="217"/>
      <c r="H214" s="218"/>
      <c r="I214" s="218"/>
      <c r="J214" s="254"/>
      <c r="K214" s="253"/>
      <c r="L214" s="213"/>
      <c r="M214" s="219"/>
      <c r="O214" s="212"/>
      <c r="P214" s="213"/>
      <c r="Q214" s="253"/>
      <c r="R214" s="254"/>
      <c r="S214" s="215"/>
      <c r="T214" s="216"/>
      <c r="U214" s="217"/>
      <c r="V214" s="218"/>
      <c r="W214" s="218"/>
      <c r="X214" s="254"/>
      <c r="Y214" s="253"/>
      <c r="Z214" s="213"/>
      <c r="AA214" s="219"/>
    </row>
    <row r="215" spans="1:27" ht="12.75" customHeight="1">
      <c r="A215" s="128"/>
      <c r="B215" s="128" t="s">
        <v>72</v>
      </c>
      <c r="C215" s="129"/>
      <c r="D215" s="129"/>
      <c r="E215" s="130" t="s">
        <v>73</v>
      </c>
      <c r="F215" s="130" t="s">
        <v>74</v>
      </c>
      <c r="G215" s="130" t="s">
        <v>75</v>
      </c>
      <c r="H215" s="131" t="s">
        <v>76</v>
      </c>
      <c r="I215" s="132"/>
      <c r="J215" s="129" t="s">
        <v>77</v>
      </c>
      <c r="K215" s="129" t="s">
        <v>77</v>
      </c>
      <c r="L215" s="130" t="s">
        <v>72</v>
      </c>
      <c r="M215" s="128" t="s">
        <v>78</v>
      </c>
      <c r="N215" s="26">
        <v>150</v>
      </c>
      <c r="O215" s="128"/>
      <c r="P215" s="128" t="s">
        <v>72</v>
      </c>
      <c r="Q215" s="129"/>
      <c r="R215" s="129"/>
      <c r="S215" s="130" t="s">
        <v>73</v>
      </c>
      <c r="T215" s="130" t="s">
        <v>74</v>
      </c>
      <c r="U215" s="130" t="s">
        <v>75</v>
      </c>
      <c r="V215" s="131" t="s">
        <v>76</v>
      </c>
      <c r="W215" s="132"/>
      <c r="X215" s="129" t="s">
        <v>77</v>
      </c>
      <c r="Y215" s="129" t="s">
        <v>77</v>
      </c>
      <c r="Z215" s="130" t="s">
        <v>72</v>
      </c>
      <c r="AA215" s="128" t="s">
        <v>78</v>
      </c>
    </row>
    <row r="216" spans="1:27" ht="12.75">
      <c r="A216" s="134" t="s">
        <v>78</v>
      </c>
      <c r="B216" s="134" t="s">
        <v>79</v>
      </c>
      <c r="C216" s="135" t="s">
        <v>80</v>
      </c>
      <c r="D216" s="135" t="s">
        <v>80</v>
      </c>
      <c r="E216" s="136" t="s">
        <v>81</v>
      </c>
      <c r="F216" s="136" t="s">
        <v>82</v>
      </c>
      <c r="G216" s="136"/>
      <c r="H216" s="137" t="s">
        <v>80</v>
      </c>
      <c r="I216" s="137" t="s">
        <v>77</v>
      </c>
      <c r="J216" s="135"/>
      <c r="K216" s="135"/>
      <c r="L216" s="134" t="s">
        <v>79</v>
      </c>
      <c r="M216" s="134"/>
      <c r="N216" s="26">
        <v>150</v>
      </c>
      <c r="O216" s="134" t="s">
        <v>78</v>
      </c>
      <c r="P216" s="134" t="s">
        <v>79</v>
      </c>
      <c r="Q216" s="135" t="s">
        <v>80</v>
      </c>
      <c r="R216" s="135" t="s">
        <v>80</v>
      </c>
      <c r="S216" s="136" t="s">
        <v>81</v>
      </c>
      <c r="T216" s="136" t="s">
        <v>82</v>
      </c>
      <c r="U216" s="136"/>
      <c r="V216" s="137" t="s">
        <v>80</v>
      </c>
      <c r="W216" s="137" t="s">
        <v>77</v>
      </c>
      <c r="X216" s="135"/>
      <c r="Y216" s="135"/>
      <c r="Z216" s="134" t="s">
        <v>79</v>
      </c>
      <c r="AA216" s="134"/>
    </row>
    <row r="217" spans="1:27" ht="16.5" customHeight="1">
      <c r="A217" s="139">
        <v>-2</v>
      </c>
      <c r="B217" s="140">
        <v>2</v>
      </c>
      <c r="C217" s="145">
        <v>8</v>
      </c>
      <c r="D217" s="145">
        <v>5</v>
      </c>
      <c r="E217" s="178" t="s">
        <v>83</v>
      </c>
      <c r="F217" s="142" t="s">
        <v>68</v>
      </c>
      <c r="G217" s="148">
        <v>11</v>
      </c>
      <c r="H217" s="144"/>
      <c r="I217" s="144">
        <v>660</v>
      </c>
      <c r="J217" s="145">
        <v>10</v>
      </c>
      <c r="K217" s="145">
        <v>1</v>
      </c>
      <c r="L217" s="255">
        <v>2</v>
      </c>
      <c r="M217" s="147">
        <v>2</v>
      </c>
      <c r="N217" s="26"/>
      <c r="O217" s="139">
        <v>2.5</v>
      </c>
      <c r="P217" s="140">
        <v>3</v>
      </c>
      <c r="Q217" s="145">
        <v>8</v>
      </c>
      <c r="R217" s="145">
        <v>5</v>
      </c>
      <c r="S217" s="178" t="s">
        <v>85</v>
      </c>
      <c r="T217" s="142" t="s">
        <v>5</v>
      </c>
      <c r="U217" s="148">
        <v>11</v>
      </c>
      <c r="V217" s="144">
        <v>650</v>
      </c>
      <c r="W217" s="144"/>
      <c r="X217" s="145">
        <v>10</v>
      </c>
      <c r="Y217" s="145">
        <v>1</v>
      </c>
      <c r="Z217" s="255">
        <v>1</v>
      </c>
      <c r="AA217" s="177">
        <v>-2.5</v>
      </c>
    </row>
    <row r="218" spans="1:27" ht="16.5" customHeight="1">
      <c r="A218" s="139">
        <v>6.75</v>
      </c>
      <c r="B218" s="140">
        <v>4</v>
      </c>
      <c r="C218" s="145">
        <v>2</v>
      </c>
      <c r="D218" s="145">
        <v>9</v>
      </c>
      <c r="E218" s="178" t="s">
        <v>126</v>
      </c>
      <c r="F218" s="142" t="s">
        <v>68</v>
      </c>
      <c r="G218" s="148">
        <v>13</v>
      </c>
      <c r="H218" s="144"/>
      <c r="I218" s="144">
        <v>270</v>
      </c>
      <c r="J218" s="145">
        <v>6</v>
      </c>
      <c r="K218" s="145">
        <v>11</v>
      </c>
      <c r="L218" s="255">
        <v>0</v>
      </c>
      <c r="M218" s="147">
        <v>-6.75</v>
      </c>
      <c r="N218" s="26"/>
      <c r="O218" s="139">
        <v>-7.5</v>
      </c>
      <c r="P218" s="140">
        <v>0</v>
      </c>
      <c r="Q218" s="145">
        <v>2</v>
      </c>
      <c r="R218" s="145">
        <v>9</v>
      </c>
      <c r="S218" s="178" t="s">
        <v>193</v>
      </c>
      <c r="T218" s="142" t="s">
        <v>68</v>
      </c>
      <c r="U218" s="148">
        <v>8</v>
      </c>
      <c r="V218" s="144">
        <v>200</v>
      </c>
      <c r="W218" s="144"/>
      <c r="X218" s="145">
        <v>6</v>
      </c>
      <c r="Y218" s="145">
        <v>11</v>
      </c>
      <c r="Z218" s="255">
        <v>4</v>
      </c>
      <c r="AA218" s="177">
        <v>7.5</v>
      </c>
    </row>
    <row r="219" spans="1:27" ht="16.5" customHeight="1">
      <c r="A219" s="139">
        <v>-2.75</v>
      </c>
      <c r="B219" s="140">
        <v>0</v>
      </c>
      <c r="C219" s="145">
        <v>12</v>
      </c>
      <c r="D219" s="145">
        <v>7</v>
      </c>
      <c r="E219" s="178" t="s">
        <v>83</v>
      </c>
      <c r="F219" s="142" t="s">
        <v>68</v>
      </c>
      <c r="G219" s="148">
        <v>12</v>
      </c>
      <c r="H219" s="144"/>
      <c r="I219" s="144">
        <v>690</v>
      </c>
      <c r="J219" s="145">
        <v>4</v>
      </c>
      <c r="K219" s="145">
        <v>3</v>
      </c>
      <c r="L219" s="255">
        <v>4</v>
      </c>
      <c r="M219" s="147">
        <v>2.75</v>
      </c>
      <c r="N219" s="26"/>
      <c r="O219" s="139">
        <v>2.5</v>
      </c>
      <c r="P219" s="140">
        <v>3</v>
      </c>
      <c r="Q219" s="145">
        <v>12</v>
      </c>
      <c r="R219" s="145">
        <v>7</v>
      </c>
      <c r="S219" s="178" t="s">
        <v>85</v>
      </c>
      <c r="T219" s="142" t="s">
        <v>5</v>
      </c>
      <c r="U219" s="148">
        <v>11</v>
      </c>
      <c r="V219" s="144">
        <v>650</v>
      </c>
      <c r="W219" s="144"/>
      <c r="X219" s="145">
        <v>4</v>
      </c>
      <c r="Y219" s="145">
        <v>3</v>
      </c>
      <c r="Z219" s="255">
        <v>1</v>
      </c>
      <c r="AA219" s="177">
        <v>-2.5</v>
      </c>
    </row>
    <row r="220" spans="1:27" s="39" customFormat="1" ht="9.75" customHeight="1">
      <c r="A220" s="27"/>
      <c r="B220" s="27"/>
      <c r="C220" s="256"/>
      <c r="D220" s="256"/>
      <c r="E220" s="27"/>
      <c r="F220" s="27"/>
      <c r="G220" s="27"/>
      <c r="H220" s="27"/>
      <c r="I220" s="27"/>
      <c r="J220" s="256"/>
      <c r="K220" s="256"/>
      <c r="L220" s="27"/>
      <c r="M220" s="27"/>
      <c r="N220" s="52"/>
      <c r="O220" s="27"/>
      <c r="P220" s="27"/>
      <c r="Q220" s="256"/>
      <c r="R220" s="256"/>
      <c r="S220" s="27"/>
      <c r="T220" s="27"/>
      <c r="U220" s="27"/>
      <c r="V220" s="27"/>
      <c r="W220" s="27"/>
      <c r="X220" s="256"/>
      <c r="Y220" s="256"/>
      <c r="Z220" s="27"/>
      <c r="AA220" s="27"/>
    </row>
    <row r="221" spans="1:27" s="39" customFormat="1" ht="14.25">
      <c r="A221" s="18"/>
      <c r="B221" s="19" t="s">
        <v>44</v>
      </c>
      <c r="C221" s="237"/>
      <c r="D221" s="238"/>
      <c r="E221" s="19"/>
      <c r="F221" s="21">
        <v>21</v>
      </c>
      <c r="G221" s="22"/>
      <c r="H221" s="23" t="s">
        <v>46</v>
      </c>
      <c r="I221" s="23"/>
      <c r="J221" s="239"/>
      <c r="K221" s="240"/>
      <c r="L221" s="24" t="s">
        <v>47</v>
      </c>
      <c r="M221" s="25"/>
      <c r="N221" s="26">
        <v>150</v>
      </c>
      <c r="O221" s="18"/>
      <c r="P221" s="19" t="s">
        <v>44</v>
      </c>
      <c r="Q221" s="237"/>
      <c r="R221" s="238"/>
      <c r="S221" s="19"/>
      <c r="T221" s="21">
        <v>22</v>
      </c>
      <c r="U221" s="22"/>
      <c r="V221" s="23" t="s">
        <v>46</v>
      </c>
      <c r="W221" s="23"/>
      <c r="X221" s="239"/>
      <c r="Y221" s="240"/>
      <c r="Z221" s="24" t="s">
        <v>49</v>
      </c>
      <c r="AA221" s="25"/>
    </row>
    <row r="222" spans="1:27" s="39" customFormat="1" ht="12.75">
      <c r="A222" s="28"/>
      <c r="B222" s="28"/>
      <c r="C222" s="241"/>
      <c r="D222" s="241"/>
      <c r="E222" s="30"/>
      <c r="F222" s="30"/>
      <c r="G222" s="30"/>
      <c r="H222" s="31" t="s">
        <v>50</v>
      </c>
      <c r="I222" s="31"/>
      <c r="J222" s="239"/>
      <c r="K222" s="240"/>
      <c r="L222" s="24" t="s">
        <v>52</v>
      </c>
      <c r="M222" s="25"/>
      <c r="N222" s="26">
        <v>150</v>
      </c>
      <c r="O222" s="28"/>
      <c r="P222" s="28"/>
      <c r="Q222" s="241"/>
      <c r="R222" s="241"/>
      <c r="S222" s="30"/>
      <c r="T222" s="30"/>
      <c r="U222" s="30"/>
      <c r="V222" s="31" t="s">
        <v>50</v>
      </c>
      <c r="W222" s="31"/>
      <c r="X222" s="239"/>
      <c r="Y222" s="240"/>
      <c r="Z222" s="24" t="s">
        <v>91</v>
      </c>
      <c r="AA222" s="25"/>
    </row>
    <row r="223" spans="1:27" s="39" customFormat="1" ht="4.5" customHeight="1">
      <c r="A223" s="187"/>
      <c r="B223" s="188"/>
      <c r="C223" s="242"/>
      <c r="D223" s="243"/>
      <c r="E223" s="190"/>
      <c r="F223" s="191"/>
      <c r="G223" s="192"/>
      <c r="H223" s="193"/>
      <c r="I223" s="193"/>
      <c r="J223" s="243"/>
      <c r="K223" s="242"/>
      <c r="L223" s="188"/>
      <c r="M223" s="194"/>
      <c r="N223" s="26"/>
      <c r="O223" s="187"/>
      <c r="P223" s="188"/>
      <c r="Q223" s="242"/>
      <c r="R223" s="243"/>
      <c r="S223" s="190"/>
      <c r="T223" s="191"/>
      <c r="U223" s="192"/>
      <c r="V223" s="193"/>
      <c r="W223" s="193"/>
      <c r="X223" s="244"/>
      <c r="Y223" s="242"/>
      <c r="Z223" s="193"/>
      <c r="AA223" s="194"/>
    </row>
    <row r="224" spans="1:27" s="39" customFormat="1" ht="12.75" customHeight="1">
      <c r="A224" s="245"/>
      <c r="B224" s="32"/>
      <c r="C224" s="33"/>
      <c r="D224" s="33"/>
      <c r="E224" s="246"/>
      <c r="F224" s="34" t="s">
        <v>53</v>
      </c>
      <c r="G224" s="35" t="s">
        <v>1401</v>
      </c>
      <c r="H224" s="36"/>
      <c r="I224" s="37"/>
      <c r="K224" s="42"/>
      <c r="L224" s="260"/>
      <c r="M224" s="198"/>
      <c r="N224" s="38"/>
      <c r="O224" s="245"/>
      <c r="P224" s="32"/>
      <c r="Q224" s="33"/>
      <c r="R224" s="33"/>
      <c r="S224" s="246"/>
      <c r="T224" s="34" t="s">
        <v>53</v>
      </c>
      <c r="U224" s="35" t="s">
        <v>101</v>
      </c>
      <c r="V224" s="36"/>
      <c r="W224" s="37"/>
      <c r="X224" s="42"/>
      <c r="Y224" s="42"/>
      <c r="Z224" s="260"/>
      <c r="AA224" s="198"/>
    </row>
    <row r="225" spans="1:27" s="39" customFormat="1" ht="12.75" customHeight="1">
      <c r="A225" s="195"/>
      <c r="B225" s="32"/>
      <c r="C225" s="33"/>
      <c r="D225" s="33"/>
      <c r="E225" s="246"/>
      <c r="F225" s="40" t="s">
        <v>54</v>
      </c>
      <c r="G225" s="35" t="s">
        <v>1402</v>
      </c>
      <c r="H225" s="41"/>
      <c r="I225" s="42"/>
      <c r="J225" s="44"/>
      <c r="K225" s="261">
        <f>IF(G224&amp;G225&amp;G226&amp;G227="","",(LEN(G224&amp;G225&amp;G226&amp;G227)-LEN(SUBSTITUTE(G224&amp;G225&amp;G226&amp;G227,"Т","")))*4+(LEN(G224&amp;G225&amp;G226&amp;G227)-LEN(SUBSTITUTE(G224&amp;G225&amp;G226&amp;G227,"К","")))*3+(LEN(G224&amp;G225&amp;G226&amp;G227)-LEN(SUBSTITUTE(G224&amp;G225&amp;G226&amp;G227,"Д","")))*2+(LEN(G224&amp;G225&amp;G226&amp;G227)-LEN(SUBSTITUTE(G224&amp;G225&amp;G226&amp;G227,"В","")))+0.1)</f>
        <v>13.1</v>
      </c>
      <c r="L225" s="261"/>
      <c r="M225" s="262"/>
      <c r="N225" s="38"/>
      <c r="O225" s="195"/>
      <c r="P225" s="32"/>
      <c r="Q225" s="33"/>
      <c r="R225" s="33"/>
      <c r="S225" s="246"/>
      <c r="T225" s="40" t="s">
        <v>54</v>
      </c>
      <c r="U225" s="35" t="s">
        <v>1403</v>
      </c>
      <c r="V225" s="41"/>
      <c r="W225" s="42"/>
      <c r="X225" s="44"/>
      <c r="Y225" s="261">
        <f>IF(U224&amp;U225&amp;U226&amp;U227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10.1</v>
      </c>
      <c r="Z225" s="261"/>
      <c r="AA225" s="262"/>
    </row>
    <row r="226" spans="1:27" s="39" customFormat="1" ht="12.75" customHeight="1">
      <c r="A226" s="195"/>
      <c r="B226" s="32"/>
      <c r="C226" s="33"/>
      <c r="D226" s="33"/>
      <c r="E226" s="246"/>
      <c r="F226" s="40" t="s">
        <v>55</v>
      </c>
      <c r="G226" s="35" t="s">
        <v>1404</v>
      </c>
      <c r="H226" s="36"/>
      <c r="I226" s="42"/>
      <c r="J226" s="263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6.1</v>
      </c>
      <c r="K226" s="261" t="str">
        <f>IF(K225="","","+")</f>
        <v>+</v>
      </c>
      <c r="L226" s="346">
        <f>IF(K225="","",(LEN(I228&amp;I229&amp;I230&amp;I231)-LEN(SUBSTITUTE(I228&amp;I229&amp;I230&amp;I231,"Т","")))*4+(LEN(I228&amp;I229&amp;I230&amp;I231)-LEN(SUBSTITUTE(I228&amp;I229&amp;I230&amp;I231,"К","")))*3+(LEN(I228&amp;I229&amp;I230&amp;I231)-LEN(SUBSTITUTE(I228&amp;I229&amp;I230&amp;I231,"Д","")))*2+(LEN(I228&amp;I229&amp;I230&amp;I231)-LEN(SUBSTITUTE(I228&amp;I229&amp;I230&amp;I231,"В","")))+0.1)</f>
        <v>5.1</v>
      </c>
      <c r="M226" s="264" t="s">
        <v>1230</v>
      </c>
      <c r="N226" s="38"/>
      <c r="O226" s="195"/>
      <c r="P226" s="32"/>
      <c r="Q226" s="33"/>
      <c r="R226" s="33"/>
      <c r="S226" s="246"/>
      <c r="T226" s="40" t="s">
        <v>55</v>
      </c>
      <c r="U226" s="35" t="s">
        <v>530</v>
      </c>
      <c r="V226" s="36"/>
      <c r="W226" s="42"/>
      <c r="X226" s="263">
        <f>IF(Y225="","",(LEN(P228&amp;P229&amp;P230&amp;P231)-LEN(SUBSTITUTE(P228&amp;P229&amp;P230&amp;P231,"Т","")))*4+(LEN(P228&amp;P229&amp;P230&amp;P231)-LEN(SUBSTITUTE(P228&amp;P229&amp;P230&amp;P231,"К","")))*3+(LEN(P228&amp;P229&amp;P230&amp;P231)-LEN(SUBSTITUTE(P228&amp;P229&amp;P230&amp;P231,"Д","")))*2+(LEN(P228&amp;P229&amp;P230&amp;P231)-LEN(SUBSTITUTE(P228&amp;P229&amp;P230&amp;P231,"В","")))+0.1)</f>
        <v>10.1</v>
      </c>
      <c r="Y226" s="261" t="str">
        <f>IF(Y225="","","+")</f>
        <v>+</v>
      </c>
      <c r="Z226" s="346">
        <f>IF(Y225="","",(LEN(W228&amp;W229&amp;W230&amp;W231)-LEN(SUBSTITUTE(W228&amp;W229&amp;W230&amp;W231,"Т","")))*4+(LEN(W228&amp;W229&amp;W230&amp;W231)-LEN(SUBSTITUTE(W228&amp;W229&amp;W230&amp;W231,"К","")))*3+(LEN(W228&amp;W229&amp;W230&amp;W231)-LEN(SUBSTITUTE(W228&amp;W229&amp;W230&amp;W231,"Д","")))*2+(LEN(W228&amp;W229&amp;W230&amp;W231)-LEN(SUBSTITUTE(W228&amp;W229&amp;W230&amp;W231,"В","")))+0.1)</f>
        <v>9.1</v>
      </c>
      <c r="AA226" s="264" t="s">
        <v>1230</v>
      </c>
    </row>
    <row r="227" spans="1:27" s="39" customFormat="1" ht="12.75" customHeight="1">
      <c r="A227" s="195"/>
      <c r="B227" s="32"/>
      <c r="C227" s="33"/>
      <c r="D227" s="33"/>
      <c r="E227" s="246"/>
      <c r="F227" s="34" t="s">
        <v>57</v>
      </c>
      <c r="G227" s="35" t="s">
        <v>212</v>
      </c>
      <c r="H227" s="36"/>
      <c r="I227" s="42"/>
      <c r="J227" s="44"/>
      <c r="K227" s="261">
        <f>IF(K225="","",(LEN(G232&amp;G233&amp;G234&amp;G235)-LEN(SUBSTITUTE(G232&amp;G233&amp;G234&amp;G235,"Т","")))*4+(LEN(G232&amp;G233&amp;G234&amp;G235)-LEN(SUBSTITUTE(G232&amp;G233&amp;G234&amp;G235,"К","")))*3+(LEN(G232&amp;G233&amp;G234&amp;G235)-LEN(SUBSTITUTE(G232&amp;G233&amp;G234&amp;G235,"Д","")))*2+(LEN(G232&amp;G233&amp;G234&amp;G235)-LEN(SUBSTITUTE(G232&amp;G233&amp;G234&amp;G235,"В","")))+0.1)</f>
        <v>16.1</v>
      </c>
      <c r="L227" s="261"/>
      <c r="M227" s="262"/>
      <c r="N227" s="38"/>
      <c r="O227" s="195"/>
      <c r="P227" s="32"/>
      <c r="Q227" s="33"/>
      <c r="R227" s="33"/>
      <c r="S227" s="246"/>
      <c r="T227" s="34" t="s">
        <v>57</v>
      </c>
      <c r="U227" s="35" t="s">
        <v>214</v>
      </c>
      <c r="V227" s="36"/>
      <c r="W227" s="42"/>
      <c r="X227" s="44"/>
      <c r="Y227" s="261">
        <f>IF(Y225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11.1</v>
      </c>
      <c r="Z227" s="261"/>
      <c r="AA227" s="262"/>
    </row>
    <row r="228" spans="1:27" s="39" customFormat="1" ht="12.75" customHeight="1">
      <c r="A228" s="99" t="s">
        <v>53</v>
      </c>
      <c r="B228" s="203" t="s">
        <v>646</v>
      </c>
      <c r="C228" s="33"/>
      <c r="D228" s="33"/>
      <c r="E228" s="246"/>
      <c r="G228" s="36"/>
      <c r="H228" s="34" t="s">
        <v>53</v>
      </c>
      <c r="I228" s="205" t="s">
        <v>190</v>
      </c>
      <c r="K228" s="36"/>
      <c r="L228" s="200"/>
      <c r="M228" s="198"/>
      <c r="N228" s="38"/>
      <c r="O228" s="99" t="s">
        <v>53</v>
      </c>
      <c r="P228" s="203" t="s">
        <v>1405</v>
      </c>
      <c r="Q228" s="33"/>
      <c r="R228" s="33"/>
      <c r="S228" s="246"/>
      <c r="U228" s="36"/>
      <c r="V228" s="34" t="s">
        <v>53</v>
      </c>
      <c r="W228" s="205" t="s">
        <v>1406</v>
      </c>
      <c r="X228" s="36"/>
      <c r="Y228" s="36"/>
      <c r="Z228" s="44"/>
      <c r="AA228" s="198"/>
    </row>
    <row r="229" spans="1:27" s="39" customFormat="1" ht="12.75" customHeight="1">
      <c r="A229" s="103" t="s">
        <v>54</v>
      </c>
      <c r="B229" s="203" t="s">
        <v>197</v>
      </c>
      <c r="C229" s="45"/>
      <c r="D229" s="45"/>
      <c r="E229" s="246"/>
      <c r="G229" s="42"/>
      <c r="H229" s="40" t="s">
        <v>54</v>
      </c>
      <c r="I229" s="205" t="s">
        <v>1407</v>
      </c>
      <c r="J229" s="36"/>
      <c r="K229" s="36"/>
      <c r="L229" s="44"/>
      <c r="M229" s="198"/>
      <c r="N229" s="38"/>
      <c r="O229" s="103" t="s">
        <v>54</v>
      </c>
      <c r="P229" s="203" t="s">
        <v>70</v>
      </c>
      <c r="Q229" s="45"/>
      <c r="R229" s="45"/>
      <c r="S229" s="246"/>
      <c r="U229" s="42"/>
      <c r="V229" s="40" t="s">
        <v>54</v>
      </c>
      <c r="W229" s="205" t="s">
        <v>877</v>
      </c>
      <c r="X229" s="36"/>
      <c r="Y229" s="36"/>
      <c r="Z229" s="44"/>
      <c r="AA229" s="198"/>
    </row>
    <row r="230" spans="1:27" s="39" customFormat="1" ht="12.75" customHeight="1">
      <c r="A230" s="103" t="s">
        <v>55</v>
      </c>
      <c r="B230" s="203" t="s">
        <v>199</v>
      </c>
      <c r="C230" s="33"/>
      <c r="D230" s="33"/>
      <c r="E230" s="246"/>
      <c r="G230" s="42"/>
      <c r="H230" s="40" t="s">
        <v>55</v>
      </c>
      <c r="I230" s="205" t="s">
        <v>97</v>
      </c>
      <c r="J230" s="36"/>
      <c r="K230" s="36"/>
      <c r="L230" s="36"/>
      <c r="M230" s="198"/>
      <c r="N230" s="38"/>
      <c r="O230" s="103" t="s">
        <v>55</v>
      </c>
      <c r="P230" s="203" t="s">
        <v>710</v>
      </c>
      <c r="Q230" s="33"/>
      <c r="R230" s="33"/>
      <c r="S230" s="246"/>
      <c r="U230" s="42"/>
      <c r="V230" s="40" t="s">
        <v>55</v>
      </c>
      <c r="W230" s="205" t="s">
        <v>573</v>
      </c>
      <c r="X230" s="36"/>
      <c r="Y230" s="36"/>
      <c r="Z230" s="36"/>
      <c r="AA230" s="198"/>
    </row>
    <row r="231" spans="1:27" s="39" customFormat="1" ht="12.75" customHeight="1">
      <c r="A231" s="99" t="s">
        <v>57</v>
      </c>
      <c r="B231" s="203" t="s">
        <v>961</v>
      </c>
      <c r="C231" s="45"/>
      <c r="D231" s="45"/>
      <c r="E231" s="246"/>
      <c r="G231" s="36"/>
      <c r="H231" s="34" t="s">
        <v>57</v>
      </c>
      <c r="I231" s="205" t="s">
        <v>1203</v>
      </c>
      <c r="J231" s="106" t="s">
        <v>64</v>
      </c>
      <c r="K231" s="106"/>
      <c r="L231" s="44"/>
      <c r="M231" s="198"/>
      <c r="N231" s="38"/>
      <c r="O231" s="99" t="s">
        <v>57</v>
      </c>
      <c r="P231" s="203" t="s">
        <v>1408</v>
      </c>
      <c r="Q231" s="45"/>
      <c r="R231" s="45"/>
      <c r="S231" s="246"/>
      <c r="U231" s="36"/>
      <c r="V231" s="34" t="s">
        <v>57</v>
      </c>
      <c r="W231" s="205" t="s">
        <v>1207</v>
      </c>
      <c r="X231" s="106" t="s">
        <v>64</v>
      </c>
      <c r="Y231" s="106"/>
      <c r="Z231" s="44"/>
      <c r="AA231" s="198"/>
    </row>
    <row r="232" spans="1:27" s="39" customFormat="1" ht="12.75" customHeight="1">
      <c r="A232" s="247"/>
      <c r="B232" s="45"/>
      <c r="C232" s="45"/>
      <c r="D232" s="45"/>
      <c r="E232" s="246"/>
      <c r="F232" s="34" t="s">
        <v>53</v>
      </c>
      <c r="G232" s="35" t="s">
        <v>120</v>
      </c>
      <c r="H232" s="36"/>
      <c r="I232" s="110" t="s">
        <v>65</v>
      </c>
      <c r="J232" s="250" t="s">
        <v>1409</v>
      </c>
      <c r="K232" s="248"/>
      <c r="L232" s="44"/>
      <c r="M232" s="198"/>
      <c r="N232" s="38"/>
      <c r="O232" s="247"/>
      <c r="P232" s="45"/>
      <c r="Q232" s="45"/>
      <c r="R232" s="45"/>
      <c r="S232" s="246"/>
      <c r="T232" s="34" t="s">
        <v>53</v>
      </c>
      <c r="U232" s="35" t="s">
        <v>130</v>
      </c>
      <c r="V232" s="36"/>
      <c r="W232" s="110" t="s">
        <v>65</v>
      </c>
      <c r="X232" s="250" t="s">
        <v>1410</v>
      </c>
      <c r="Y232" s="248"/>
      <c r="Z232" s="44"/>
      <c r="AA232" s="198"/>
    </row>
    <row r="233" spans="1:27" s="39" customFormat="1" ht="12.75" customHeight="1">
      <c r="A233" s="195"/>
      <c r="B233" s="112" t="s">
        <v>66</v>
      </c>
      <c r="C233" s="33"/>
      <c r="D233" s="33"/>
      <c r="E233" s="246"/>
      <c r="F233" s="40" t="s">
        <v>54</v>
      </c>
      <c r="G233" s="35" t="s">
        <v>641</v>
      </c>
      <c r="H233" s="36"/>
      <c r="I233" s="110" t="s">
        <v>5</v>
      </c>
      <c r="J233" s="250" t="s">
        <v>1409</v>
      </c>
      <c r="K233" s="248"/>
      <c r="L233" s="32"/>
      <c r="M233" s="198"/>
      <c r="N233" s="38"/>
      <c r="O233" s="195"/>
      <c r="P233" s="112" t="s">
        <v>66</v>
      </c>
      <c r="Q233" s="33"/>
      <c r="R233" s="33"/>
      <c r="S233" s="246"/>
      <c r="T233" s="40" t="s">
        <v>54</v>
      </c>
      <c r="U233" s="35" t="s">
        <v>1411</v>
      </c>
      <c r="V233" s="36"/>
      <c r="W233" s="110" t="s">
        <v>5</v>
      </c>
      <c r="X233" s="250" t="s">
        <v>1410</v>
      </c>
      <c r="Y233" s="248"/>
      <c r="Z233" s="32"/>
      <c r="AA233" s="198"/>
    </row>
    <row r="234" spans="1:27" s="39" customFormat="1" ht="12.75" customHeight="1">
      <c r="A234" s="195"/>
      <c r="B234" s="249" t="s">
        <v>1412</v>
      </c>
      <c r="C234" s="33"/>
      <c r="D234" s="33"/>
      <c r="E234" s="246"/>
      <c r="F234" s="40" t="s">
        <v>55</v>
      </c>
      <c r="G234" s="35" t="s">
        <v>1413</v>
      </c>
      <c r="H234" s="44"/>
      <c r="I234" s="110" t="s">
        <v>68</v>
      </c>
      <c r="J234" s="250" t="s">
        <v>1414</v>
      </c>
      <c r="K234" s="250"/>
      <c r="L234" s="32"/>
      <c r="M234" s="198"/>
      <c r="N234" s="38"/>
      <c r="O234" s="195"/>
      <c r="P234" s="249" t="s">
        <v>1099</v>
      </c>
      <c r="Q234" s="33"/>
      <c r="R234" s="33"/>
      <c r="S234" s="246"/>
      <c r="T234" s="40" t="s">
        <v>55</v>
      </c>
      <c r="U234" s="35" t="s">
        <v>1415</v>
      </c>
      <c r="V234" s="44"/>
      <c r="W234" s="110" t="s">
        <v>68</v>
      </c>
      <c r="X234" s="250" t="s">
        <v>1416</v>
      </c>
      <c r="Y234" s="250"/>
      <c r="Z234" s="32"/>
      <c r="AA234" s="198"/>
    </row>
    <row r="235" spans="1:27" s="39" customFormat="1" ht="12.75" customHeight="1">
      <c r="A235" s="211"/>
      <c r="B235" s="43"/>
      <c r="C235" s="43"/>
      <c r="D235" s="43"/>
      <c r="E235" s="246"/>
      <c r="F235" s="34" t="s">
        <v>57</v>
      </c>
      <c r="G235" s="203" t="s">
        <v>260</v>
      </c>
      <c r="H235" s="43"/>
      <c r="I235" s="116" t="s">
        <v>71</v>
      </c>
      <c r="J235" s="251" t="s">
        <v>1414</v>
      </c>
      <c r="K235" s="251"/>
      <c r="L235" s="43"/>
      <c r="M235" s="252"/>
      <c r="N235" s="46"/>
      <c r="O235" s="211"/>
      <c r="P235" s="43"/>
      <c r="Q235" s="43"/>
      <c r="R235" s="43"/>
      <c r="S235" s="246"/>
      <c r="T235" s="34" t="s">
        <v>57</v>
      </c>
      <c r="U235" s="203" t="s">
        <v>935</v>
      </c>
      <c r="V235" s="43"/>
      <c r="W235" s="116" t="s">
        <v>71</v>
      </c>
      <c r="X235" s="251" t="s">
        <v>1416</v>
      </c>
      <c r="Y235" s="251"/>
      <c r="Z235" s="43"/>
      <c r="AA235" s="252"/>
    </row>
    <row r="236" spans="1:27" ht="4.5" customHeight="1">
      <c r="A236" s="212"/>
      <c r="B236" s="213"/>
      <c r="C236" s="253"/>
      <c r="D236" s="254"/>
      <c r="E236" s="215"/>
      <c r="F236" s="216"/>
      <c r="G236" s="217"/>
      <c r="H236" s="218"/>
      <c r="I236" s="218"/>
      <c r="J236" s="254"/>
      <c r="K236" s="253"/>
      <c r="L236" s="213"/>
      <c r="M236" s="219"/>
      <c r="O236" s="212"/>
      <c r="P236" s="213"/>
      <c r="Q236" s="253"/>
      <c r="R236" s="254"/>
      <c r="S236" s="215"/>
      <c r="T236" s="216"/>
      <c r="U236" s="217"/>
      <c r="V236" s="218"/>
      <c r="W236" s="218"/>
      <c r="X236" s="254"/>
      <c r="Y236" s="253"/>
      <c r="Z236" s="213"/>
      <c r="AA236" s="219"/>
    </row>
    <row r="237" spans="1:27" ht="12.75" customHeight="1">
      <c r="A237" s="128"/>
      <c r="B237" s="128" t="s">
        <v>72</v>
      </c>
      <c r="C237" s="129"/>
      <c r="D237" s="129"/>
      <c r="E237" s="130" t="s">
        <v>73</v>
      </c>
      <c r="F237" s="130" t="s">
        <v>74</v>
      </c>
      <c r="G237" s="130" t="s">
        <v>75</v>
      </c>
      <c r="H237" s="131" t="s">
        <v>76</v>
      </c>
      <c r="I237" s="132"/>
      <c r="J237" s="129" t="s">
        <v>77</v>
      </c>
      <c r="K237" s="129" t="s">
        <v>77</v>
      </c>
      <c r="L237" s="130" t="s">
        <v>72</v>
      </c>
      <c r="M237" s="128" t="s">
        <v>78</v>
      </c>
      <c r="N237" s="26">
        <v>150</v>
      </c>
      <c r="O237" s="128"/>
      <c r="P237" s="128" t="s">
        <v>72</v>
      </c>
      <c r="Q237" s="129"/>
      <c r="R237" s="129"/>
      <c r="S237" s="130" t="s">
        <v>73</v>
      </c>
      <c r="T237" s="130" t="s">
        <v>74</v>
      </c>
      <c r="U237" s="130" t="s">
        <v>75</v>
      </c>
      <c r="V237" s="131" t="s">
        <v>76</v>
      </c>
      <c r="W237" s="132"/>
      <c r="X237" s="129" t="s">
        <v>77</v>
      </c>
      <c r="Y237" s="129" t="s">
        <v>77</v>
      </c>
      <c r="Z237" s="130" t="s">
        <v>72</v>
      </c>
      <c r="AA237" s="133" t="s">
        <v>78</v>
      </c>
    </row>
    <row r="238" spans="1:27" ht="12.75">
      <c r="A238" s="134" t="s">
        <v>78</v>
      </c>
      <c r="B238" s="134" t="s">
        <v>79</v>
      </c>
      <c r="C238" s="135" t="s">
        <v>80</v>
      </c>
      <c r="D238" s="135" t="s">
        <v>80</v>
      </c>
      <c r="E238" s="136" t="s">
        <v>81</v>
      </c>
      <c r="F238" s="136" t="s">
        <v>82</v>
      </c>
      <c r="G238" s="136"/>
      <c r="H238" s="137" t="s">
        <v>80</v>
      </c>
      <c r="I238" s="137" t="s">
        <v>77</v>
      </c>
      <c r="J238" s="135"/>
      <c r="K238" s="135"/>
      <c r="L238" s="134" t="s">
        <v>79</v>
      </c>
      <c r="M238" s="134"/>
      <c r="N238" s="26">
        <v>150</v>
      </c>
      <c r="O238" s="134" t="s">
        <v>78</v>
      </c>
      <c r="P238" s="134" t="s">
        <v>79</v>
      </c>
      <c r="Q238" s="135" t="s">
        <v>80</v>
      </c>
      <c r="R238" s="135" t="s">
        <v>80</v>
      </c>
      <c r="S238" s="136" t="s">
        <v>81</v>
      </c>
      <c r="T238" s="136" t="s">
        <v>82</v>
      </c>
      <c r="U238" s="136"/>
      <c r="V238" s="137" t="s">
        <v>80</v>
      </c>
      <c r="W238" s="137" t="s">
        <v>77</v>
      </c>
      <c r="X238" s="135"/>
      <c r="Y238" s="135"/>
      <c r="Z238" s="134" t="s">
        <v>79</v>
      </c>
      <c r="AA238" s="138"/>
    </row>
    <row r="239" spans="1:27" ht="16.5" customHeight="1">
      <c r="A239" s="139">
        <v>0</v>
      </c>
      <c r="B239" s="140">
        <v>2</v>
      </c>
      <c r="C239" s="145">
        <v>5</v>
      </c>
      <c r="D239" s="145">
        <v>2</v>
      </c>
      <c r="E239" s="178" t="s">
        <v>83</v>
      </c>
      <c r="F239" s="142" t="s">
        <v>65</v>
      </c>
      <c r="G239" s="148">
        <v>11</v>
      </c>
      <c r="H239" s="144">
        <v>660</v>
      </c>
      <c r="I239" s="144"/>
      <c r="J239" s="145">
        <v>7</v>
      </c>
      <c r="K239" s="145">
        <v>9</v>
      </c>
      <c r="L239" s="255">
        <v>2</v>
      </c>
      <c r="M239" s="147">
        <v>0</v>
      </c>
      <c r="N239" s="26"/>
      <c r="O239" s="139">
        <v>0</v>
      </c>
      <c r="P239" s="140">
        <v>2</v>
      </c>
      <c r="Q239" s="145">
        <v>5</v>
      </c>
      <c r="R239" s="145">
        <v>2</v>
      </c>
      <c r="S239" s="178" t="s">
        <v>85</v>
      </c>
      <c r="T239" s="142" t="s">
        <v>65</v>
      </c>
      <c r="U239" s="148">
        <v>8</v>
      </c>
      <c r="V239" s="144"/>
      <c r="W239" s="144">
        <v>100</v>
      </c>
      <c r="X239" s="145">
        <v>7</v>
      </c>
      <c r="Y239" s="145">
        <v>9</v>
      </c>
      <c r="Z239" s="255">
        <v>2</v>
      </c>
      <c r="AA239" s="177">
        <v>0</v>
      </c>
    </row>
    <row r="240" spans="1:27" ht="16.5" customHeight="1">
      <c r="A240" s="139">
        <v>0</v>
      </c>
      <c r="B240" s="140">
        <v>2</v>
      </c>
      <c r="C240" s="145">
        <v>10</v>
      </c>
      <c r="D240" s="145">
        <v>6</v>
      </c>
      <c r="E240" s="178" t="s">
        <v>83</v>
      </c>
      <c r="F240" s="142" t="s">
        <v>5</v>
      </c>
      <c r="G240" s="148">
        <v>11</v>
      </c>
      <c r="H240" s="144">
        <v>660</v>
      </c>
      <c r="I240" s="144"/>
      <c r="J240" s="145">
        <v>3</v>
      </c>
      <c r="K240" s="145">
        <v>8</v>
      </c>
      <c r="L240" s="255">
        <v>2</v>
      </c>
      <c r="M240" s="147">
        <v>0</v>
      </c>
      <c r="N240" s="26"/>
      <c r="O240" s="139">
        <v>0</v>
      </c>
      <c r="P240" s="140">
        <v>2</v>
      </c>
      <c r="Q240" s="145">
        <v>10</v>
      </c>
      <c r="R240" s="145">
        <v>6</v>
      </c>
      <c r="S240" s="178" t="s">
        <v>85</v>
      </c>
      <c r="T240" s="142" t="s">
        <v>65</v>
      </c>
      <c r="U240" s="148">
        <v>8</v>
      </c>
      <c r="V240" s="144"/>
      <c r="W240" s="144">
        <v>100</v>
      </c>
      <c r="X240" s="145">
        <v>3</v>
      </c>
      <c r="Y240" s="145">
        <v>8</v>
      </c>
      <c r="Z240" s="255">
        <v>2</v>
      </c>
      <c r="AA240" s="177">
        <v>0</v>
      </c>
    </row>
    <row r="241" spans="1:27" ht="16.5" customHeight="1">
      <c r="A241" s="139">
        <v>0</v>
      </c>
      <c r="B241" s="140">
        <v>2</v>
      </c>
      <c r="C241" s="145">
        <v>12</v>
      </c>
      <c r="D241" s="145">
        <v>4</v>
      </c>
      <c r="E241" s="178" t="s">
        <v>83</v>
      </c>
      <c r="F241" s="142" t="s">
        <v>5</v>
      </c>
      <c r="G241" s="148">
        <v>11</v>
      </c>
      <c r="H241" s="144">
        <v>660</v>
      </c>
      <c r="I241" s="144"/>
      <c r="J241" s="145">
        <v>1</v>
      </c>
      <c r="K241" s="145">
        <v>11</v>
      </c>
      <c r="L241" s="255">
        <v>2</v>
      </c>
      <c r="M241" s="147">
        <v>0</v>
      </c>
      <c r="N241" s="26"/>
      <c r="O241" s="139">
        <v>0</v>
      </c>
      <c r="P241" s="140">
        <v>2</v>
      </c>
      <c r="Q241" s="145">
        <v>12</v>
      </c>
      <c r="R241" s="145">
        <v>4</v>
      </c>
      <c r="S241" s="178" t="s">
        <v>116</v>
      </c>
      <c r="T241" s="142" t="s">
        <v>5</v>
      </c>
      <c r="U241" s="148">
        <v>7</v>
      </c>
      <c r="V241" s="144"/>
      <c r="W241" s="144">
        <v>100</v>
      </c>
      <c r="X241" s="145">
        <v>1</v>
      </c>
      <c r="Y241" s="145">
        <v>11</v>
      </c>
      <c r="Z241" s="255">
        <v>2</v>
      </c>
      <c r="AA241" s="177">
        <v>0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3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3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3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3" bestFit="1" customWidth="1"/>
    <col min="22" max="22" width="5.25390625" style="27" customWidth="1"/>
    <col min="23" max="23" width="6.00390625" style="27" bestFit="1" customWidth="1"/>
    <col min="24" max="25" width="8.25390625" style="227" customWidth="1"/>
    <col min="26" max="26" width="5.375" style="27" customWidth="1"/>
    <col min="27" max="27" width="5.00390625" style="27" customWidth="1"/>
    <col min="28" max="28" width="6.00390625" style="27" customWidth="1"/>
    <col min="29" max="29" width="5.375" style="27" customWidth="1"/>
    <col min="30" max="30" width="5.375" style="27" bestFit="1" customWidth="1"/>
    <col min="31" max="16384" width="5.00390625" style="27" customWidth="1"/>
  </cols>
  <sheetData>
    <row r="1" spans="1:29" ht="15">
      <c r="A1" s="18"/>
      <c r="B1" s="19" t="s">
        <v>44</v>
      </c>
      <c r="C1" s="20"/>
      <c r="D1" s="19"/>
      <c r="E1" s="21" t="s">
        <v>45</v>
      </c>
      <c r="F1" s="22"/>
      <c r="G1" s="23" t="s">
        <v>46</v>
      </c>
      <c r="H1" s="23"/>
      <c r="I1" s="24" t="s">
        <v>47</v>
      </c>
      <c r="J1" s="24"/>
      <c r="K1" s="25"/>
      <c r="L1" s="26">
        <v>150</v>
      </c>
      <c r="M1" s="18"/>
      <c r="N1" s="19" t="s">
        <v>44</v>
      </c>
      <c r="O1" s="20"/>
      <c r="P1" s="19"/>
      <c r="Q1" s="21" t="s">
        <v>48</v>
      </c>
      <c r="R1" s="22"/>
      <c r="S1" s="23" t="s">
        <v>46</v>
      </c>
      <c r="T1" s="23"/>
      <c r="U1" s="24" t="s">
        <v>49</v>
      </c>
      <c r="V1" s="24"/>
      <c r="W1" s="25"/>
      <c r="Z1" s="25"/>
      <c r="AB1" s="25"/>
      <c r="AC1" s="25"/>
    </row>
    <row r="2" spans="1:29" ht="12.75">
      <c r="A2" s="28"/>
      <c r="B2" s="28"/>
      <c r="C2" s="29"/>
      <c r="D2" s="30"/>
      <c r="E2" s="30"/>
      <c r="F2" s="30"/>
      <c r="G2" s="31" t="s">
        <v>50</v>
      </c>
      <c r="H2" s="31"/>
      <c r="I2" s="24" t="s">
        <v>51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50</v>
      </c>
      <c r="T2" s="31"/>
      <c r="U2" s="24" t="s">
        <v>52</v>
      </c>
      <c r="V2" s="24"/>
      <c r="W2" s="25"/>
      <c r="Z2" s="25"/>
      <c r="AB2" s="25"/>
      <c r="AC2" s="25"/>
    </row>
    <row r="3" spans="1:29" ht="4.5" customHeight="1">
      <c r="A3" s="187"/>
      <c r="B3" s="188"/>
      <c r="C3" s="189"/>
      <c r="D3" s="190"/>
      <c r="E3" s="191"/>
      <c r="F3" s="192"/>
      <c r="G3" s="193"/>
      <c r="H3" s="193"/>
      <c r="I3" s="189"/>
      <c r="J3" s="188"/>
      <c r="K3" s="194"/>
      <c r="L3" s="26"/>
      <c r="M3" s="187"/>
      <c r="N3" s="188"/>
      <c r="O3" s="189"/>
      <c r="P3" s="190"/>
      <c r="Q3" s="191"/>
      <c r="R3" s="192"/>
      <c r="S3" s="193"/>
      <c r="T3" s="193"/>
      <c r="U3" s="189"/>
      <c r="V3" s="188"/>
      <c r="W3" s="194"/>
      <c r="Y3" s="268"/>
      <c r="Z3" s="265"/>
      <c r="AB3" s="265"/>
      <c r="AC3" s="265"/>
    </row>
    <row r="4" spans="1:29" s="39" customFormat="1" ht="12.75" customHeight="1">
      <c r="A4" s="195"/>
      <c r="B4" s="32"/>
      <c r="C4" s="33"/>
      <c r="D4" s="196"/>
      <c r="E4" s="197" t="s">
        <v>53</v>
      </c>
      <c r="F4" s="35" t="s">
        <v>1150</v>
      </c>
      <c r="G4" s="36"/>
      <c r="H4" s="42"/>
      <c r="I4" s="42"/>
      <c r="J4" s="260"/>
      <c r="K4" s="198"/>
      <c r="L4" s="38"/>
      <c r="M4" s="195"/>
      <c r="N4" s="32"/>
      <c r="O4" s="33"/>
      <c r="P4" s="196"/>
      <c r="Q4" s="197" t="s">
        <v>53</v>
      </c>
      <c r="R4" s="35" t="s">
        <v>920</v>
      </c>
      <c r="S4" s="36"/>
      <c r="T4" s="42"/>
      <c r="U4" s="42"/>
      <c r="V4" s="260"/>
      <c r="W4" s="198"/>
      <c r="X4" s="228"/>
      <c r="Y4" s="269"/>
      <c r="Z4" s="266"/>
      <c r="AB4" s="266"/>
      <c r="AC4" s="266"/>
    </row>
    <row r="5" spans="1:29" s="39" customFormat="1" ht="12.75" customHeight="1">
      <c r="A5" s="195"/>
      <c r="B5" s="32"/>
      <c r="C5" s="33"/>
      <c r="D5" s="196"/>
      <c r="E5" s="199" t="s">
        <v>54</v>
      </c>
      <c r="F5" s="35" t="s">
        <v>1431</v>
      </c>
      <c r="G5" s="200"/>
      <c r="H5" s="42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262"/>
      <c r="L5" s="38"/>
      <c r="M5" s="195"/>
      <c r="N5" s="32"/>
      <c r="O5" s="33"/>
      <c r="P5" s="196"/>
      <c r="Q5" s="199" t="s">
        <v>54</v>
      </c>
      <c r="R5" s="35" t="s">
        <v>1432</v>
      </c>
      <c r="S5" s="200"/>
      <c r="T5" s="42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16.1</v>
      </c>
      <c r="W5" s="262"/>
      <c r="X5" s="228"/>
      <c r="Y5" s="269"/>
      <c r="Z5" s="266"/>
      <c r="AB5" s="266"/>
      <c r="AC5" s="266"/>
    </row>
    <row r="6" spans="1:29" s="39" customFormat="1" ht="12.75" customHeight="1">
      <c r="A6" s="195"/>
      <c r="B6" s="32"/>
      <c r="C6" s="33"/>
      <c r="D6" s="196"/>
      <c r="E6" s="199" t="s">
        <v>55</v>
      </c>
      <c r="F6" s="35" t="s">
        <v>916</v>
      </c>
      <c r="G6" s="36"/>
      <c r="H6" s="42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38"/>
      <c r="M6" s="195"/>
      <c r="N6" s="32"/>
      <c r="O6" s="33"/>
      <c r="P6" s="196"/>
      <c r="Q6" s="199" t="s">
        <v>55</v>
      </c>
      <c r="R6" s="35" t="s">
        <v>174</v>
      </c>
      <c r="S6" s="36"/>
      <c r="T6" s="42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14.1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  <c r="X6" s="228"/>
      <c r="Y6" s="269"/>
      <c r="Z6" s="266"/>
      <c r="AB6" s="266"/>
      <c r="AC6" s="266"/>
    </row>
    <row r="7" spans="1:29" s="39" customFormat="1" ht="12.75" customHeight="1">
      <c r="A7" s="195"/>
      <c r="B7" s="32"/>
      <c r="C7" s="33"/>
      <c r="D7" s="196"/>
      <c r="E7" s="197" t="s">
        <v>57</v>
      </c>
      <c r="F7" s="35" t="s">
        <v>945</v>
      </c>
      <c r="G7" s="36"/>
      <c r="H7" s="42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262"/>
      <c r="L7" s="38"/>
      <c r="M7" s="195"/>
      <c r="N7" s="32"/>
      <c r="O7" s="33"/>
      <c r="P7" s="196"/>
      <c r="Q7" s="197" t="s">
        <v>57</v>
      </c>
      <c r="R7" s="35" t="s">
        <v>604</v>
      </c>
      <c r="S7" s="36"/>
      <c r="T7" s="42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5.1</v>
      </c>
      <c r="W7" s="262"/>
      <c r="X7" s="228"/>
      <c r="Y7" s="269"/>
      <c r="Z7" s="266"/>
      <c r="AB7" s="266"/>
      <c r="AC7" s="266"/>
    </row>
    <row r="8" spans="1:29" s="39" customFormat="1" ht="12.75" customHeight="1">
      <c r="A8" s="202" t="s">
        <v>53</v>
      </c>
      <c r="B8" s="203" t="s">
        <v>1433</v>
      </c>
      <c r="C8" s="33"/>
      <c r="D8" s="196"/>
      <c r="F8" s="36"/>
      <c r="G8" s="197" t="s">
        <v>53</v>
      </c>
      <c r="H8" s="205" t="s">
        <v>665</v>
      </c>
      <c r="I8" s="36"/>
      <c r="J8" s="200"/>
      <c r="K8" s="198"/>
      <c r="L8" s="38"/>
      <c r="M8" s="202" t="s">
        <v>53</v>
      </c>
      <c r="N8" s="203" t="s">
        <v>1434</v>
      </c>
      <c r="O8" s="33"/>
      <c r="P8" s="196"/>
      <c r="R8" s="36"/>
      <c r="S8" s="197" t="s">
        <v>53</v>
      </c>
      <c r="T8" s="205" t="s">
        <v>485</v>
      </c>
      <c r="U8" s="36"/>
      <c r="V8" s="200"/>
      <c r="W8" s="198"/>
      <c r="X8" s="228"/>
      <c r="Y8" s="269"/>
      <c r="Z8" s="266"/>
      <c r="AB8" s="266"/>
      <c r="AC8" s="266"/>
    </row>
    <row r="9" spans="1:29" s="39" customFormat="1" ht="12.75" customHeight="1">
      <c r="A9" s="206" t="s">
        <v>54</v>
      </c>
      <c r="B9" s="203" t="s">
        <v>234</v>
      </c>
      <c r="C9" s="45"/>
      <c r="D9" s="196"/>
      <c r="F9" s="207"/>
      <c r="G9" s="199" t="s">
        <v>54</v>
      </c>
      <c r="H9" s="205" t="s">
        <v>277</v>
      </c>
      <c r="I9" s="36"/>
      <c r="J9" s="200"/>
      <c r="K9" s="198"/>
      <c r="L9" s="38"/>
      <c r="M9" s="206" t="s">
        <v>54</v>
      </c>
      <c r="N9" s="203" t="s">
        <v>1435</v>
      </c>
      <c r="O9" s="45"/>
      <c r="P9" s="196"/>
      <c r="R9" s="207"/>
      <c r="S9" s="199" t="s">
        <v>54</v>
      </c>
      <c r="T9" s="205" t="s">
        <v>1436</v>
      </c>
      <c r="U9" s="36"/>
      <c r="V9" s="200"/>
      <c r="W9" s="198"/>
      <c r="X9" s="228"/>
      <c r="Y9" s="269"/>
      <c r="Z9" s="266"/>
      <c r="AB9" s="266"/>
      <c r="AC9" s="266"/>
    </row>
    <row r="10" spans="1:29" s="39" customFormat="1" ht="12.75" customHeight="1">
      <c r="A10" s="206" t="s">
        <v>55</v>
      </c>
      <c r="B10" s="208" t="s">
        <v>1437</v>
      </c>
      <c r="C10" s="33"/>
      <c r="D10" s="196"/>
      <c r="F10" s="207"/>
      <c r="G10" s="199" t="s">
        <v>55</v>
      </c>
      <c r="H10" s="205" t="s">
        <v>1343</v>
      </c>
      <c r="I10" s="36"/>
      <c r="J10" s="36"/>
      <c r="K10" s="198"/>
      <c r="L10" s="38"/>
      <c r="M10" s="206" t="s">
        <v>55</v>
      </c>
      <c r="N10" s="203" t="s">
        <v>575</v>
      </c>
      <c r="O10" s="33"/>
      <c r="P10" s="196"/>
      <c r="R10" s="207"/>
      <c r="S10" s="199" t="s">
        <v>55</v>
      </c>
      <c r="T10" s="205" t="s">
        <v>1438</v>
      </c>
      <c r="U10" s="36"/>
      <c r="V10" s="36"/>
      <c r="W10" s="198"/>
      <c r="X10" s="228"/>
      <c r="Y10" s="269"/>
      <c r="Z10" s="266"/>
      <c r="AB10" s="266"/>
      <c r="AC10" s="266"/>
    </row>
    <row r="11" spans="1:29" s="39" customFormat="1" ht="12.75" customHeight="1">
      <c r="A11" s="202" t="s">
        <v>57</v>
      </c>
      <c r="B11" s="203" t="s">
        <v>1086</v>
      </c>
      <c r="C11" s="45"/>
      <c r="D11" s="196"/>
      <c r="F11" s="36"/>
      <c r="G11" s="197" t="s">
        <v>57</v>
      </c>
      <c r="H11" s="205" t="s">
        <v>1439</v>
      </c>
      <c r="I11" s="93"/>
      <c r="J11" s="106" t="s">
        <v>64</v>
      </c>
      <c r="K11" s="95"/>
      <c r="L11" s="38"/>
      <c r="M11" s="202" t="s">
        <v>57</v>
      </c>
      <c r="N11" s="203" t="s">
        <v>1378</v>
      </c>
      <c r="O11" s="45"/>
      <c r="P11" s="196"/>
      <c r="R11" s="36"/>
      <c r="S11" s="197" t="s">
        <v>57</v>
      </c>
      <c r="T11" s="205" t="s">
        <v>1279</v>
      </c>
      <c r="U11" s="93"/>
      <c r="V11" s="106" t="s">
        <v>64</v>
      </c>
      <c r="W11" s="95"/>
      <c r="X11" s="228"/>
      <c r="Y11" s="270"/>
      <c r="Z11" s="267"/>
      <c r="AB11" s="267"/>
      <c r="AC11" s="267"/>
    </row>
    <row r="12" spans="1:29" s="39" customFormat="1" ht="12.75" customHeight="1">
      <c r="A12" s="209"/>
      <c r="B12" s="45"/>
      <c r="C12" s="197"/>
      <c r="D12" s="196"/>
      <c r="E12" s="197" t="s">
        <v>53</v>
      </c>
      <c r="F12" s="35" t="s">
        <v>498</v>
      </c>
      <c r="G12" s="36"/>
      <c r="H12" s="210"/>
      <c r="I12" s="110" t="s">
        <v>65</v>
      </c>
      <c r="J12" s="111" t="s">
        <v>1440</v>
      </c>
      <c r="K12" s="95"/>
      <c r="L12" s="38"/>
      <c r="M12" s="209"/>
      <c r="N12" s="45"/>
      <c r="O12" s="197"/>
      <c r="P12" s="196"/>
      <c r="Q12" s="197" t="s">
        <v>53</v>
      </c>
      <c r="R12" s="35" t="s">
        <v>1441</v>
      </c>
      <c r="S12" s="36"/>
      <c r="T12" s="210"/>
      <c r="U12" s="110" t="s">
        <v>65</v>
      </c>
      <c r="V12" s="111" t="s">
        <v>1442</v>
      </c>
      <c r="W12" s="95"/>
      <c r="X12" s="228"/>
      <c r="Y12" s="270"/>
      <c r="Z12" s="267"/>
      <c r="AB12" s="267"/>
      <c r="AC12" s="267"/>
    </row>
    <row r="13" spans="1:29" s="39" customFormat="1" ht="12.75" customHeight="1">
      <c r="A13" s="195"/>
      <c r="B13" s="112" t="s">
        <v>66</v>
      </c>
      <c r="C13" s="33"/>
      <c r="D13" s="196"/>
      <c r="E13" s="199" t="s">
        <v>54</v>
      </c>
      <c r="F13" s="35" t="s">
        <v>99</v>
      </c>
      <c r="G13" s="36"/>
      <c r="H13" s="42"/>
      <c r="I13" s="110" t="s">
        <v>5</v>
      </c>
      <c r="J13" s="113" t="s">
        <v>1440</v>
      </c>
      <c r="K13" s="95"/>
      <c r="L13" s="38"/>
      <c r="M13" s="195"/>
      <c r="N13" s="112" t="s">
        <v>66</v>
      </c>
      <c r="O13" s="33"/>
      <c r="P13" s="196"/>
      <c r="Q13" s="199" t="s">
        <v>54</v>
      </c>
      <c r="R13" s="35" t="s">
        <v>51</v>
      </c>
      <c r="S13" s="36"/>
      <c r="T13" s="42"/>
      <c r="U13" s="110" t="s">
        <v>5</v>
      </c>
      <c r="V13" s="113" t="s">
        <v>1442</v>
      </c>
      <c r="W13" s="95"/>
      <c r="X13" s="228"/>
      <c r="Y13" s="270"/>
      <c r="Z13" s="267"/>
      <c r="AB13" s="267"/>
      <c r="AC13" s="267"/>
    </row>
    <row r="14" spans="1:29" s="39" customFormat="1" ht="12.75" customHeight="1">
      <c r="A14" s="195"/>
      <c r="B14" s="112" t="s">
        <v>104</v>
      </c>
      <c r="C14" s="33"/>
      <c r="D14" s="196"/>
      <c r="E14" s="199" t="s">
        <v>55</v>
      </c>
      <c r="F14" s="35" t="s">
        <v>1443</v>
      </c>
      <c r="G14" s="200"/>
      <c r="H14" s="42"/>
      <c r="I14" s="110" t="s">
        <v>68</v>
      </c>
      <c r="J14" s="113" t="s">
        <v>1444</v>
      </c>
      <c r="K14" s="95"/>
      <c r="L14" s="38"/>
      <c r="M14" s="195"/>
      <c r="N14" s="112" t="s">
        <v>374</v>
      </c>
      <c r="O14" s="33"/>
      <c r="P14" s="196"/>
      <c r="Q14" s="199" t="s">
        <v>55</v>
      </c>
      <c r="R14" s="35" t="s">
        <v>1277</v>
      </c>
      <c r="S14" s="200"/>
      <c r="T14" s="42"/>
      <c r="U14" s="110" t="s">
        <v>68</v>
      </c>
      <c r="V14" s="113" t="s">
        <v>1445</v>
      </c>
      <c r="W14" s="95"/>
      <c r="X14" s="228"/>
      <c r="Y14" s="270"/>
      <c r="Z14" s="267"/>
      <c r="AB14" s="267"/>
      <c r="AC14" s="267"/>
    </row>
    <row r="15" spans="1:29" s="39" customFormat="1" ht="12.75" customHeight="1">
      <c r="A15" s="211"/>
      <c r="B15" s="43"/>
      <c r="C15" s="43"/>
      <c r="D15" s="196"/>
      <c r="E15" s="197" t="s">
        <v>57</v>
      </c>
      <c r="F15" s="203" t="s">
        <v>538</v>
      </c>
      <c r="G15" s="43"/>
      <c r="H15" s="43"/>
      <c r="I15" s="116" t="s">
        <v>71</v>
      </c>
      <c r="J15" s="113" t="s">
        <v>1446</v>
      </c>
      <c r="K15" s="117"/>
      <c r="L15" s="46"/>
      <c r="M15" s="211"/>
      <c r="N15" s="43"/>
      <c r="O15" s="43"/>
      <c r="P15" s="196"/>
      <c r="Q15" s="197" t="s">
        <v>57</v>
      </c>
      <c r="R15" s="203" t="s">
        <v>1447</v>
      </c>
      <c r="S15" s="43"/>
      <c r="T15" s="43"/>
      <c r="U15" s="116" t="s">
        <v>71</v>
      </c>
      <c r="V15" s="113" t="s">
        <v>1448</v>
      </c>
      <c r="W15" s="117"/>
      <c r="X15" s="228"/>
      <c r="Y15" s="271"/>
      <c r="Z15" s="115"/>
      <c r="AB15" s="115"/>
      <c r="AC15" s="115"/>
    </row>
    <row r="16" spans="1:29" ht="4.5" customHeight="1">
      <c r="A16" s="212"/>
      <c r="B16" s="213"/>
      <c r="C16" s="214"/>
      <c r="D16" s="215"/>
      <c r="E16" s="216"/>
      <c r="F16" s="217"/>
      <c r="G16" s="218"/>
      <c r="H16" s="218"/>
      <c r="I16" s="214"/>
      <c r="J16" s="213"/>
      <c r="K16" s="219"/>
      <c r="M16" s="212"/>
      <c r="N16" s="213"/>
      <c r="O16" s="214"/>
      <c r="P16" s="215"/>
      <c r="Q16" s="216"/>
      <c r="R16" s="217"/>
      <c r="S16" s="218"/>
      <c r="T16" s="218"/>
      <c r="U16" s="214"/>
      <c r="V16" s="213"/>
      <c r="W16" s="219"/>
      <c r="Y16" s="268"/>
      <c r="Z16" s="265"/>
      <c r="AB16" s="265"/>
      <c r="AC16" s="265"/>
    </row>
    <row r="17" spans="1:31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28" t="s">
        <v>78</v>
      </c>
      <c r="X17" s="272" t="s">
        <v>1449</v>
      </c>
      <c r="Y17" s="273"/>
      <c r="Z17" s="360" t="s">
        <v>1450</v>
      </c>
      <c r="AA17" s="362" t="s">
        <v>1226</v>
      </c>
      <c r="AB17" s="358" t="s">
        <v>1225</v>
      </c>
      <c r="AC17" s="360" t="s">
        <v>1451</v>
      </c>
      <c r="AD17" s="362" t="s">
        <v>1226</v>
      </c>
      <c r="AE17" s="358" t="s">
        <v>1225</v>
      </c>
    </row>
    <row r="18" spans="1:31" ht="12.75">
      <c r="A18" s="134" t="s">
        <v>78</v>
      </c>
      <c r="B18" s="173" t="s">
        <v>79</v>
      </c>
      <c r="C18" s="174" t="s">
        <v>80</v>
      </c>
      <c r="D18" s="175" t="s">
        <v>81</v>
      </c>
      <c r="E18" s="175" t="s">
        <v>82</v>
      </c>
      <c r="F18" s="175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73" t="s">
        <v>79</v>
      </c>
      <c r="O18" s="174" t="s">
        <v>80</v>
      </c>
      <c r="P18" s="175" t="s">
        <v>81</v>
      </c>
      <c r="Q18" s="175" t="s">
        <v>82</v>
      </c>
      <c r="R18" s="175"/>
      <c r="S18" s="137" t="s">
        <v>80</v>
      </c>
      <c r="T18" s="137" t="s">
        <v>77</v>
      </c>
      <c r="U18" s="135"/>
      <c r="V18" s="134" t="s">
        <v>79</v>
      </c>
      <c r="W18" s="134"/>
      <c r="X18" s="274" t="s">
        <v>80</v>
      </c>
      <c r="Y18" s="275" t="s">
        <v>77</v>
      </c>
      <c r="Z18" s="361"/>
      <c r="AA18" s="363"/>
      <c r="AB18" s="359"/>
      <c r="AC18" s="361"/>
      <c r="AD18" s="363"/>
      <c r="AE18" s="359"/>
    </row>
    <row r="19" spans="1:31" ht="16.5" customHeight="1">
      <c r="A19" s="139">
        <v>2.5</v>
      </c>
      <c r="B19" s="140">
        <v>5</v>
      </c>
      <c r="C19" s="141">
        <v>1</v>
      </c>
      <c r="D19" s="176" t="s">
        <v>503</v>
      </c>
      <c r="E19" s="142" t="s">
        <v>68</v>
      </c>
      <c r="F19" s="143">
        <v>8</v>
      </c>
      <c r="G19" s="144">
        <v>150</v>
      </c>
      <c r="H19" s="144"/>
      <c r="I19" s="145">
        <v>2</v>
      </c>
      <c r="J19" s="146">
        <v>1</v>
      </c>
      <c r="K19" s="147">
        <v>-2.5</v>
      </c>
      <c r="L19" s="26"/>
      <c r="M19" s="139">
        <v>-10</v>
      </c>
      <c r="N19" s="140">
        <v>0.3333333333333333</v>
      </c>
      <c r="O19" s="141">
        <v>1</v>
      </c>
      <c r="P19" s="176" t="s">
        <v>108</v>
      </c>
      <c r="Q19" s="142" t="s">
        <v>5</v>
      </c>
      <c r="R19" s="143">
        <v>7</v>
      </c>
      <c r="S19" s="144"/>
      <c r="T19" s="144">
        <v>800</v>
      </c>
      <c r="U19" s="145">
        <v>2</v>
      </c>
      <c r="V19" s="146">
        <v>5.666666666666667</v>
      </c>
      <c r="W19" s="147">
        <v>10</v>
      </c>
      <c r="X19" s="276">
        <f>A19+M19+A42</f>
        <v>-6</v>
      </c>
      <c r="Y19" s="229">
        <f>K19+W19+K42</f>
        <v>6</v>
      </c>
      <c r="Z19" s="185">
        <f>O19</f>
        <v>1</v>
      </c>
      <c r="AA19" s="230">
        <f>IF(AND(G19&gt;0,G19&lt;1),2*G19,MATCH(A19,{-40000,-0.4999999999,0.5,40000},1)-1)+IF(AND(S19&gt;0,S19&lt;1),2*S19,MATCH(M19,{-40000,-0.4999999999,0.5,40000},1)-1)+IF(AND(G42&gt;0,G42&lt;1),2*G42,MATCH(A42,{-40000,-0.4999999999,0.5,40000},1)-1)</f>
        <v>4</v>
      </c>
      <c r="AB19" s="230">
        <f>MATCH(X19,{-40000,-9.9999999999,-6.9999999999,-2.9999999999,3,7,10,40000},1)/2-0.5</f>
        <v>1</v>
      </c>
      <c r="AC19" s="185">
        <f>U19</f>
        <v>2</v>
      </c>
      <c r="AD19" s="230">
        <f>IF(AND(H19&gt;0,H19&lt;1),2*H19,MATCH(K19,{-40000,-0.4999999999,0.5,40000},1)-1)+IF(AND(T19&gt;0,T19&lt;1),2*T19,MATCH(W19,{-40000,-0.4999999999,0.5,40000},1)-1)+IF(AND(H42&gt;0,H42&lt;1),2*H42,MATCH(K42,{-40000,-0.4999999999,0.5,40000},1)-1)</f>
        <v>2</v>
      </c>
      <c r="AE19" s="230">
        <f>MATCH(Y19,{-40000,-9.9999999999,-6.9999999999,-2.9999999999,3,7,10,40000},1)/2-0.5</f>
        <v>2</v>
      </c>
    </row>
    <row r="20" spans="1:31" ht="16.5" customHeight="1">
      <c r="A20" s="139">
        <v>-2.5</v>
      </c>
      <c r="B20" s="140">
        <v>1</v>
      </c>
      <c r="C20" s="141">
        <v>4</v>
      </c>
      <c r="D20" s="176" t="s">
        <v>134</v>
      </c>
      <c r="E20" s="142" t="s">
        <v>5</v>
      </c>
      <c r="F20" s="143">
        <v>7</v>
      </c>
      <c r="G20" s="144"/>
      <c r="H20" s="144">
        <v>50</v>
      </c>
      <c r="I20" s="145">
        <v>5</v>
      </c>
      <c r="J20" s="146">
        <v>5</v>
      </c>
      <c r="K20" s="147">
        <v>2.5</v>
      </c>
      <c r="L20" s="26"/>
      <c r="M20" s="147">
        <v>1.9999999999999996</v>
      </c>
      <c r="N20" s="140">
        <v>3.5999999999999996</v>
      </c>
      <c r="O20" s="141">
        <v>4</v>
      </c>
      <c r="P20" s="180"/>
      <c r="Q20" s="142"/>
      <c r="R20" s="143"/>
      <c r="S20" s="347">
        <v>0.6</v>
      </c>
      <c r="T20" s="347">
        <v>0.4</v>
      </c>
      <c r="U20" s="145">
        <v>5</v>
      </c>
      <c r="V20" s="146">
        <v>2.15</v>
      </c>
      <c r="W20" s="147">
        <v>-1.9999999999999996</v>
      </c>
      <c r="X20" s="276">
        <f>A20+M20+A43</f>
        <v>-3.8750000000000004</v>
      </c>
      <c r="Y20" s="229">
        <f>K20+W20+K43</f>
        <v>3.8750000000000004</v>
      </c>
      <c r="Z20" s="185">
        <f>O20</f>
        <v>4</v>
      </c>
      <c r="AA20" s="230">
        <f>IF(AND(G20&gt;0,G20&lt;1),2*G20,MATCH(A20,{-40000,-0.4999999999,0.5,40000},1)-1)+IF(AND(S20&gt;0,S20&lt;1),2*S20,MATCH(M20,{-40000,-0.4999999999,0.5,40000},1)-1)+IF(AND(G43&gt;0,G43&lt;1),2*G43,MATCH(A43,{-40000,-0.4999999999,0.5,40000},1)-1)</f>
        <v>1.2</v>
      </c>
      <c r="AB20" s="230">
        <f>MATCH(X20,{-40000,-9.9999999999,-6.9999999999,-2.9999999999,3,7,10,40000},1)/2-0.5</f>
        <v>1</v>
      </c>
      <c r="AC20" s="185">
        <f>U20</f>
        <v>5</v>
      </c>
      <c r="AD20" s="230">
        <f>IF(AND(H20&gt;0,H20&lt;1),2*H20,MATCH(K20,{-40000,-0.4999999999,0.5,40000},1)-1)+IF(AND(T20&gt;0,T20&lt;1),2*T20,MATCH(W20,{-40000,-0.4999999999,0.5,40000},1)-1)+IF(AND(H43&gt;0,H43&lt;1),2*H43,MATCH(K43,{-40000,-0.4999999999,0.5,40000},1)-1)</f>
        <v>4.8</v>
      </c>
      <c r="AE20" s="230">
        <f>MATCH(Y20,{-40000,-9.9999999999,-6.9999999999,-2.9999999999,3,7,10,40000},1)/2-0.5</f>
        <v>2</v>
      </c>
    </row>
    <row r="21" spans="1:31" ht="16.5" customHeight="1">
      <c r="A21" s="139">
        <v>-2.5</v>
      </c>
      <c r="B21" s="140">
        <v>1</v>
      </c>
      <c r="C21" s="141">
        <v>7</v>
      </c>
      <c r="D21" s="176" t="s">
        <v>134</v>
      </c>
      <c r="E21" s="142" t="s">
        <v>5</v>
      </c>
      <c r="F21" s="143">
        <v>7</v>
      </c>
      <c r="G21" s="144"/>
      <c r="H21" s="144">
        <v>50</v>
      </c>
      <c r="I21" s="145">
        <v>3</v>
      </c>
      <c r="J21" s="146">
        <v>5</v>
      </c>
      <c r="K21" s="147">
        <v>2.5</v>
      </c>
      <c r="L21" s="26"/>
      <c r="M21" s="139">
        <v>2.75</v>
      </c>
      <c r="N21" s="140">
        <v>3</v>
      </c>
      <c r="O21" s="141">
        <v>7</v>
      </c>
      <c r="P21" s="176" t="s">
        <v>116</v>
      </c>
      <c r="Q21" s="142" t="s">
        <v>68</v>
      </c>
      <c r="R21" s="143">
        <v>8</v>
      </c>
      <c r="S21" s="144">
        <v>50</v>
      </c>
      <c r="T21" s="144"/>
      <c r="U21" s="145">
        <v>3</v>
      </c>
      <c r="V21" s="146">
        <v>3</v>
      </c>
      <c r="W21" s="147">
        <v>-2.75</v>
      </c>
      <c r="X21" s="276">
        <f>A21+M21+A44</f>
        <v>3.625</v>
      </c>
      <c r="Y21" s="229">
        <f>K21+W21+K44</f>
        <v>-3.625</v>
      </c>
      <c r="Z21" s="185">
        <f>O21</f>
        <v>7</v>
      </c>
      <c r="AA21" s="230">
        <f>IF(AND(G21&gt;0,G21&lt;1),2*G21,MATCH(A21,{-40000,-0.4999999999,0.5,40000},1)-1)+IF(AND(S21&gt;0,S21&lt;1),2*S21,MATCH(M21,{-40000,-0.4999999999,0.5,40000},1)-1)+IF(AND(G44&gt;0,G44&lt;1),2*G44,MATCH(A44,{-40000,-0.4999999999,0.5,40000},1)-1)</f>
        <v>4</v>
      </c>
      <c r="AB21" s="230">
        <f>MATCH(X21,{-40000,-9.9999999999,-6.9999999999,-2.9999999999,3,7,10,40000},1)/2-0.5</f>
        <v>2</v>
      </c>
      <c r="AC21" s="185">
        <f>U21</f>
        <v>3</v>
      </c>
      <c r="AD21" s="230">
        <f>IF(AND(H21&gt;0,H21&lt;1),2*H21,MATCH(K21,{-40000,-0.4999999999,0.5,40000},1)-1)+IF(AND(T21&gt;0,T21&lt;1),2*T21,MATCH(W21,{-40000,-0.4999999999,0.5,40000},1)-1)+IF(AND(H44&gt;0,H44&lt;1),2*H44,MATCH(K44,{-40000,-0.4999999999,0.5,40000},1)-1)</f>
        <v>2</v>
      </c>
      <c r="AE21" s="230">
        <f>MATCH(Y21,{-40000,-9.9999999999,-6.9999999999,-2.9999999999,3,7,10,40000},1)/2-0.5</f>
        <v>1</v>
      </c>
    </row>
    <row r="22" spans="1:31" ht="16.5" customHeight="1">
      <c r="A22" s="139">
        <v>2.5</v>
      </c>
      <c r="B22" s="140">
        <v>5</v>
      </c>
      <c r="C22" s="141">
        <v>6</v>
      </c>
      <c r="D22" s="180" t="s">
        <v>83</v>
      </c>
      <c r="E22" s="142" t="s">
        <v>68</v>
      </c>
      <c r="F22" s="143">
        <v>6</v>
      </c>
      <c r="G22" s="144">
        <v>150</v>
      </c>
      <c r="H22" s="144"/>
      <c r="I22" s="145">
        <v>8</v>
      </c>
      <c r="J22" s="146">
        <v>1</v>
      </c>
      <c r="K22" s="147">
        <v>-2.5</v>
      </c>
      <c r="L22" s="26"/>
      <c r="M22" s="139">
        <v>4.5</v>
      </c>
      <c r="N22" s="140">
        <v>5.666666666666667</v>
      </c>
      <c r="O22" s="141">
        <v>6</v>
      </c>
      <c r="P22" s="176" t="s">
        <v>107</v>
      </c>
      <c r="Q22" s="142" t="s">
        <v>5</v>
      </c>
      <c r="R22" s="143">
        <v>9</v>
      </c>
      <c r="S22" s="144">
        <v>110</v>
      </c>
      <c r="T22" s="144"/>
      <c r="U22" s="145">
        <v>8</v>
      </c>
      <c r="V22" s="146">
        <v>0.33333333333333304</v>
      </c>
      <c r="W22" s="147">
        <v>-4.5</v>
      </c>
      <c r="X22" s="276">
        <f>A22+M22+A45</f>
        <v>5.5</v>
      </c>
      <c r="Y22" s="229">
        <f>K22+W22+K45</f>
        <v>-5.5</v>
      </c>
      <c r="Z22" s="185">
        <f>O22</f>
        <v>6</v>
      </c>
      <c r="AA22" s="230">
        <f>IF(AND(G22&gt;0,G22&lt;1),2*G22,MATCH(A22,{-40000,-0.4999999999,0.5,40000},1)-1)+IF(AND(S22&gt;0,S22&lt;1),2*S22,MATCH(M22,{-40000,-0.4999999999,0.5,40000},1)-1)+IF(AND(G45&gt;0,G45&lt;1),2*G45,MATCH(A45,{-40000,-0.4999999999,0.5,40000},1)-1)</f>
        <v>4</v>
      </c>
      <c r="AB22" s="230">
        <f>MATCH(X22,{-40000,-9.9999999999,-6.9999999999,-2.9999999999,3,7,10,40000},1)/2-0.5</f>
        <v>2</v>
      </c>
      <c r="AC22" s="185">
        <f>U22</f>
        <v>8</v>
      </c>
      <c r="AD22" s="230">
        <f>IF(AND(H22&gt;0,H22&lt;1),2*H22,MATCH(K22,{-40000,-0.4999999999,0.5,40000},1)-1)+IF(AND(T22&gt;0,T22&lt;1),2*T22,MATCH(W22,{-40000,-0.4999999999,0.5,40000},1)-1)+IF(AND(H45&gt;0,H45&lt;1),2*H45,MATCH(K45,{-40000,-0.4999999999,0.5,40000},1)-1)</f>
        <v>2</v>
      </c>
      <c r="AE22" s="230">
        <f>MATCH(Y22,{-40000,-9.9999999999,-6.9999999999,-2.9999999999,3,7,10,40000},1)/2-0.5</f>
        <v>1</v>
      </c>
    </row>
    <row r="23" spans="1:29" s="39" customFormat="1" ht="30" customHeight="1">
      <c r="A23" s="27"/>
      <c r="B23" s="27"/>
      <c r="C23" s="53"/>
      <c r="D23" s="27"/>
      <c r="E23" s="27"/>
      <c r="F23" s="27"/>
      <c r="G23" s="27"/>
      <c r="H23" s="27"/>
      <c r="I23" s="53"/>
      <c r="J23" s="27"/>
      <c r="K23" s="25"/>
      <c r="L23" s="52"/>
      <c r="M23" s="27"/>
      <c r="N23" s="27"/>
      <c r="O23" s="53"/>
      <c r="P23" s="27"/>
      <c r="Q23" s="27"/>
      <c r="R23" s="27"/>
      <c r="S23" s="27"/>
      <c r="T23" s="27"/>
      <c r="U23" s="53"/>
      <c r="V23" s="27"/>
      <c r="W23" s="27"/>
      <c r="X23" s="228"/>
      <c r="Y23" s="227"/>
      <c r="Z23" s="27"/>
      <c r="AB23" s="27"/>
      <c r="AC23" s="27"/>
    </row>
    <row r="24" spans="1:29" s="39" customFormat="1" ht="15">
      <c r="A24" s="18"/>
      <c r="B24" s="19" t="s">
        <v>44</v>
      </c>
      <c r="C24" s="20"/>
      <c r="D24" s="19"/>
      <c r="E24" s="21" t="s">
        <v>87</v>
      </c>
      <c r="F24" s="22"/>
      <c r="G24" s="23" t="s">
        <v>46</v>
      </c>
      <c r="H24" s="23"/>
      <c r="I24" s="24" t="s">
        <v>88</v>
      </c>
      <c r="J24" s="24"/>
      <c r="K24" s="25"/>
      <c r="L24" s="26">
        <v>150</v>
      </c>
      <c r="M24" s="18"/>
      <c r="N24" s="19" t="s">
        <v>44</v>
      </c>
      <c r="O24" s="20"/>
      <c r="P24" s="19"/>
      <c r="Q24" s="21" t="s">
        <v>89</v>
      </c>
      <c r="R24" s="22"/>
      <c r="S24" s="23" t="s">
        <v>46</v>
      </c>
      <c r="T24" s="23"/>
      <c r="U24" s="24" t="s">
        <v>90</v>
      </c>
      <c r="V24" s="24"/>
      <c r="W24" s="25"/>
      <c r="X24" s="228"/>
      <c r="Y24" s="227"/>
      <c r="Z24" s="25"/>
      <c r="AB24" s="25"/>
      <c r="AC24" s="25"/>
    </row>
    <row r="25" spans="1:29" s="39" customFormat="1" ht="12.75">
      <c r="A25" s="28"/>
      <c r="B25" s="28"/>
      <c r="C25" s="29"/>
      <c r="D25" s="30"/>
      <c r="E25" s="30"/>
      <c r="F25" s="30"/>
      <c r="G25" s="31" t="s">
        <v>50</v>
      </c>
      <c r="H25" s="31"/>
      <c r="I25" s="24" t="s">
        <v>91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50</v>
      </c>
      <c r="T25" s="31"/>
      <c r="U25" s="24" t="s">
        <v>92</v>
      </c>
      <c r="V25" s="24"/>
      <c r="W25" s="25"/>
      <c r="X25" s="228"/>
      <c r="Y25" s="227"/>
      <c r="Z25" s="25"/>
      <c r="AB25" s="25"/>
      <c r="AC25" s="25"/>
    </row>
    <row r="26" spans="1:29" s="39" customFormat="1" ht="4.5" customHeight="1">
      <c r="A26" s="187"/>
      <c r="B26" s="188"/>
      <c r="C26" s="189"/>
      <c r="D26" s="190"/>
      <c r="E26" s="191"/>
      <c r="F26" s="192"/>
      <c r="G26" s="193"/>
      <c r="H26" s="193"/>
      <c r="I26" s="189"/>
      <c r="J26" s="188"/>
      <c r="K26" s="194"/>
      <c r="L26" s="26"/>
      <c r="M26" s="187"/>
      <c r="N26" s="188"/>
      <c r="O26" s="189"/>
      <c r="P26" s="190"/>
      <c r="Q26" s="191"/>
      <c r="R26" s="192"/>
      <c r="S26" s="193"/>
      <c r="T26" s="193"/>
      <c r="U26" s="189"/>
      <c r="V26" s="188"/>
      <c r="W26" s="194"/>
      <c r="X26" s="228"/>
      <c r="Y26" s="268"/>
      <c r="Z26" s="265"/>
      <c r="AB26" s="265"/>
      <c r="AC26" s="265"/>
    </row>
    <row r="27" spans="1:29" s="39" customFormat="1" ht="12.75" customHeight="1">
      <c r="A27" s="195"/>
      <c r="B27" s="32"/>
      <c r="C27" s="33"/>
      <c r="D27" s="196"/>
      <c r="E27" s="197" t="s">
        <v>53</v>
      </c>
      <c r="F27" s="35" t="s">
        <v>442</v>
      </c>
      <c r="G27" s="36"/>
      <c r="H27" s="42"/>
      <c r="I27" s="42"/>
      <c r="J27" s="260"/>
      <c r="K27" s="198"/>
      <c r="L27" s="38"/>
      <c r="M27" s="195"/>
      <c r="N27" s="32"/>
      <c r="O27" s="33"/>
      <c r="P27" s="196"/>
      <c r="Q27" s="197" t="s">
        <v>53</v>
      </c>
      <c r="R27" s="35" t="s">
        <v>1072</v>
      </c>
      <c r="S27" s="36"/>
      <c r="T27" s="42"/>
      <c r="U27" s="42"/>
      <c r="V27" s="260"/>
      <c r="W27" s="198"/>
      <c r="X27" s="228"/>
      <c r="Y27" s="269"/>
      <c r="Z27" s="266"/>
      <c r="AB27" s="266"/>
      <c r="AC27" s="266"/>
    </row>
    <row r="28" spans="1:29" s="39" customFormat="1" ht="12.75" customHeight="1">
      <c r="A28" s="195"/>
      <c r="B28" s="32"/>
      <c r="C28" s="33"/>
      <c r="D28" s="196"/>
      <c r="E28" s="199" t="s">
        <v>54</v>
      </c>
      <c r="F28" s="35" t="s">
        <v>485</v>
      </c>
      <c r="G28" s="200"/>
      <c r="H28" s="42"/>
      <c r="I28" s="44"/>
      <c r="J28" s="261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K28" s="262"/>
      <c r="L28" s="38"/>
      <c r="M28" s="195"/>
      <c r="N28" s="32"/>
      <c r="O28" s="33"/>
      <c r="P28" s="196"/>
      <c r="Q28" s="199" t="s">
        <v>54</v>
      </c>
      <c r="R28" s="35" t="s">
        <v>1452</v>
      </c>
      <c r="S28" s="200"/>
      <c r="T28" s="42"/>
      <c r="U28" s="44"/>
      <c r="V28" s="261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12.1</v>
      </c>
      <c r="W28" s="262"/>
      <c r="X28" s="228"/>
      <c r="Y28" s="269"/>
      <c r="Z28" s="266"/>
      <c r="AB28" s="266"/>
      <c r="AC28" s="266"/>
    </row>
    <row r="29" spans="1:29" s="39" customFormat="1" ht="12.75" customHeight="1">
      <c r="A29" s="195"/>
      <c r="B29" s="32"/>
      <c r="C29" s="33"/>
      <c r="D29" s="196"/>
      <c r="E29" s="199" t="s">
        <v>55</v>
      </c>
      <c r="F29" s="35" t="s">
        <v>1453</v>
      </c>
      <c r="G29" s="36"/>
      <c r="H29" s="42"/>
      <c r="I29" s="263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J29" s="261" t="str">
        <f>IF(J28="","","+")</f>
        <v>+</v>
      </c>
      <c r="K29" s="264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L29" s="38"/>
      <c r="M29" s="195"/>
      <c r="N29" s="32"/>
      <c r="O29" s="33"/>
      <c r="P29" s="196"/>
      <c r="Q29" s="199" t="s">
        <v>55</v>
      </c>
      <c r="R29" s="35" t="s">
        <v>237</v>
      </c>
      <c r="S29" s="36"/>
      <c r="T29" s="42"/>
      <c r="U29" s="263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15.1</v>
      </c>
      <c r="V29" s="261" t="str">
        <f>IF(V28="","","+")</f>
        <v>+</v>
      </c>
      <c r="W29" s="264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6.1</v>
      </c>
      <c r="X29" s="228"/>
      <c r="Y29" s="269"/>
      <c r="Z29" s="266"/>
      <c r="AB29" s="266"/>
      <c r="AC29" s="266"/>
    </row>
    <row r="30" spans="1:29" s="39" customFormat="1" ht="12.75" customHeight="1">
      <c r="A30" s="195"/>
      <c r="B30" s="32"/>
      <c r="C30" s="33"/>
      <c r="D30" s="196"/>
      <c r="E30" s="197" t="s">
        <v>57</v>
      </c>
      <c r="F30" s="35" t="s">
        <v>233</v>
      </c>
      <c r="G30" s="36"/>
      <c r="H30" s="42"/>
      <c r="I30" s="44"/>
      <c r="J30" s="261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K30" s="262"/>
      <c r="L30" s="38"/>
      <c r="M30" s="195"/>
      <c r="N30" s="32"/>
      <c r="O30" s="33"/>
      <c r="P30" s="196"/>
      <c r="Q30" s="197" t="s">
        <v>57</v>
      </c>
      <c r="R30" s="35" t="s">
        <v>688</v>
      </c>
      <c r="S30" s="36"/>
      <c r="T30" s="42"/>
      <c r="U30" s="44"/>
      <c r="V30" s="261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7.1</v>
      </c>
      <c r="W30" s="262"/>
      <c r="X30" s="228"/>
      <c r="Y30" s="269"/>
      <c r="Z30" s="266"/>
      <c r="AB30" s="266"/>
      <c r="AC30" s="266"/>
    </row>
    <row r="31" spans="1:29" s="39" customFormat="1" ht="12.75" customHeight="1">
      <c r="A31" s="202" t="s">
        <v>53</v>
      </c>
      <c r="B31" s="203" t="s">
        <v>1454</v>
      </c>
      <c r="C31" s="33"/>
      <c r="D31" s="196"/>
      <c r="F31" s="36"/>
      <c r="G31" s="197" t="s">
        <v>53</v>
      </c>
      <c r="H31" s="205" t="s">
        <v>67</v>
      </c>
      <c r="I31" s="36"/>
      <c r="J31" s="200"/>
      <c r="K31" s="198"/>
      <c r="L31" s="38"/>
      <c r="M31" s="202" t="s">
        <v>53</v>
      </c>
      <c r="N31" s="203" t="s">
        <v>545</v>
      </c>
      <c r="O31" s="33"/>
      <c r="P31" s="196"/>
      <c r="R31" s="36"/>
      <c r="S31" s="197" t="s">
        <v>53</v>
      </c>
      <c r="T31" s="205" t="s">
        <v>1455</v>
      </c>
      <c r="U31" s="36"/>
      <c r="V31" s="200"/>
      <c r="W31" s="198"/>
      <c r="X31" s="228"/>
      <c r="Y31" s="269"/>
      <c r="Z31" s="266"/>
      <c r="AB31" s="266"/>
      <c r="AC31" s="266"/>
    </row>
    <row r="32" spans="1:29" s="39" customFormat="1" ht="12.75" customHeight="1">
      <c r="A32" s="206" t="s">
        <v>54</v>
      </c>
      <c r="B32" s="203" t="s">
        <v>215</v>
      </c>
      <c r="C32" s="45"/>
      <c r="D32" s="196"/>
      <c r="F32" s="207"/>
      <c r="G32" s="199" t="s">
        <v>54</v>
      </c>
      <c r="H32" s="204" t="s">
        <v>241</v>
      </c>
      <c r="I32" s="36"/>
      <c r="J32" s="200"/>
      <c r="K32" s="198"/>
      <c r="L32" s="38"/>
      <c r="M32" s="206" t="s">
        <v>54</v>
      </c>
      <c r="N32" s="203" t="s">
        <v>1456</v>
      </c>
      <c r="O32" s="45"/>
      <c r="P32" s="196"/>
      <c r="R32" s="207"/>
      <c r="S32" s="199" t="s">
        <v>54</v>
      </c>
      <c r="T32" s="205" t="s">
        <v>500</v>
      </c>
      <c r="U32" s="36"/>
      <c r="V32" s="200"/>
      <c r="W32" s="198"/>
      <c r="X32" s="228"/>
      <c r="Y32" s="269"/>
      <c r="Z32" s="266"/>
      <c r="AB32" s="266"/>
      <c r="AC32" s="266"/>
    </row>
    <row r="33" spans="1:29" s="39" customFormat="1" ht="12.75" customHeight="1">
      <c r="A33" s="206" t="s">
        <v>55</v>
      </c>
      <c r="B33" s="203" t="s">
        <v>786</v>
      </c>
      <c r="C33" s="33"/>
      <c r="D33" s="196"/>
      <c r="F33" s="207"/>
      <c r="G33" s="199" t="s">
        <v>55</v>
      </c>
      <c r="H33" s="205" t="s">
        <v>214</v>
      </c>
      <c r="I33" s="36"/>
      <c r="J33" s="36"/>
      <c r="K33" s="198"/>
      <c r="L33" s="38"/>
      <c r="M33" s="206" t="s">
        <v>55</v>
      </c>
      <c r="N33" s="203" t="s">
        <v>1457</v>
      </c>
      <c r="O33" s="33"/>
      <c r="P33" s="196"/>
      <c r="R33" s="207"/>
      <c r="S33" s="199" t="s">
        <v>55</v>
      </c>
      <c r="T33" s="204" t="s">
        <v>544</v>
      </c>
      <c r="U33" s="36"/>
      <c r="V33" s="36"/>
      <c r="W33" s="198"/>
      <c r="X33" s="228"/>
      <c r="Y33" s="269"/>
      <c r="Z33" s="266"/>
      <c r="AB33" s="266"/>
      <c r="AC33" s="266"/>
    </row>
    <row r="34" spans="1:29" s="39" customFormat="1" ht="12.75" customHeight="1">
      <c r="A34" s="202" t="s">
        <v>57</v>
      </c>
      <c r="B34" s="203" t="s">
        <v>97</v>
      </c>
      <c r="C34" s="45"/>
      <c r="D34" s="196"/>
      <c r="F34" s="36"/>
      <c r="G34" s="197" t="s">
        <v>57</v>
      </c>
      <c r="H34" s="205" t="s">
        <v>1458</v>
      </c>
      <c r="I34" s="93"/>
      <c r="J34" s="106" t="s">
        <v>64</v>
      </c>
      <c r="K34" s="95"/>
      <c r="L34" s="38"/>
      <c r="M34" s="202" t="s">
        <v>57</v>
      </c>
      <c r="N34" s="203" t="s">
        <v>98</v>
      </c>
      <c r="O34" s="45"/>
      <c r="P34" s="196"/>
      <c r="R34" s="36"/>
      <c r="S34" s="197" t="s">
        <v>57</v>
      </c>
      <c r="T34" s="205" t="s">
        <v>1459</v>
      </c>
      <c r="U34" s="93"/>
      <c r="V34" s="106" t="s">
        <v>64</v>
      </c>
      <c r="W34" s="95"/>
      <c r="X34" s="228"/>
      <c r="Y34" s="270"/>
      <c r="Z34" s="267"/>
      <c r="AB34" s="267"/>
      <c r="AC34" s="267"/>
    </row>
    <row r="35" spans="1:29" s="39" customFormat="1" ht="12.75" customHeight="1">
      <c r="A35" s="209"/>
      <c r="B35" s="45"/>
      <c r="C35" s="197"/>
      <c r="D35" s="196"/>
      <c r="E35" s="197" t="s">
        <v>53</v>
      </c>
      <c r="F35" s="35" t="s">
        <v>246</v>
      </c>
      <c r="G35" s="36"/>
      <c r="H35" s="210"/>
      <c r="I35" s="110" t="s">
        <v>65</v>
      </c>
      <c r="J35" s="111" t="s">
        <v>1460</v>
      </c>
      <c r="K35" s="95"/>
      <c r="L35" s="38"/>
      <c r="M35" s="209"/>
      <c r="N35" s="45"/>
      <c r="O35" s="197"/>
      <c r="P35" s="196"/>
      <c r="Q35" s="197" t="s">
        <v>53</v>
      </c>
      <c r="R35" s="35" t="s">
        <v>168</v>
      </c>
      <c r="S35" s="36"/>
      <c r="T35" s="210"/>
      <c r="U35" s="110" t="s">
        <v>65</v>
      </c>
      <c r="V35" s="111" t="s">
        <v>1461</v>
      </c>
      <c r="W35" s="95"/>
      <c r="X35" s="228"/>
      <c r="Y35" s="270"/>
      <c r="Z35" s="267"/>
      <c r="AB35" s="267"/>
      <c r="AC35" s="267"/>
    </row>
    <row r="36" spans="1:29" s="39" customFormat="1" ht="12.75" customHeight="1">
      <c r="A36" s="195"/>
      <c r="B36" s="112" t="s">
        <v>66</v>
      </c>
      <c r="C36" s="33"/>
      <c r="D36" s="196"/>
      <c r="E36" s="199" t="s">
        <v>54</v>
      </c>
      <c r="F36" s="35" t="s">
        <v>1462</v>
      </c>
      <c r="G36" s="36"/>
      <c r="H36" s="42"/>
      <c r="I36" s="110" t="s">
        <v>5</v>
      </c>
      <c r="J36" s="113" t="s">
        <v>1460</v>
      </c>
      <c r="K36" s="95"/>
      <c r="L36" s="38"/>
      <c r="M36" s="195"/>
      <c r="N36" s="112" t="s">
        <v>66</v>
      </c>
      <c r="O36" s="33"/>
      <c r="P36" s="196"/>
      <c r="Q36" s="199" t="s">
        <v>54</v>
      </c>
      <c r="R36" s="201" t="s">
        <v>770</v>
      </c>
      <c r="S36" s="36"/>
      <c r="T36" s="42"/>
      <c r="U36" s="110" t="s">
        <v>5</v>
      </c>
      <c r="V36" s="113" t="s">
        <v>1461</v>
      </c>
      <c r="W36" s="95"/>
      <c r="X36" s="228"/>
      <c r="Y36" s="270"/>
      <c r="Z36" s="267"/>
      <c r="AB36" s="267"/>
      <c r="AC36" s="267"/>
    </row>
    <row r="37" spans="1:29" s="39" customFormat="1" ht="12.75" customHeight="1">
      <c r="A37" s="195"/>
      <c r="B37" s="112" t="s">
        <v>1463</v>
      </c>
      <c r="C37" s="33"/>
      <c r="D37" s="196"/>
      <c r="E37" s="199" t="s">
        <v>55</v>
      </c>
      <c r="F37" s="35" t="s">
        <v>243</v>
      </c>
      <c r="G37" s="200"/>
      <c r="H37" s="42"/>
      <c r="I37" s="110" t="s">
        <v>68</v>
      </c>
      <c r="J37" s="113" t="s">
        <v>1464</v>
      </c>
      <c r="K37" s="95"/>
      <c r="L37" s="38"/>
      <c r="M37" s="195"/>
      <c r="N37" s="112" t="s">
        <v>1465</v>
      </c>
      <c r="O37" s="33"/>
      <c r="P37" s="196"/>
      <c r="Q37" s="199" t="s">
        <v>55</v>
      </c>
      <c r="R37" s="35" t="s">
        <v>131</v>
      </c>
      <c r="S37" s="200"/>
      <c r="T37" s="42"/>
      <c r="U37" s="110" t="s">
        <v>68</v>
      </c>
      <c r="V37" s="113" t="s">
        <v>1466</v>
      </c>
      <c r="W37" s="95"/>
      <c r="X37" s="228"/>
      <c r="Y37" s="270"/>
      <c r="Z37" s="267"/>
      <c r="AB37" s="267"/>
      <c r="AC37" s="267"/>
    </row>
    <row r="38" spans="1:29" s="39" customFormat="1" ht="12.75" customHeight="1">
      <c r="A38" s="211"/>
      <c r="B38" s="43"/>
      <c r="C38" s="43"/>
      <c r="D38" s="196"/>
      <c r="E38" s="197" t="s">
        <v>57</v>
      </c>
      <c r="F38" s="203" t="s">
        <v>113</v>
      </c>
      <c r="G38" s="43"/>
      <c r="H38" s="43"/>
      <c r="I38" s="116" t="s">
        <v>71</v>
      </c>
      <c r="J38" s="113" t="s">
        <v>1467</v>
      </c>
      <c r="K38" s="117"/>
      <c r="L38" s="46"/>
      <c r="M38" s="211"/>
      <c r="N38" s="43"/>
      <c r="O38" s="43"/>
      <c r="P38" s="196"/>
      <c r="Q38" s="197" t="s">
        <v>57</v>
      </c>
      <c r="R38" s="203" t="s">
        <v>1468</v>
      </c>
      <c r="S38" s="43"/>
      <c r="T38" s="43"/>
      <c r="U38" s="116" t="s">
        <v>71</v>
      </c>
      <c r="V38" s="113" t="s">
        <v>1466</v>
      </c>
      <c r="W38" s="117"/>
      <c r="X38" s="228"/>
      <c r="Y38" s="271"/>
      <c r="Z38" s="115"/>
      <c r="AB38" s="115"/>
      <c r="AC38" s="115"/>
    </row>
    <row r="39" spans="1:29" ht="4.5" customHeight="1">
      <c r="A39" s="212"/>
      <c r="B39" s="213"/>
      <c r="C39" s="214"/>
      <c r="D39" s="215"/>
      <c r="E39" s="216"/>
      <c r="F39" s="217"/>
      <c r="G39" s="218"/>
      <c r="H39" s="218"/>
      <c r="I39" s="214"/>
      <c r="J39" s="213"/>
      <c r="K39" s="219"/>
      <c r="M39" s="212"/>
      <c r="N39" s="213"/>
      <c r="O39" s="214"/>
      <c r="P39" s="215"/>
      <c r="Q39" s="216"/>
      <c r="R39" s="217"/>
      <c r="S39" s="218"/>
      <c r="T39" s="218"/>
      <c r="U39" s="214"/>
      <c r="V39" s="213"/>
      <c r="W39" s="219"/>
      <c r="Y39" s="268"/>
      <c r="Z39" s="265"/>
      <c r="AB39" s="265"/>
      <c r="AC39" s="265"/>
    </row>
    <row r="40" spans="1:31" ht="12.75" customHeight="1">
      <c r="A40" s="128"/>
      <c r="B40" s="128" t="s">
        <v>72</v>
      </c>
      <c r="C40" s="129"/>
      <c r="D40" s="130" t="s">
        <v>73</v>
      </c>
      <c r="E40" s="130" t="s">
        <v>74</v>
      </c>
      <c r="F40" s="130" t="s">
        <v>75</v>
      </c>
      <c r="G40" s="131" t="s">
        <v>76</v>
      </c>
      <c r="H40" s="132"/>
      <c r="I40" s="129" t="s">
        <v>77</v>
      </c>
      <c r="J40" s="130" t="s">
        <v>72</v>
      </c>
      <c r="K40" s="128" t="s">
        <v>78</v>
      </c>
      <c r="L40" s="26">
        <v>150</v>
      </c>
      <c r="M40" s="128"/>
      <c r="N40" s="128" t="s">
        <v>72</v>
      </c>
      <c r="O40" s="129"/>
      <c r="P40" s="130" t="s">
        <v>73</v>
      </c>
      <c r="Q40" s="130" t="s">
        <v>74</v>
      </c>
      <c r="R40" s="130" t="s">
        <v>75</v>
      </c>
      <c r="S40" s="131" t="s">
        <v>76</v>
      </c>
      <c r="T40" s="132"/>
      <c r="U40" s="129" t="s">
        <v>77</v>
      </c>
      <c r="V40" s="130" t="s">
        <v>72</v>
      </c>
      <c r="W40" s="128" t="s">
        <v>78</v>
      </c>
      <c r="X40" s="272" t="s">
        <v>1449</v>
      </c>
      <c r="Y40" s="273"/>
      <c r="Z40" s="360" t="s">
        <v>1450</v>
      </c>
      <c r="AA40" s="362" t="s">
        <v>1226</v>
      </c>
      <c r="AB40" s="358" t="s">
        <v>1225</v>
      </c>
      <c r="AC40" s="360" t="s">
        <v>1451</v>
      </c>
      <c r="AD40" s="362" t="s">
        <v>1226</v>
      </c>
      <c r="AE40" s="358" t="s">
        <v>1225</v>
      </c>
    </row>
    <row r="41" spans="1:31" ht="12.75">
      <c r="A41" s="134" t="s">
        <v>78</v>
      </c>
      <c r="B41" s="173" t="s">
        <v>79</v>
      </c>
      <c r="C41" s="174" t="s">
        <v>80</v>
      </c>
      <c r="D41" s="175" t="s">
        <v>81</v>
      </c>
      <c r="E41" s="175" t="s">
        <v>82</v>
      </c>
      <c r="F41" s="175"/>
      <c r="G41" s="137" t="s">
        <v>80</v>
      </c>
      <c r="H41" s="137" t="s">
        <v>77</v>
      </c>
      <c r="I41" s="135"/>
      <c r="J41" s="134" t="s">
        <v>79</v>
      </c>
      <c r="K41" s="134"/>
      <c r="L41" s="26">
        <v>150</v>
      </c>
      <c r="M41" s="134" t="s">
        <v>78</v>
      </c>
      <c r="N41" s="173" t="s">
        <v>79</v>
      </c>
      <c r="O41" s="174" t="s">
        <v>80</v>
      </c>
      <c r="P41" s="175" t="s">
        <v>81</v>
      </c>
      <c r="Q41" s="175" t="s">
        <v>82</v>
      </c>
      <c r="R41" s="175"/>
      <c r="S41" s="137" t="s">
        <v>80</v>
      </c>
      <c r="T41" s="137" t="s">
        <v>77</v>
      </c>
      <c r="U41" s="135"/>
      <c r="V41" s="134" t="s">
        <v>79</v>
      </c>
      <c r="W41" s="134"/>
      <c r="X41" s="274" t="s">
        <v>80</v>
      </c>
      <c r="Y41" s="275" t="s">
        <v>77</v>
      </c>
      <c r="Z41" s="361"/>
      <c r="AA41" s="363"/>
      <c r="AB41" s="359"/>
      <c r="AC41" s="361"/>
      <c r="AD41" s="363"/>
      <c r="AE41" s="359"/>
    </row>
    <row r="42" spans="1:31" ht="16.5" customHeight="1">
      <c r="A42" s="139">
        <v>1.5</v>
      </c>
      <c r="B42" s="140">
        <v>4</v>
      </c>
      <c r="C42" s="141">
        <v>1</v>
      </c>
      <c r="D42" s="176" t="s">
        <v>85</v>
      </c>
      <c r="E42" s="142" t="s">
        <v>5</v>
      </c>
      <c r="F42" s="143">
        <v>10</v>
      </c>
      <c r="G42" s="144">
        <v>420</v>
      </c>
      <c r="H42" s="144"/>
      <c r="I42" s="145">
        <v>2</v>
      </c>
      <c r="J42" s="146">
        <v>2</v>
      </c>
      <c r="K42" s="147">
        <v>-1.5</v>
      </c>
      <c r="L42" s="26"/>
      <c r="M42" s="139">
        <v>2.75</v>
      </c>
      <c r="N42" s="140">
        <v>6</v>
      </c>
      <c r="O42" s="141">
        <v>3</v>
      </c>
      <c r="P42" s="176" t="s">
        <v>501</v>
      </c>
      <c r="Q42" s="142" t="s">
        <v>68</v>
      </c>
      <c r="R42" s="143">
        <v>7</v>
      </c>
      <c r="S42" s="144">
        <v>200</v>
      </c>
      <c r="T42" s="144"/>
      <c r="U42" s="145">
        <v>4</v>
      </c>
      <c r="V42" s="146">
        <v>0</v>
      </c>
      <c r="W42" s="147">
        <v>-2.75</v>
      </c>
      <c r="X42" s="276">
        <f>M65+M42+A65</f>
        <v>-5.125</v>
      </c>
      <c r="Y42" s="229">
        <f>W65+W42+K65</f>
        <v>5.125</v>
      </c>
      <c r="Z42" s="185">
        <f>O42</f>
        <v>3</v>
      </c>
      <c r="AA42" s="230">
        <f>IF(AND(S65&gt;0,S65&lt;1),2*S65,MATCH(M65,{-40000,-0.4999999999,0.5,40000},1)-1)+IF(AND(S42&gt;0,S42&lt;1),2*S42,MATCH(M42,{-40000,-0.4999999999,0.5,40000},1)-1)+IF(AND(G65&gt;0,G65&lt;1),2*G65,MATCH(A65,{-40000,-0.4999999999,0.5,40000},1)-1)</f>
        <v>2</v>
      </c>
      <c r="AB42" s="230">
        <f>MATCH(X42,{-40000,-9.9999999999,-6.9999999999,-2.9999999999,3,7,10,40000},1)/2-0.5</f>
        <v>1</v>
      </c>
      <c r="AC42" s="185">
        <f>U42</f>
        <v>4</v>
      </c>
      <c r="AD42" s="230">
        <f>IF(AND(T65&gt;0,T65&lt;1),2*T65,MATCH(W65,{-40000,-0.4999999999,0.5,40000},1)-1)+IF(AND(T42&gt;0,T42&lt;1),2*T42,MATCH(W42,{-40000,-0.4999999999,0.5,40000},1)-1)+IF(AND(H65&gt;0,H65&lt;1),2*H65,MATCH(K65,{-40000,-0.4999999999,0.5,40000},1)-1)</f>
        <v>4</v>
      </c>
      <c r="AE42" s="230">
        <f>MATCH(Y42,{-40000,-9.9999999999,-6.9999999999,-2.9999999999,3,7,10,40000},1)/2-0.5</f>
        <v>2</v>
      </c>
    </row>
    <row r="43" spans="1:31" ht="16.5" customHeight="1">
      <c r="A43" s="139">
        <v>-3.375</v>
      </c>
      <c r="B43" s="140">
        <v>0</v>
      </c>
      <c r="C43" s="141">
        <v>4</v>
      </c>
      <c r="D43" s="176" t="s">
        <v>116</v>
      </c>
      <c r="E43" s="142" t="s">
        <v>5</v>
      </c>
      <c r="F43" s="143">
        <v>12</v>
      </c>
      <c r="G43" s="144">
        <v>230</v>
      </c>
      <c r="H43" s="144"/>
      <c r="I43" s="145">
        <v>5</v>
      </c>
      <c r="J43" s="146">
        <v>6</v>
      </c>
      <c r="K43" s="147">
        <v>3.375</v>
      </c>
      <c r="L43" s="26"/>
      <c r="M43" s="139">
        <v>-5</v>
      </c>
      <c r="N43" s="140">
        <v>0</v>
      </c>
      <c r="O43" s="141">
        <v>6</v>
      </c>
      <c r="P43" s="176" t="s">
        <v>556</v>
      </c>
      <c r="Q43" s="142" t="s">
        <v>71</v>
      </c>
      <c r="R43" s="143">
        <v>8</v>
      </c>
      <c r="S43" s="144"/>
      <c r="T43" s="144">
        <v>110</v>
      </c>
      <c r="U43" s="145">
        <v>1</v>
      </c>
      <c r="V43" s="146">
        <v>6</v>
      </c>
      <c r="W43" s="147">
        <v>5</v>
      </c>
      <c r="X43" s="276">
        <f>M66+M43+A66</f>
        <v>-13.875</v>
      </c>
      <c r="Y43" s="229">
        <f>W66+W43+K66</f>
        <v>13.875</v>
      </c>
      <c r="Z43" s="185">
        <f>O43</f>
        <v>6</v>
      </c>
      <c r="AA43" s="230">
        <f>IF(AND(S66&gt;0,S66&lt;1),2*S66,MATCH(M66,{-40000,-0.4999999999,0.5,40000},1)-1)+IF(AND(S43&gt;0,S43&lt;1),2*S43,MATCH(M43,{-40000,-0.4999999999,0.5,40000},1)-1)+IF(AND(G66&gt;0,G66&lt;1),2*G66,MATCH(A66,{-40000,-0.4999999999,0.5,40000},1)-1)</f>
        <v>0</v>
      </c>
      <c r="AB43" s="230">
        <f>MATCH(X43,{-40000,-9.9999999999,-6.9999999999,-2.9999999999,3,7,10,40000},1)/2-0.5</f>
        <v>0</v>
      </c>
      <c r="AC43" s="185">
        <f>U43</f>
        <v>1</v>
      </c>
      <c r="AD43" s="230">
        <f>IF(AND(T66&gt;0,T66&lt;1),2*T66,MATCH(W66,{-40000,-0.4999999999,0.5,40000},1)-1)+IF(AND(T43&gt;0,T43&lt;1),2*T43,MATCH(W43,{-40000,-0.4999999999,0.5,40000},1)-1)+IF(AND(H66&gt;0,H66&lt;1),2*H66,MATCH(K66,{-40000,-0.4999999999,0.5,40000},1)-1)</f>
        <v>6</v>
      </c>
      <c r="AE43" s="230">
        <f>MATCH(Y43,{-40000,-9.9999999999,-6.9999999999,-2.9999999999,3,7,10,40000},1)/2-0.5</f>
        <v>3</v>
      </c>
    </row>
    <row r="44" spans="1:31" ht="16.5" customHeight="1">
      <c r="A44" s="139">
        <v>3.375</v>
      </c>
      <c r="B44" s="140">
        <v>6</v>
      </c>
      <c r="C44" s="141">
        <v>7</v>
      </c>
      <c r="D44" s="176" t="s">
        <v>85</v>
      </c>
      <c r="E44" s="142" t="s">
        <v>5</v>
      </c>
      <c r="F44" s="143">
        <v>12</v>
      </c>
      <c r="G44" s="144">
        <v>480</v>
      </c>
      <c r="H44" s="144"/>
      <c r="I44" s="145">
        <v>3</v>
      </c>
      <c r="J44" s="146">
        <v>0</v>
      </c>
      <c r="K44" s="147">
        <v>-3.375</v>
      </c>
      <c r="L44" s="26"/>
      <c r="M44" s="139">
        <v>-0.125</v>
      </c>
      <c r="N44" s="140">
        <v>2</v>
      </c>
      <c r="O44" s="141">
        <v>2</v>
      </c>
      <c r="P44" s="176" t="s">
        <v>134</v>
      </c>
      <c r="Q44" s="142" t="s">
        <v>71</v>
      </c>
      <c r="R44" s="143">
        <v>7</v>
      </c>
      <c r="S44" s="144">
        <v>100</v>
      </c>
      <c r="T44" s="144"/>
      <c r="U44" s="145">
        <v>8</v>
      </c>
      <c r="V44" s="146">
        <v>4</v>
      </c>
      <c r="W44" s="147">
        <v>0.125</v>
      </c>
      <c r="X44" s="276">
        <f>M67+M44+A67</f>
        <v>4</v>
      </c>
      <c r="Y44" s="229">
        <f>W67+W44+K67</f>
        <v>-4</v>
      </c>
      <c r="Z44" s="185">
        <f>O44</f>
        <v>2</v>
      </c>
      <c r="AA44" s="230">
        <f>IF(AND(S67&gt;0,S67&lt;1),2*S67,MATCH(M67,{-40000,-0.4999999999,0.5,40000},1)-1)+IF(AND(S44&gt;0,S44&lt;1),2*S44,MATCH(M44,{-40000,-0.4999999999,0.5,40000},1)-1)+IF(AND(G67&gt;0,G67&lt;1),2*G67,MATCH(A67,{-40000,-0.4999999999,0.5,40000},1)-1)</f>
        <v>5</v>
      </c>
      <c r="AB44" s="230">
        <f>MATCH(X44,{-40000,-9.9999999999,-6.9999999999,-2.9999999999,3,7,10,40000},1)/2-0.5</f>
        <v>2</v>
      </c>
      <c r="AC44" s="185">
        <f>U44</f>
        <v>8</v>
      </c>
      <c r="AD44" s="230">
        <f>IF(AND(T67&gt;0,T67&lt;1),2*T67,MATCH(W67,{-40000,-0.4999999999,0.5,40000},1)-1)+IF(AND(T44&gt;0,T44&lt;1),2*T44,MATCH(W44,{-40000,-0.4999999999,0.5,40000},1)-1)+IF(AND(H67&gt;0,H67&lt;1),2*H67,MATCH(K67,{-40000,-0.4999999999,0.5,40000},1)-1)</f>
        <v>1</v>
      </c>
      <c r="AE44" s="230">
        <f>MATCH(Y44,{-40000,-9.9999999999,-6.9999999999,-2.9999999999,3,7,10,40000},1)/2-0.5</f>
        <v>1</v>
      </c>
    </row>
    <row r="45" spans="1:31" ht="16.5" customHeight="1">
      <c r="A45" s="139">
        <v>-1.5</v>
      </c>
      <c r="B45" s="140">
        <v>2</v>
      </c>
      <c r="C45" s="141">
        <v>6</v>
      </c>
      <c r="D45" s="176" t="s">
        <v>501</v>
      </c>
      <c r="E45" s="142" t="s">
        <v>71</v>
      </c>
      <c r="F45" s="143">
        <v>6</v>
      </c>
      <c r="G45" s="144">
        <v>300</v>
      </c>
      <c r="H45" s="144"/>
      <c r="I45" s="145">
        <v>8</v>
      </c>
      <c r="J45" s="146">
        <v>4</v>
      </c>
      <c r="K45" s="147">
        <v>1.5</v>
      </c>
      <c r="L45" s="26"/>
      <c r="M45" s="139">
        <v>0.875</v>
      </c>
      <c r="N45" s="140">
        <v>4</v>
      </c>
      <c r="O45" s="141">
        <v>7</v>
      </c>
      <c r="P45" s="176" t="s">
        <v>107</v>
      </c>
      <c r="Q45" s="142" t="s">
        <v>5</v>
      </c>
      <c r="R45" s="143">
        <v>10</v>
      </c>
      <c r="S45" s="144">
        <v>130</v>
      </c>
      <c r="T45" s="144"/>
      <c r="U45" s="145">
        <v>5</v>
      </c>
      <c r="V45" s="146">
        <v>2</v>
      </c>
      <c r="W45" s="147">
        <v>-0.875</v>
      </c>
      <c r="X45" s="276">
        <f>M68+M45+A68</f>
        <v>10.25</v>
      </c>
      <c r="Y45" s="229">
        <f>W68+W45+K68</f>
        <v>-10.25</v>
      </c>
      <c r="Z45" s="185">
        <f>O45</f>
        <v>7</v>
      </c>
      <c r="AA45" s="230">
        <f>IF(AND(S68&gt;0,S68&lt;1),2*S68,MATCH(M68,{-40000,-0.4999999999,0.5,40000},1)-1)+IF(AND(S45&gt;0,S45&lt;1),2*S45,MATCH(M45,{-40000,-0.4999999999,0.5,40000},1)-1)+IF(AND(G68&gt;0,G68&lt;1),2*G68,MATCH(A68,{-40000,-0.4999999999,0.5,40000},1)-1)</f>
        <v>6</v>
      </c>
      <c r="AB45" s="230">
        <f>MATCH(X45,{-40000,-9.9999999999,-6.9999999999,-2.9999999999,3,7,10,40000},1)/2-0.5</f>
        <v>3</v>
      </c>
      <c r="AC45" s="185">
        <f>U45</f>
        <v>5</v>
      </c>
      <c r="AD45" s="230">
        <f>IF(AND(T68&gt;0,T68&lt;1),2*T68,MATCH(W68,{-40000,-0.4999999999,0.5,40000},1)-1)+IF(AND(T45&gt;0,T45&lt;1),2*T45,MATCH(W45,{-40000,-0.4999999999,0.5,40000},1)-1)+IF(AND(H68&gt;0,H68&lt;1),2*H68,MATCH(K68,{-40000,-0.4999999999,0.5,40000},1)-1)</f>
        <v>0</v>
      </c>
      <c r="AE45" s="230">
        <f>MATCH(Y45,{-40000,-9.9999999999,-6.9999999999,-2.9999999999,3,7,10,40000},1)/2-0.5</f>
        <v>0</v>
      </c>
    </row>
    <row r="46" spans="1:29" s="39" customFormat="1" ht="9.75" customHeight="1">
      <c r="A46" s="27"/>
      <c r="B46" s="27"/>
      <c r="C46" s="53"/>
      <c r="D46" s="27"/>
      <c r="E46" s="27"/>
      <c r="F46" s="27"/>
      <c r="G46" s="27"/>
      <c r="H46" s="27"/>
      <c r="I46" s="53"/>
      <c r="J46" s="27"/>
      <c r="K46" s="27"/>
      <c r="L46" s="52"/>
      <c r="M46" s="27"/>
      <c r="N46" s="27"/>
      <c r="O46" s="53"/>
      <c r="P46" s="27"/>
      <c r="Q46" s="27"/>
      <c r="R46" s="27"/>
      <c r="S46" s="27"/>
      <c r="T46" s="27"/>
      <c r="U46" s="53"/>
      <c r="V46" s="27"/>
      <c r="W46" s="27"/>
      <c r="X46" s="228"/>
      <c r="Y46" s="227"/>
      <c r="Z46" s="27"/>
      <c r="AB46" s="27"/>
      <c r="AC46" s="27"/>
    </row>
    <row r="47" spans="1:29" s="39" customFormat="1" ht="15">
      <c r="A47" s="18"/>
      <c r="B47" s="19" t="s">
        <v>44</v>
      </c>
      <c r="C47" s="20"/>
      <c r="D47" s="19"/>
      <c r="E47" s="21" t="s">
        <v>109</v>
      </c>
      <c r="F47" s="22"/>
      <c r="G47" s="23" t="s">
        <v>46</v>
      </c>
      <c r="H47" s="23"/>
      <c r="I47" s="24" t="s">
        <v>47</v>
      </c>
      <c r="J47" s="24"/>
      <c r="K47" s="25"/>
      <c r="L47" s="26">
        <v>150</v>
      </c>
      <c r="M47" s="18"/>
      <c r="N47" s="19" t="s">
        <v>44</v>
      </c>
      <c r="O47" s="20"/>
      <c r="P47" s="19"/>
      <c r="Q47" s="21" t="s">
        <v>110</v>
      </c>
      <c r="R47" s="22"/>
      <c r="S47" s="23" t="s">
        <v>46</v>
      </c>
      <c r="T47" s="23"/>
      <c r="U47" s="24" t="s">
        <v>49</v>
      </c>
      <c r="V47" s="24"/>
      <c r="W47" s="25"/>
      <c r="X47" s="228"/>
      <c r="Y47" s="227"/>
      <c r="Z47" s="25"/>
      <c r="AB47" s="25"/>
      <c r="AC47" s="25"/>
    </row>
    <row r="48" spans="1:29" s="39" customFormat="1" ht="12.75">
      <c r="A48" s="28"/>
      <c r="B48" s="28"/>
      <c r="C48" s="29"/>
      <c r="D48" s="30"/>
      <c r="E48" s="30"/>
      <c r="F48" s="30"/>
      <c r="G48" s="31" t="s">
        <v>50</v>
      </c>
      <c r="H48" s="31"/>
      <c r="I48" s="24" t="s">
        <v>52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50</v>
      </c>
      <c r="T48" s="220"/>
      <c r="U48" s="24" t="s">
        <v>91</v>
      </c>
      <c r="V48" s="24"/>
      <c r="W48" s="25"/>
      <c r="X48" s="228"/>
      <c r="Y48" s="227"/>
      <c r="Z48" s="25"/>
      <c r="AB48" s="25"/>
      <c r="AC48" s="25"/>
    </row>
    <row r="49" spans="1:29" s="39" customFormat="1" ht="4.5" customHeight="1">
      <c r="A49" s="187"/>
      <c r="B49" s="188"/>
      <c r="C49" s="189"/>
      <c r="D49" s="190"/>
      <c r="E49" s="191"/>
      <c r="F49" s="192"/>
      <c r="G49" s="193"/>
      <c r="H49" s="193"/>
      <c r="I49" s="189"/>
      <c r="J49" s="188"/>
      <c r="K49" s="194"/>
      <c r="L49" s="26"/>
      <c r="M49" s="187"/>
      <c r="N49" s="188"/>
      <c r="O49" s="189"/>
      <c r="P49" s="190"/>
      <c r="Q49" s="191"/>
      <c r="R49" s="192"/>
      <c r="S49" s="193"/>
      <c r="T49" s="193"/>
      <c r="U49" s="189"/>
      <c r="V49" s="188"/>
      <c r="W49" s="194"/>
      <c r="X49" s="228"/>
      <c r="Y49" s="268"/>
      <c r="Z49" s="265"/>
      <c r="AB49" s="265"/>
      <c r="AC49" s="265"/>
    </row>
    <row r="50" spans="1:29" s="39" customFormat="1" ht="12.75" customHeight="1">
      <c r="A50" s="195"/>
      <c r="B50" s="32"/>
      <c r="C50" s="33"/>
      <c r="D50" s="196"/>
      <c r="E50" s="197" t="s">
        <v>53</v>
      </c>
      <c r="F50" s="35" t="s">
        <v>510</v>
      </c>
      <c r="G50" s="36"/>
      <c r="H50" s="42"/>
      <c r="I50" s="42"/>
      <c r="J50" s="260"/>
      <c r="K50" s="198"/>
      <c r="L50" s="38"/>
      <c r="M50" s="195"/>
      <c r="N50" s="32"/>
      <c r="O50" s="33"/>
      <c r="P50" s="196"/>
      <c r="Q50" s="197" t="s">
        <v>53</v>
      </c>
      <c r="R50" s="201" t="s">
        <v>59</v>
      </c>
      <c r="S50" s="36"/>
      <c r="T50" s="42"/>
      <c r="U50" s="42"/>
      <c r="V50" s="260"/>
      <c r="W50" s="198"/>
      <c r="X50" s="228"/>
      <c r="Y50" s="269"/>
      <c r="Z50" s="266"/>
      <c r="AB50" s="266"/>
      <c r="AC50" s="266"/>
    </row>
    <row r="51" spans="1:29" s="39" customFormat="1" ht="12.75" customHeight="1">
      <c r="A51" s="195"/>
      <c r="B51" s="32"/>
      <c r="C51" s="33"/>
      <c r="D51" s="196"/>
      <c r="E51" s="199" t="s">
        <v>54</v>
      </c>
      <c r="F51" s="35" t="s">
        <v>1469</v>
      </c>
      <c r="G51" s="200"/>
      <c r="H51" s="42"/>
      <c r="I51" s="44"/>
      <c r="J51" s="261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15.1</v>
      </c>
      <c r="K51" s="262"/>
      <c r="L51" s="38"/>
      <c r="M51" s="195"/>
      <c r="N51" s="32"/>
      <c r="O51" s="33"/>
      <c r="P51" s="196"/>
      <c r="Q51" s="199" t="s">
        <v>54</v>
      </c>
      <c r="R51" s="35" t="s">
        <v>224</v>
      </c>
      <c r="S51" s="200"/>
      <c r="T51" s="42"/>
      <c r="U51" s="44"/>
      <c r="V51" s="261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11.1</v>
      </c>
      <c r="W51" s="262"/>
      <c r="X51" s="228"/>
      <c r="Y51" s="269"/>
      <c r="Z51" s="266"/>
      <c r="AB51" s="266"/>
      <c r="AC51" s="266"/>
    </row>
    <row r="52" spans="1:29" s="39" customFormat="1" ht="12.75" customHeight="1">
      <c r="A52" s="195"/>
      <c r="B52" s="32"/>
      <c r="C52" s="33"/>
      <c r="D52" s="196"/>
      <c r="E52" s="199" t="s">
        <v>55</v>
      </c>
      <c r="F52" s="35" t="s">
        <v>801</v>
      </c>
      <c r="G52" s="36"/>
      <c r="H52" s="42"/>
      <c r="I52" s="263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J52" s="261" t="str">
        <f>IF(J51="","","+")</f>
        <v>+</v>
      </c>
      <c r="K52" s="264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L52" s="38"/>
      <c r="M52" s="195"/>
      <c r="N52" s="32"/>
      <c r="O52" s="33"/>
      <c r="P52" s="196"/>
      <c r="Q52" s="199" t="s">
        <v>55</v>
      </c>
      <c r="R52" s="35" t="s">
        <v>1470</v>
      </c>
      <c r="S52" s="36"/>
      <c r="T52" s="42"/>
      <c r="U52" s="263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7.1</v>
      </c>
      <c r="V52" s="261" t="str">
        <f>IF(V51="","","+")</f>
        <v>+</v>
      </c>
      <c r="W52" s="264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6.1</v>
      </c>
      <c r="X52" s="228"/>
      <c r="Y52" s="269"/>
      <c r="Z52" s="266"/>
      <c r="AB52" s="266"/>
      <c r="AC52" s="266"/>
    </row>
    <row r="53" spans="1:29" s="39" customFormat="1" ht="12.75" customHeight="1">
      <c r="A53" s="195"/>
      <c r="B53" s="32"/>
      <c r="C53" s="33"/>
      <c r="D53" s="196"/>
      <c r="E53" s="197" t="s">
        <v>57</v>
      </c>
      <c r="F53" s="35" t="s">
        <v>67</v>
      </c>
      <c r="G53" s="36"/>
      <c r="H53" s="42"/>
      <c r="I53" s="44"/>
      <c r="J53" s="261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2.1</v>
      </c>
      <c r="K53" s="262"/>
      <c r="L53" s="38"/>
      <c r="M53" s="195"/>
      <c r="N53" s="32"/>
      <c r="O53" s="33"/>
      <c r="P53" s="196"/>
      <c r="Q53" s="197" t="s">
        <v>57</v>
      </c>
      <c r="R53" s="35" t="s">
        <v>149</v>
      </c>
      <c r="S53" s="36"/>
      <c r="T53" s="42"/>
      <c r="U53" s="44"/>
      <c r="V53" s="261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16.1</v>
      </c>
      <c r="W53" s="262"/>
      <c r="X53" s="228"/>
      <c r="Y53" s="269"/>
      <c r="Z53" s="266"/>
      <c r="AB53" s="266"/>
      <c r="AC53" s="266"/>
    </row>
    <row r="54" spans="1:29" s="39" customFormat="1" ht="12.75" customHeight="1">
      <c r="A54" s="202" t="s">
        <v>53</v>
      </c>
      <c r="B54" s="203" t="s">
        <v>615</v>
      </c>
      <c r="C54" s="33"/>
      <c r="D54" s="196"/>
      <c r="F54" s="36"/>
      <c r="G54" s="197" t="s">
        <v>53</v>
      </c>
      <c r="H54" s="205" t="s">
        <v>1471</v>
      </c>
      <c r="I54" s="36"/>
      <c r="J54" s="200"/>
      <c r="K54" s="198"/>
      <c r="L54" s="38"/>
      <c r="M54" s="202" t="s">
        <v>53</v>
      </c>
      <c r="N54" s="203" t="s">
        <v>1472</v>
      </c>
      <c r="O54" s="33"/>
      <c r="P54" s="196"/>
      <c r="R54" s="36"/>
      <c r="S54" s="197" t="s">
        <v>53</v>
      </c>
      <c r="T54" s="205" t="s">
        <v>51</v>
      </c>
      <c r="U54" s="36"/>
      <c r="V54" s="200"/>
      <c r="W54" s="198"/>
      <c r="X54" s="228"/>
      <c r="Y54" s="269"/>
      <c r="Z54" s="266"/>
      <c r="AB54" s="266"/>
      <c r="AC54" s="266"/>
    </row>
    <row r="55" spans="1:29" s="39" customFormat="1" ht="12.75" customHeight="1">
      <c r="A55" s="206" t="s">
        <v>54</v>
      </c>
      <c r="B55" s="208" t="s">
        <v>128</v>
      </c>
      <c r="C55" s="45"/>
      <c r="D55" s="196"/>
      <c r="F55" s="207"/>
      <c r="G55" s="199" t="s">
        <v>54</v>
      </c>
      <c r="H55" s="205" t="s">
        <v>560</v>
      </c>
      <c r="I55" s="36"/>
      <c r="J55" s="200"/>
      <c r="K55" s="198"/>
      <c r="L55" s="38"/>
      <c r="M55" s="206" t="s">
        <v>54</v>
      </c>
      <c r="N55" s="203" t="s">
        <v>1017</v>
      </c>
      <c r="O55" s="45"/>
      <c r="P55" s="196"/>
      <c r="R55" s="207"/>
      <c r="S55" s="199" t="s">
        <v>54</v>
      </c>
      <c r="T55" s="204" t="s">
        <v>1473</v>
      </c>
      <c r="U55" s="36"/>
      <c r="V55" s="200"/>
      <c r="W55" s="198"/>
      <c r="X55" s="228"/>
      <c r="Y55" s="269"/>
      <c r="Z55" s="266"/>
      <c r="AB55" s="266"/>
      <c r="AC55" s="266"/>
    </row>
    <row r="56" spans="1:29" s="39" customFormat="1" ht="12.75" customHeight="1">
      <c r="A56" s="206" t="s">
        <v>55</v>
      </c>
      <c r="B56" s="203" t="s">
        <v>975</v>
      </c>
      <c r="C56" s="33"/>
      <c r="D56" s="196"/>
      <c r="F56" s="207"/>
      <c r="G56" s="199" t="s">
        <v>55</v>
      </c>
      <c r="H56" s="204" t="s">
        <v>544</v>
      </c>
      <c r="I56" s="36"/>
      <c r="J56" s="36"/>
      <c r="K56" s="198"/>
      <c r="L56" s="38"/>
      <c r="M56" s="206" t="s">
        <v>55</v>
      </c>
      <c r="N56" s="203" t="s">
        <v>485</v>
      </c>
      <c r="O56" s="33"/>
      <c r="P56" s="196"/>
      <c r="R56" s="207"/>
      <c r="S56" s="199" t="s">
        <v>55</v>
      </c>
      <c r="T56" s="205" t="s">
        <v>1471</v>
      </c>
      <c r="U56" s="36"/>
      <c r="V56" s="36"/>
      <c r="W56" s="198"/>
      <c r="X56" s="228"/>
      <c r="Y56" s="269"/>
      <c r="Z56" s="266"/>
      <c r="AB56" s="266"/>
      <c r="AC56" s="266"/>
    </row>
    <row r="57" spans="1:29" s="39" customFormat="1" ht="12.75" customHeight="1">
      <c r="A57" s="202" t="s">
        <v>57</v>
      </c>
      <c r="B57" s="203" t="s">
        <v>1474</v>
      </c>
      <c r="C57" s="45"/>
      <c r="D57" s="196"/>
      <c r="F57" s="36"/>
      <c r="G57" s="197" t="s">
        <v>57</v>
      </c>
      <c r="H57" s="205" t="s">
        <v>808</v>
      </c>
      <c r="I57" s="93"/>
      <c r="J57" s="106" t="s">
        <v>64</v>
      </c>
      <c r="K57" s="95"/>
      <c r="L57" s="38"/>
      <c r="M57" s="202" t="s">
        <v>57</v>
      </c>
      <c r="N57" s="203" t="s">
        <v>113</v>
      </c>
      <c r="O57" s="45"/>
      <c r="P57" s="196"/>
      <c r="R57" s="36"/>
      <c r="S57" s="197" t="s">
        <v>57</v>
      </c>
      <c r="T57" s="205" t="s">
        <v>759</v>
      </c>
      <c r="U57" s="93"/>
      <c r="V57" s="106" t="s">
        <v>64</v>
      </c>
      <c r="W57" s="95"/>
      <c r="X57" s="228"/>
      <c r="Y57" s="270"/>
      <c r="Z57" s="267"/>
      <c r="AB57" s="267"/>
      <c r="AC57" s="267"/>
    </row>
    <row r="58" spans="1:29" s="39" customFormat="1" ht="12.75" customHeight="1">
      <c r="A58" s="209"/>
      <c r="B58" s="45"/>
      <c r="C58" s="197"/>
      <c r="D58" s="196"/>
      <c r="E58" s="197" t="s">
        <v>53</v>
      </c>
      <c r="F58" s="35" t="s">
        <v>541</v>
      </c>
      <c r="G58" s="36"/>
      <c r="H58" s="210"/>
      <c r="I58" s="110" t="s">
        <v>65</v>
      </c>
      <c r="J58" s="111" t="s">
        <v>1475</v>
      </c>
      <c r="K58" s="95"/>
      <c r="L58" s="38"/>
      <c r="M58" s="209"/>
      <c r="N58" s="45"/>
      <c r="O58" s="197"/>
      <c r="P58" s="196"/>
      <c r="Q58" s="197" t="s">
        <v>53</v>
      </c>
      <c r="R58" s="35" t="s">
        <v>1476</v>
      </c>
      <c r="S58" s="36"/>
      <c r="T58" s="210"/>
      <c r="U58" s="110" t="s">
        <v>65</v>
      </c>
      <c r="V58" s="111" t="s">
        <v>1477</v>
      </c>
      <c r="W58" s="95"/>
      <c r="X58" s="228"/>
      <c r="Y58" s="270"/>
      <c r="Z58" s="267"/>
      <c r="AB58" s="267"/>
      <c r="AC58" s="267"/>
    </row>
    <row r="59" spans="1:29" s="39" customFormat="1" ht="12.75" customHeight="1">
      <c r="A59" s="195"/>
      <c r="B59" s="112" t="s">
        <v>66</v>
      </c>
      <c r="C59" s="33"/>
      <c r="D59" s="196"/>
      <c r="E59" s="199" t="s">
        <v>54</v>
      </c>
      <c r="F59" s="35" t="s">
        <v>1478</v>
      </c>
      <c r="G59" s="36"/>
      <c r="H59" s="42"/>
      <c r="I59" s="110" t="s">
        <v>5</v>
      </c>
      <c r="J59" s="113" t="s">
        <v>1475</v>
      </c>
      <c r="K59" s="95"/>
      <c r="L59" s="38"/>
      <c r="M59" s="195"/>
      <c r="N59" s="112" t="s">
        <v>66</v>
      </c>
      <c r="O59" s="33"/>
      <c r="P59" s="196"/>
      <c r="Q59" s="199" t="s">
        <v>54</v>
      </c>
      <c r="R59" s="35" t="s">
        <v>953</v>
      </c>
      <c r="S59" s="36"/>
      <c r="T59" s="42"/>
      <c r="U59" s="110" t="s">
        <v>5</v>
      </c>
      <c r="V59" s="113" t="s">
        <v>1479</v>
      </c>
      <c r="W59" s="95"/>
      <c r="X59" s="228"/>
      <c r="Y59" s="270"/>
      <c r="Z59" s="267"/>
      <c r="AB59" s="267"/>
      <c r="AC59" s="267"/>
    </row>
    <row r="60" spans="1:29" s="39" customFormat="1" ht="12.75" customHeight="1">
      <c r="A60" s="195"/>
      <c r="B60" s="112" t="s">
        <v>258</v>
      </c>
      <c r="C60" s="33"/>
      <c r="D60" s="196"/>
      <c r="E60" s="199" t="s">
        <v>55</v>
      </c>
      <c r="F60" s="35" t="s">
        <v>1480</v>
      </c>
      <c r="G60" s="200"/>
      <c r="H60" s="42"/>
      <c r="I60" s="110" t="s">
        <v>68</v>
      </c>
      <c r="J60" s="113" t="s">
        <v>1481</v>
      </c>
      <c r="K60" s="95"/>
      <c r="L60" s="38"/>
      <c r="M60" s="195"/>
      <c r="N60" s="112" t="s">
        <v>1482</v>
      </c>
      <c r="O60" s="33"/>
      <c r="P60" s="196"/>
      <c r="Q60" s="199" t="s">
        <v>55</v>
      </c>
      <c r="R60" s="35" t="s">
        <v>154</v>
      </c>
      <c r="S60" s="200"/>
      <c r="T60" s="42"/>
      <c r="U60" s="110" t="s">
        <v>68</v>
      </c>
      <c r="V60" s="113" t="s">
        <v>1483</v>
      </c>
      <c r="W60" s="95"/>
      <c r="X60" s="228"/>
      <c r="Y60" s="270"/>
      <c r="Z60" s="267"/>
      <c r="AB60" s="267"/>
      <c r="AC60" s="267"/>
    </row>
    <row r="61" spans="1:29" s="39" customFormat="1" ht="12.75" customHeight="1">
      <c r="A61" s="211"/>
      <c r="B61" s="43"/>
      <c r="C61" s="43"/>
      <c r="D61" s="196"/>
      <c r="E61" s="197" t="s">
        <v>57</v>
      </c>
      <c r="F61" s="208" t="s">
        <v>252</v>
      </c>
      <c r="G61" s="43"/>
      <c r="H61" s="43"/>
      <c r="I61" s="116" t="s">
        <v>71</v>
      </c>
      <c r="J61" s="113" t="s">
        <v>1481</v>
      </c>
      <c r="K61" s="117"/>
      <c r="L61" s="46"/>
      <c r="M61" s="211"/>
      <c r="N61" s="43"/>
      <c r="O61" s="43"/>
      <c r="P61" s="196"/>
      <c r="Q61" s="197" t="s">
        <v>57</v>
      </c>
      <c r="R61" s="203" t="s">
        <v>620</v>
      </c>
      <c r="S61" s="43"/>
      <c r="T61" s="43"/>
      <c r="U61" s="116" t="s">
        <v>71</v>
      </c>
      <c r="V61" s="113" t="s">
        <v>1483</v>
      </c>
      <c r="W61" s="117"/>
      <c r="X61" s="228"/>
      <c r="Y61" s="271"/>
      <c r="Z61" s="115"/>
      <c r="AB61" s="115"/>
      <c r="AC61" s="115"/>
    </row>
    <row r="62" spans="1:29" ht="4.5" customHeight="1">
      <c r="A62" s="212"/>
      <c r="B62" s="213"/>
      <c r="C62" s="214"/>
      <c r="D62" s="215"/>
      <c r="E62" s="216"/>
      <c r="F62" s="217"/>
      <c r="G62" s="218"/>
      <c r="H62" s="218"/>
      <c r="I62" s="214"/>
      <c r="J62" s="213"/>
      <c r="K62" s="219"/>
      <c r="M62" s="212"/>
      <c r="N62" s="213"/>
      <c r="O62" s="214"/>
      <c r="P62" s="215"/>
      <c r="Q62" s="216"/>
      <c r="R62" s="217"/>
      <c r="S62" s="218"/>
      <c r="T62" s="218"/>
      <c r="U62" s="214"/>
      <c r="V62" s="213"/>
      <c r="W62" s="219"/>
      <c r="Y62" s="270"/>
      <c r="Z62" s="267"/>
      <c r="AA62" s="39"/>
      <c r="AB62" s="267"/>
      <c r="AC62" s="267"/>
    </row>
    <row r="63" spans="1:29" ht="12.75" customHeight="1">
      <c r="A63" s="128"/>
      <c r="B63" s="128" t="s">
        <v>72</v>
      </c>
      <c r="C63" s="129"/>
      <c r="D63" s="130" t="s">
        <v>73</v>
      </c>
      <c r="E63" s="130" t="s">
        <v>74</v>
      </c>
      <c r="F63" s="130" t="s">
        <v>75</v>
      </c>
      <c r="G63" s="131" t="s">
        <v>76</v>
      </c>
      <c r="H63" s="132"/>
      <c r="I63" s="129" t="s">
        <v>77</v>
      </c>
      <c r="J63" s="130" t="s">
        <v>72</v>
      </c>
      <c r="K63" s="128" t="s">
        <v>78</v>
      </c>
      <c r="L63" s="26">
        <v>150</v>
      </c>
      <c r="M63" s="128"/>
      <c r="N63" s="128" t="s">
        <v>72</v>
      </c>
      <c r="O63" s="129"/>
      <c r="P63" s="130" t="s">
        <v>73</v>
      </c>
      <c r="Q63" s="130" t="s">
        <v>74</v>
      </c>
      <c r="R63" s="130" t="s">
        <v>75</v>
      </c>
      <c r="S63" s="131" t="s">
        <v>76</v>
      </c>
      <c r="T63" s="132"/>
      <c r="U63" s="129" t="s">
        <v>77</v>
      </c>
      <c r="V63" s="130" t="s">
        <v>72</v>
      </c>
      <c r="W63" s="128" t="s">
        <v>78</v>
      </c>
      <c r="Y63" s="270"/>
      <c r="Z63" s="267"/>
      <c r="AA63" s="39"/>
      <c r="AB63" s="267"/>
      <c r="AC63" s="267"/>
    </row>
    <row r="64" spans="1:29" ht="12.75">
      <c r="A64" s="134" t="s">
        <v>78</v>
      </c>
      <c r="B64" s="173" t="s">
        <v>79</v>
      </c>
      <c r="C64" s="174" t="s">
        <v>80</v>
      </c>
      <c r="D64" s="175" t="s">
        <v>81</v>
      </c>
      <c r="E64" s="175" t="s">
        <v>82</v>
      </c>
      <c r="F64" s="175"/>
      <c r="G64" s="137" t="s">
        <v>80</v>
      </c>
      <c r="H64" s="137" t="s">
        <v>77</v>
      </c>
      <c r="I64" s="135"/>
      <c r="J64" s="134" t="s">
        <v>79</v>
      </c>
      <c r="K64" s="134"/>
      <c r="L64" s="26">
        <v>150</v>
      </c>
      <c r="M64" s="134" t="s">
        <v>78</v>
      </c>
      <c r="N64" s="173" t="s">
        <v>79</v>
      </c>
      <c r="O64" s="174" t="s">
        <v>80</v>
      </c>
      <c r="P64" s="175" t="s">
        <v>81</v>
      </c>
      <c r="Q64" s="175" t="s">
        <v>82</v>
      </c>
      <c r="R64" s="175"/>
      <c r="S64" s="137" t="s">
        <v>80</v>
      </c>
      <c r="T64" s="137" t="s">
        <v>77</v>
      </c>
      <c r="U64" s="135"/>
      <c r="V64" s="134" t="s">
        <v>79</v>
      </c>
      <c r="W64" s="134"/>
      <c r="Y64" s="270"/>
      <c r="Z64" s="267"/>
      <c r="AA64" s="39"/>
      <c r="AB64" s="267"/>
      <c r="AC64" s="267"/>
    </row>
    <row r="65" spans="1:29" ht="16.5" customHeight="1">
      <c r="A65" s="139">
        <v>-0.625</v>
      </c>
      <c r="B65" s="140">
        <v>2</v>
      </c>
      <c r="C65" s="141">
        <v>3</v>
      </c>
      <c r="D65" s="176" t="s">
        <v>107</v>
      </c>
      <c r="E65" s="142" t="s">
        <v>71</v>
      </c>
      <c r="F65" s="143">
        <v>11</v>
      </c>
      <c r="G65" s="144"/>
      <c r="H65" s="144">
        <v>150</v>
      </c>
      <c r="I65" s="145">
        <v>4</v>
      </c>
      <c r="J65" s="146">
        <v>4</v>
      </c>
      <c r="K65" s="147">
        <v>0.625</v>
      </c>
      <c r="L65" s="26"/>
      <c r="M65" s="139">
        <v>-7.25</v>
      </c>
      <c r="N65" s="140">
        <v>0</v>
      </c>
      <c r="O65" s="141">
        <v>3</v>
      </c>
      <c r="P65" s="176" t="s">
        <v>1484</v>
      </c>
      <c r="Q65" s="142" t="s">
        <v>5</v>
      </c>
      <c r="R65" s="143">
        <v>10</v>
      </c>
      <c r="S65" s="144"/>
      <c r="T65" s="144">
        <v>50</v>
      </c>
      <c r="U65" s="145">
        <v>4</v>
      </c>
      <c r="V65" s="146">
        <v>6</v>
      </c>
      <c r="W65" s="147">
        <v>7.25</v>
      </c>
      <c r="Y65" s="270"/>
      <c r="Z65" s="267"/>
      <c r="AA65" s="39"/>
      <c r="AB65" s="267"/>
      <c r="AC65" s="267"/>
    </row>
    <row r="66" spans="1:29" ht="16.5" customHeight="1">
      <c r="A66" s="139">
        <v>-7</v>
      </c>
      <c r="B66" s="140">
        <v>0</v>
      </c>
      <c r="C66" s="141">
        <v>6</v>
      </c>
      <c r="D66" s="180" t="s">
        <v>83</v>
      </c>
      <c r="E66" s="142" t="s">
        <v>68</v>
      </c>
      <c r="F66" s="143">
        <v>10</v>
      </c>
      <c r="G66" s="144"/>
      <c r="H66" s="144">
        <v>430</v>
      </c>
      <c r="I66" s="145">
        <v>1</v>
      </c>
      <c r="J66" s="146">
        <v>6</v>
      </c>
      <c r="K66" s="147">
        <v>7</v>
      </c>
      <c r="L66" s="26"/>
      <c r="M66" s="139">
        <v>-1.875</v>
      </c>
      <c r="N66" s="140">
        <v>2</v>
      </c>
      <c r="O66" s="141">
        <v>6</v>
      </c>
      <c r="P66" s="176" t="s">
        <v>850</v>
      </c>
      <c r="Q66" s="142" t="s">
        <v>71</v>
      </c>
      <c r="R66" s="143">
        <v>7</v>
      </c>
      <c r="S66" s="144">
        <v>200</v>
      </c>
      <c r="T66" s="144"/>
      <c r="U66" s="145">
        <v>1</v>
      </c>
      <c r="V66" s="146">
        <v>4</v>
      </c>
      <c r="W66" s="147">
        <v>1.875</v>
      </c>
      <c r="Y66" s="270"/>
      <c r="Z66" s="267"/>
      <c r="AA66" s="39"/>
      <c r="AB66" s="267"/>
      <c r="AC66" s="267"/>
    </row>
    <row r="67" spans="1:29" ht="16.5" customHeight="1">
      <c r="A67" s="139">
        <v>1.125</v>
      </c>
      <c r="B67" s="140">
        <v>4</v>
      </c>
      <c r="C67" s="141">
        <v>2</v>
      </c>
      <c r="D67" s="176" t="s">
        <v>712</v>
      </c>
      <c r="E67" s="142" t="s">
        <v>68</v>
      </c>
      <c r="F67" s="143">
        <v>7</v>
      </c>
      <c r="G67" s="144"/>
      <c r="H67" s="144">
        <v>80</v>
      </c>
      <c r="I67" s="145">
        <v>8</v>
      </c>
      <c r="J67" s="146">
        <v>2</v>
      </c>
      <c r="K67" s="147">
        <v>-1.125</v>
      </c>
      <c r="L67" s="26"/>
      <c r="M67" s="139">
        <v>3</v>
      </c>
      <c r="N67" s="140">
        <v>4</v>
      </c>
      <c r="O67" s="141">
        <v>2</v>
      </c>
      <c r="P67" s="176" t="s">
        <v>83</v>
      </c>
      <c r="Q67" s="142" t="s">
        <v>65</v>
      </c>
      <c r="R67" s="143">
        <v>9</v>
      </c>
      <c r="S67" s="144">
        <v>400</v>
      </c>
      <c r="T67" s="144"/>
      <c r="U67" s="145">
        <v>8</v>
      </c>
      <c r="V67" s="146">
        <v>2</v>
      </c>
      <c r="W67" s="147">
        <v>-3</v>
      </c>
      <c r="Y67" s="270"/>
      <c r="Z67" s="267"/>
      <c r="AA67" s="39"/>
      <c r="AB67" s="267"/>
      <c r="AC67" s="267"/>
    </row>
    <row r="68" spans="1:29" ht="16.5" customHeight="1">
      <c r="A68" s="139">
        <v>5.5</v>
      </c>
      <c r="B68" s="140">
        <v>6</v>
      </c>
      <c r="C68" s="141">
        <v>7</v>
      </c>
      <c r="D68" s="176" t="s">
        <v>105</v>
      </c>
      <c r="E68" s="142" t="s">
        <v>68</v>
      </c>
      <c r="F68" s="143">
        <v>8</v>
      </c>
      <c r="G68" s="144">
        <v>100</v>
      </c>
      <c r="H68" s="144"/>
      <c r="I68" s="145">
        <v>5</v>
      </c>
      <c r="J68" s="146">
        <v>0</v>
      </c>
      <c r="K68" s="147">
        <v>-5.5</v>
      </c>
      <c r="L68" s="26"/>
      <c r="M68" s="139">
        <v>3.875</v>
      </c>
      <c r="N68" s="140">
        <v>6</v>
      </c>
      <c r="O68" s="141">
        <v>7</v>
      </c>
      <c r="P68" s="180" t="s">
        <v>83</v>
      </c>
      <c r="Q68" s="142" t="s">
        <v>5</v>
      </c>
      <c r="R68" s="143">
        <v>10</v>
      </c>
      <c r="S68" s="144">
        <v>430</v>
      </c>
      <c r="T68" s="144"/>
      <c r="U68" s="145">
        <v>5</v>
      </c>
      <c r="V68" s="146">
        <v>0</v>
      </c>
      <c r="W68" s="147">
        <v>-3.875</v>
      </c>
      <c r="Y68" s="277"/>
      <c r="Z68" s="182"/>
      <c r="AB68" s="182"/>
      <c r="AC68" s="182"/>
    </row>
    <row r="69" spans="1:29" s="39" customFormat="1" ht="30" customHeight="1">
      <c r="A69" s="27"/>
      <c r="B69" s="27"/>
      <c r="C69" s="53"/>
      <c r="D69" s="27"/>
      <c r="E69" s="27"/>
      <c r="F69" s="27"/>
      <c r="G69" s="27"/>
      <c r="H69" s="27"/>
      <c r="I69" s="53"/>
      <c r="J69" s="27"/>
      <c r="K69" s="27"/>
      <c r="L69" s="52"/>
      <c r="M69" s="27"/>
      <c r="N69" s="27"/>
      <c r="O69" s="53"/>
      <c r="P69" s="27"/>
      <c r="Q69" s="27"/>
      <c r="R69" s="27"/>
      <c r="S69" s="27"/>
      <c r="T69" s="27"/>
      <c r="U69" s="53"/>
      <c r="V69" s="27"/>
      <c r="W69" s="27"/>
      <c r="X69" s="228"/>
      <c r="Y69" s="227"/>
      <c r="Z69" s="27"/>
      <c r="AB69" s="27"/>
      <c r="AC69" s="27"/>
    </row>
    <row r="70" spans="1:29" s="39" customFormat="1" ht="15">
      <c r="A70" s="18"/>
      <c r="B70" s="19" t="s">
        <v>44</v>
      </c>
      <c r="C70" s="20"/>
      <c r="D70" s="19"/>
      <c r="E70" s="21" t="s">
        <v>117</v>
      </c>
      <c r="F70" s="22"/>
      <c r="G70" s="23" t="s">
        <v>46</v>
      </c>
      <c r="H70" s="23"/>
      <c r="I70" s="24" t="s">
        <v>88</v>
      </c>
      <c r="J70" s="24"/>
      <c r="K70" s="25"/>
      <c r="L70" s="26">
        <v>150</v>
      </c>
      <c r="M70" s="18"/>
      <c r="N70" s="19" t="s">
        <v>44</v>
      </c>
      <c r="O70" s="20"/>
      <c r="P70" s="19"/>
      <c r="Q70" s="21" t="s">
        <v>118</v>
      </c>
      <c r="R70" s="22"/>
      <c r="S70" s="23" t="s">
        <v>46</v>
      </c>
      <c r="T70" s="23"/>
      <c r="U70" s="24" t="s">
        <v>90</v>
      </c>
      <c r="V70" s="24"/>
      <c r="W70" s="25"/>
      <c r="X70" s="228"/>
      <c r="Y70" s="227"/>
      <c r="Z70" s="25"/>
      <c r="AB70" s="25"/>
      <c r="AC70" s="25"/>
    </row>
    <row r="71" spans="1:29" s="39" customFormat="1" ht="12.75">
      <c r="A71" s="28"/>
      <c r="B71" s="28"/>
      <c r="C71" s="29"/>
      <c r="D71" s="30"/>
      <c r="E71" s="30"/>
      <c r="F71" s="30"/>
      <c r="G71" s="31" t="s">
        <v>50</v>
      </c>
      <c r="H71" s="31"/>
      <c r="I71" s="24" t="s">
        <v>92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50</v>
      </c>
      <c r="T71" s="31"/>
      <c r="U71" s="24" t="s">
        <v>51</v>
      </c>
      <c r="V71" s="24"/>
      <c r="W71" s="25"/>
      <c r="X71" s="228"/>
      <c r="Y71" s="227"/>
      <c r="Z71" s="25"/>
      <c r="AB71" s="25"/>
      <c r="AC71" s="25"/>
    </row>
    <row r="72" spans="1:29" s="39" customFormat="1" ht="4.5" customHeight="1">
      <c r="A72" s="187"/>
      <c r="B72" s="188"/>
      <c r="C72" s="189"/>
      <c r="D72" s="190"/>
      <c r="E72" s="191"/>
      <c r="F72" s="192"/>
      <c r="G72" s="193"/>
      <c r="H72" s="193"/>
      <c r="I72" s="189"/>
      <c r="J72" s="188"/>
      <c r="K72" s="194"/>
      <c r="L72" s="26"/>
      <c r="M72" s="187"/>
      <c r="N72" s="188"/>
      <c r="O72" s="189"/>
      <c r="P72" s="190"/>
      <c r="Q72" s="191"/>
      <c r="R72" s="192"/>
      <c r="S72" s="193"/>
      <c r="T72" s="193"/>
      <c r="U72" s="189"/>
      <c r="V72" s="188"/>
      <c r="W72" s="194"/>
      <c r="X72" s="228"/>
      <c r="Y72" s="268"/>
      <c r="Z72" s="265"/>
      <c r="AB72" s="265"/>
      <c r="AC72" s="265"/>
    </row>
    <row r="73" spans="1:29" s="39" customFormat="1" ht="12.75" customHeight="1">
      <c r="A73" s="195"/>
      <c r="B73" s="32"/>
      <c r="C73" s="33"/>
      <c r="D73" s="196"/>
      <c r="E73" s="197" t="s">
        <v>53</v>
      </c>
      <c r="F73" s="35" t="s">
        <v>953</v>
      </c>
      <c r="G73" s="36"/>
      <c r="H73" s="42"/>
      <c r="I73" s="42"/>
      <c r="J73" s="260"/>
      <c r="K73" s="198"/>
      <c r="L73" s="38"/>
      <c r="M73" s="195"/>
      <c r="N73" s="32"/>
      <c r="O73" s="33"/>
      <c r="P73" s="196"/>
      <c r="Q73" s="197" t="s">
        <v>53</v>
      </c>
      <c r="R73" s="35" t="s">
        <v>430</v>
      </c>
      <c r="S73" s="36"/>
      <c r="T73" s="42"/>
      <c r="U73" s="42"/>
      <c r="V73" s="260"/>
      <c r="W73" s="198"/>
      <c r="X73" s="228"/>
      <c r="Y73" s="269"/>
      <c r="Z73" s="266"/>
      <c r="AB73" s="266"/>
      <c r="AC73" s="266"/>
    </row>
    <row r="74" spans="1:29" s="39" customFormat="1" ht="12.75" customHeight="1">
      <c r="A74" s="195"/>
      <c r="B74" s="32"/>
      <c r="C74" s="33"/>
      <c r="D74" s="196"/>
      <c r="E74" s="199" t="s">
        <v>54</v>
      </c>
      <c r="F74" s="35" t="s">
        <v>1485</v>
      </c>
      <c r="G74" s="200"/>
      <c r="H74" s="42"/>
      <c r="I74" s="44"/>
      <c r="J74" s="261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16.1</v>
      </c>
      <c r="K74" s="262"/>
      <c r="L74" s="38"/>
      <c r="M74" s="195"/>
      <c r="N74" s="32"/>
      <c r="O74" s="33"/>
      <c r="P74" s="196"/>
      <c r="Q74" s="199" t="s">
        <v>54</v>
      </c>
      <c r="R74" s="35" t="s">
        <v>855</v>
      </c>
      <c r="S74" s="200"/>
      <c r="T74" s="42"/>
      <c r="U74" s="44"/>
      <c r="V74" s="261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9.1</v>
      </c>
      <c r="W74" s="262"/>
      <c r="X74" s="228"/>
      <c r="Y74" s="269"/>
      <c r="Z74" s="266"/>
      <c r="AB74" s="266"/>
      <c r="AC74" s="266"/>
    </row>
    <row r="75" spans="1:29" s="39" customFormat="1" ht="12.75" customHeight="1">
      <c r="A75" s="195"/>
      <c r="B75" s="32"/>
      <c r="C75" s="33"/>
      <c r="D75" s="196"/>
      <c r="E75" s="199" t="s">
        <v>55</v>
      </c>
      <c r="F75" s="35" t="s">
        <v>124</v>
      </c>
      <c r="G75" s="36"/>
      <c r="H75" s="42"/>
      <c r="I75" s="263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J75" s="261" t="str">
        <f>IF(J74="","","+")</f>
        <v>+</v>
      </c>
      <c r="K75" s="264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L75" s="38"/>
      <c r="M75" s="195"/>
      <c r="N75" s="32"/>
      <c r="O75" s="33"/>
      <c r="P75" s="196"/>
      <c r="Q75" s="199" t="s">
        <v>55</v>
      </c>
      <c r="R75" s="35" t="s">
        <v>280</v>
      </c>
      <c r="S75" s="36"/>
      <c r="T75" s="42"/>
      <c r="U75" s="263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16.1</v>
      </c>
      <c r="V75" s="261" t="str">
        <f>IF(V74="","","+")</f>
        <v>+</v>
      </c>
      <c r="W75" s="264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11.1</v>
      </c>
      <c r="X75" s="228"/>
      <c r="Y75" s="269"/>
      <c r="Z75" s="266"/>
      <c r="AB75" s="266"/>
      <c r="AC75" s="266"/>
    </row>
    <row r="76" spans="1:29" s="39" customFormat="1" ht="12.75" customHeight="1">
      <c r="A76" s="195"/>
      <c r="B76" s="32"/>
      <c r="C76" s="33"/>
      <c r="D76" s="196"/>
      <c r="E76" s="197" t="s">
        <v>57</v>
      </c>
      <c r="F76" s="201" t="s">
        <v>284</v>
      </c>
      <c r="G76" s="36"/>
      <c r="H76" s="42"/>
      <c r="I76" s="44"/>
      <c r="J76" s="261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K76" s="262"/>
      <c r="L76" s="38"/>
      <c r="M76" s="195"/>
      <c r="N76" s="32"/>
      <c r="O76" s="33"/>
      <c r="P76" s="196"/>
      <c r="Q76" s="197" t="s">
        <v>57</v>
      </c>
      <c r="R76" s="35" t="s">
        <v>1486</v>
      </c>
      <c r="S76" s="36"/>
      <c r="T76" s="42"/>
      <c r="U76" s="44"/>
      <c r="V76" s="261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4.1</v>
      </c>
      <c r="W76" s="262"/>
      <c r="X76" s="228"/>
      <c r="Y76" s="269"/>
      <c r="Z76" s="266"/>
      <c r="AB76" s="266"/>
      <c r="AC76" s="266"/>
    </row>
    <row r="77" spans="1:29" s="39" customFormat="1" ht="12.75" customHeight="1">
      <c r="A77" s="202" t="s">
        <v>53</v>
      </c>
      <c r="B77" s="203" t="s">
        <v>1487</v>
      </c>
      <c r="C77" s="33"/>
      <c r="D77" s="196"/>
      <c r="F77" s="36"/>
      <c r="G77" s="197" t="s">
        <v>53</v>
      </c>
      <c r="H77" s="205" t="s">
        <v>509</v>
      </c>
      <c r="I77" s="36"/>
      <c r="J77" s="200"/>
      <c r="K77" s="198"/>
      <c r="L77" s="38"/>
      <c r="M77" s="202" t="s">
        <v>53</v>
      </c>
      <c r="N77" s="203" t="s">
        <v>204</v>
      </c>
      <c r="O77" s="33"/>
      <c r="P77" s="196"/>
      <c r="R77" s="36"/>
      <c r="S77" s="197" t="s">
        <v>53</v>
      </c>
      <c r="T77" s="205" t="s">
        <v>571</v>
      </c>
      <c r="U77" s="36"/>
      <c r="V77" s="200"/>
      <c r="W77" s="198"/>
      <c r="X77" s="228"/>
      <c r="Y77" s="269"/>
      <c r="Z77" s="266"/>
      <c r="AB77" s="266"/>
      <c r="AC77" s="266"/>
    </row>
    <row r="78" spans="1:29" s="39" customFormat="1" ht="12.75" customHeight="1">
      <c r="A78" s="206" t="s">
        <v>54</v>
      </c>
      <c r="B78" s="203" t="s">
        <v>1488</v>
      </c>
      <c r="C78" s="45"/>
      <c r="D78" s="196"/>
      <c r="F78" s="207"/>
      <c r="G78" s="199" t="s">
        <v>54</v>
      </c>
      <c r="H78" s="205" t="s">
        <v>1489</v>
      </c>
      <c r="I78" s="36"/>
      <c r="J78" s="200"/>
      <c r="K78" s="198"/>
      <c r="L78" s="38"/>
      <c r="M78" s="206" t="s">
        <v>54</v>
      </c>
      <c r="N78" s="203" t="s">
        <v>1490</v>
      </c>
      <c r="O78" s="45"/>
      <c r="P78" s="196"/>
      <c r="R78" s="207"/>
      <c r="S78" s="199" t="s">
        <v>54</v>
      </c>
      <c r="T78" s="205" t="s">
        <v>1491</v>
      </c>
      <c r="U78" s="36"/>
      <c r="V78" s="200"/>
      <c r="W78" s="198"/>
      <c r="X78" s="228"/>
      <c r="Y78" s="269"/>
      <c r="Z78" s="266"/>
      <c r="AB78" s="266"/>
      <c r="AC78" s="266"/>
    </row>
    <row r="79" spans="1:29" s="39" customFormat="1" ht="12.75" customHeight="1">
      <c r="A79" s="206" t="s">
        <v>55</v>
      </c>
      <c r="B79" s="203" t="s">
        <v>603</v>
      </c>
      <c r="C79" s="33"/>
      <c r="D79" s="196"/>
      <c r="F79" s="207"/>
      <c r="G79" s="199" t="s">
        <v>55</v>
      </c>
      <c r="H79" s="205" t="s">
        <v>304</v>
      </c>
      <c r="I79" s="36"/>
      <c r="J79" s="36"/>
      <c r="K79" s="198"/>
      <c r="L79" s="38"/>
      <c r="M79" s="206" t="s">
        <v>55</v>
      </c>
      <c r="N79" s="203" t="s">
        <v>1156</v>
      </c>
      <c r="O79" s="33"/>
      <c r="P79" s="196"/>
      <c r="R79" s="207"/>
      <c r="S79" s="199" t="s">
        <v>55</v>
      </c>
      <c r="T79" s="205" t="s">
        <v>1490</v>
      </c>
      <c r="U79" s="36"/>
      <c r="V79" s="36"/>
      <c r="W79" s="198"/>
      <c r="X79" s="228"/>
      <c r="Y79" s="269"/>
      <c r="Z79" s="266"/>
      <c r="AB79" s="266"/>
      <c r="AC79" s="266"/>
    </row>
    <row r="80" spans="1:29" s="39" customFormat="1" ht="12.75" customHeight="1">
      <c r="A80" s="202" t="s">
        <v>57</v>
      </c>
      <c r="B80" s="203" t="s">
        <v>604</v>
      </c>
      <c r="C80" s="45"/>
      <c r="D80" s="196"/>
      <c r="F80" s="36"/>
      <c r="G80" s="197" t="s">
        <v>57</v>
      </c>
      <c r="H80" s="205" t="s">
        <v>1492</v>
      </c>
      <c r="I80" s="93"/>
      <c r="J80" s="106" t="s">
        <v>64</v>
      </c>
      <c r="K80" s="95"/>
      <c r="L80" s="38"/>
      <c r="M80" s="202" t="s">
        <v>57</v>
      </c>
      <c r="N80" s="203" t="s">
        <v>141</v>
      </c>
      <c r="O80" s="45"/>
      <c r="P80" s="196"/>
      <c r="R80" s="36"/>
      <c r="S80" s="197" t="s">
        <v>57</v>
      </c>
      <c r="T80" s="205" t="s">
        <v>1493</v>
      </c>
      <c r="U80" s="93"/>
      <c r="V80" s="106" t="s">
        <v>64</v>
      </c>
      <c r="W80" s="95"/>
      <c r="X80" s="228"/>
      <c r="Y80" s="270"/>
      <c r="Z80" s="267"/>
      <c r="AB80" s="267"/>
      <c r="AC80" s="267"/>
    </row>
    <row r="81" spans="1:29" s="39" customFormat="1" ht="12.75" customHeight="1">
      <c r="A81" s="209"/>
      <c r="B81" s="45"/>
      <c r="C81" s="197"/>
      <c r="D81" s="196"/>
      <c r="E81" s="197" t="s">
        <v>53</v>
      </c>
      <c r="F81" s="35" t="s">
        <v>1494</v>
      </c>
      <c r="G81" s="36"/>
      <c r="H81" s="210"/>
      <c r="I81" s="110" t="s">
        <v>65</v>
      </c>
      <c r="J81" s="111" t="s">
        <v>1495</v>
      </c>
      <c r="K81" s="95"/>
      <c r="L81" s="38"/>
      <c r="M81" s="209"/>
      <c r="N81" s="45"/>
      <c r="O81" s="197"/>
      <c r="P81" s="196"/>
      <c r="Q81" s="197" t="s">
        <v>53</v>
      </c>
      <c r="R81" s="35" t="s">
        <v>604</v>
      </c>
      <c r="S81" s="36"/>
      <c r="T81" s="210"/>
      <c r="U81" s="110" t="s">
        <v>65</v>
      </c>
      <c r="V81" s="111" t="s">
        <v>1496</v>
      </c>
      <c r="W81" s="95"/>
      <c r="X81" s="228"/>
      <c r="Y81" s="270"/>
      <c r="Z81" s="267"/>
      <c r="AB81" s="267"/>
      <c r="AC81" s="267"/>
    </row>
    <row r="82" spans="1:29" s="39" customFormat="1" ht="12.75" customHeight="1">
      <c r="A82" s="195"/>
      <c r="B82" s="112" t="s">
        <v>66</v>
      </c>
      <c r="C82" s="33"/>
      <c r="D82" s="196"/>
      <c r="E82" s="199" t="s">
        <v>54</v>
      </c>
      <c r="F82" s="35" t="s">
        <v>958</v>
      </c>
      <c r="G82" s="36"/>
      <c r="H82" s="42"/>
      <c r="I82" s="110" t="s">
        <v>5</v>
      </c>
      <c r="J82" s="113" t="s">
        <v>1495</v>
      </c>
      <c r="K82" s="95"/>
      <c r="L82" s="38"/>
      <c r="M82" s="195"/>
      <c r="N82" s="112" t="s">
        <v>66</v>
      </c>
      <c r="O82" s="33"/>
      <c r="P82" s="196"/>
      <c r="Q82" s="199" t="s">
        <v>54</v>
      </c>
      <c r="R82" s="35" t="s">
        <v>1497</v>
      </c>
      <c r="S82" s="36"/>
      <c r="T82" s="42"/>
      <c r="U82" s="110" t="s">
        <v>5</v>
      </c>
      <c r="V82" s="113" t="s">
        <v>1496</v>
      </c>
      <c r="W82" s="95"/>
      <c r="X82" s="228"/>
      <c r="Y82" s="270"/>
      <c r="Z82" s="267"/>
      <c r="AB82" s="267"/>
      <c r="AC82" s="267"/>
    </row>
    <row r="83" spans="1:29" s="39" customFormat="1" ht="12.75" customHeight="1">
      <c r="A83" s="195"/>
      <c r="B83" s="112" t="s">
        <v>198</v>
      </c>
      <c r="C83" s="33"/>
      <c r="D83" s="196"/>
      <c r="E83" s="199" t="s">
        <v>55</v>
      </c>
      <c r="F83" s="35" t="s">
        <v>1498</v>
      </c>
      <c r="G83" s="200"/>
      <c r="H83" s="42"/>
      <c r="I83" s="110" t="s">
        <v>68</v>
      </c>
      <c r="J83" s="113" t="s">
        <v>1499</v>
      </c>
      <c r="K83" s="95"/>
      <c r="L83" s="38"/>
      <c r="M83" s="195"/>
      <c r="N83" s="112" t="s">
        <v>1102</v>
      </c>
      <c r="O83" s="33"/>
      <c r="P83" s="196"/>
      <c r="Q83" s="199" t="s">
        <v>55</v>
      </c>
      <c r="R83" s="35" t="s">
        <v>1349</v>
      </c>
      <c r="S83" s="200"/>
      <c r="T83" s="42"/>
      <c r="U83" s="110" t="s">
        <v>68</v>
      </c>
      <c r="V83" s="113" t="s">
        <v>1500</v>
      </c>
      <c r="W83" s="95"/>
      <c r="X83" s="228"/>
      <c r="Y83" s="270"/>
      <c r="Z83" s="267"/>
      <c r="AB83" s="267"/>
      <c r="AC83" s="267"/>
    </row>
    <row r="84" spans="1:29" s="39" customFormat="1" ht="12.75" customHeight="1">
      <c r="A84" s="211"/>
      <c r="B84" s="43"/>
      <c r="C84" s="43"/>
      <c r="D84" s="196"/>
      <c r="E84" s="197" t="s">
        <v>57</v>
      </c>
      <c r="F84" s="203" t="s">
        <v>1109</v>
      </c>
      <c r="G84" s="43"/>
      <c r="H84" s="43"/>
      <c r="I84" s="116" t="s">
        <v>71</v>
      </c>
      <c r="J84" s="113" t="s">
        <v>1499</v>
      </c>
      <c r="K84" s="117"/>
      <c r="L84" s="46"/>
      <c r="M84" s="211"/>
      <c r="N84" s="43"/>
      <c r="O84" s="43"/>
      <c r="P84" s="196"/>
      <c r="Q84" s="197" t="s">
        <v>57</v>
      </c>
      <c r="R84" s="203" t="s">
        <v>1256</v>
      </c>
      <c r="S84" s="43"/>
      <c r="T84" s="43"/>
      <c r="U84" s="116" t="s">
        <v>71</v>
      </c>
      <c r="V84" s="113" t="s">
        <v>1501</v>
      </c>
      <c r="W84" s="117"/>
      <c r="X84" s="228"/>
      <c r="Y84" s="271"/>
      <c r="Z84" s="115"/>
      <c r="AB84" s="115"/>
      <c r="AC84" s="115"/>
    </row>
    <row r="85" spans="1:29" ht="4.5" customHeight="1">
      <c r="A85" s="212"/>
      <c r="B85" s="213"/>
      <c r="C85" s="214"/>
      <c r="D85" s="215"/>
      <c r="E85" s="216"/>
      <c r="F85" s="217"/>
      <c r="G85" s="218"/>
      <c r="H85" s="218"/>
      <c r="I85" s="214"/>
      <c r="J85" s="213"/>
      <c r="K85" s="219"/>
      <c r="M85" s="212"/>
      <c r="N85" s="213"/>
      <c r="O85" s="214"/>
      <c r="P85" s="215"/>
      <c r="Q85" s="216"/>
      <c r="R85" s="217"/>
      <c r="S85" s="218"/>
      <c r="T85" s="218"/>
      <c r="U85" s="214"/>
      <c r="V85" s="213"/>
      <c r="W85" s="219"/>
      <c r="Y85" s="268"/>
      <c r="Z85" s="265"/>
      <c r="AB85" s="265"/>
      <c r="AC85" s="265"/>
    </row>
    <row r="86" spans="1:31" ht="12.75" customHeight="1">
      <c r="A86" s="128"/>
      <c r="B86" s="128" t="s">
        <v>72</v>
      </c>
      <c r="C86" s="129"/>
      <c r="D86" s="130" t="s">
        <v>73</v>
      </c>
      <c r="E86" s="130" t="s">
        <v>74</v>
      </c>
      <c r="F86" s="130" t="s">
        <v>75</v>
      </c>
      <c r="G86" s="131" t="s">
        <v>76</v>
      </c>
      <c r="H86" s="132"/>
      <c r="I86" s="129" t="s">
        <v>77</v>
      </c>
      <c r="J86" s="130" t="s">
        <v>72</v>
      </c>
      <c r="K86" s="128" t="s">
        <v>78</v>
      </c>
      <c r="L86" s="26">
        <v>150</v>
      </c>
      <c r="M86" s="128"/>
      <c r="N86" s="128" t="s">
        <v>72</v>
      </c>
      <c r="O86" s="129"/>
      <c r="P86" s="130" t="s">
        <v>73</v>
      </c>
      <c r="Q86" s="130" t="s">
        <v>74</v>
      </c>
      <c r="R86" s="130" t="s">
        <v>75</v>
      </c>
      <c r="S86" s="131" t="s">
        <v>76</v>
      </c>
      <c r="T86" s="132"/>
      <c r="U86" s="129" t="s">
        <v>77</v>
      </c>
      <c r="V86" s="130" t="s">
        <v>72</v>
      </c>
      <c r="W86" s="128" t="s">
        <v>78</v>
      </c>
      <c r="X86" s="272" t="s">
        <v>1449</v>
      </c>
      <c r="Y86" s="273"/>
      <c r="Z86" s="360" t="s">
        <v>1450</v>
      </c>
      <c r="AA86" s="362" t="s">
        <v>1226</v>
      </c>
      <c r="AB86" s="358" t="s">
        <v>1225</v>
      </c>
      <c r="AC86" s="360" t="s">
        <v>1451</v>
      </c>
      <c r="AD86" s="362" t="s">
        <v>1226</v>
      </c>
      <c r="AE86" s="358" t="s">
        <v>1225</v>
      </c>
    </row>
    <row r="87" spans="1:31" ht="12.75">
      <c r="A87" s="134" t="s">
        <v>78</v>
      </c>
      <c r="B87" s="173" t="s">
        <v>79</v>
      </c>
      <c r="C87" s="174" t="s">
        <v>80</v>
      </c>
      <c r="D87" s="175" t="s">
        <v>81</v>
      </c>
      <c r="E87" s="175" t="s">
        <v>82</v>
      </c>
      <c r="F87" s="175"/>
      <c r="G87" s="137" t="s">
        <v>80</v>
      </c>
      <c r="H87" s="137" t="s">
        <v>77</v>
      </c>
      <c r="I87" s="135"/>
      <c r="J87" s="134" t="s">
        <v>79</v>
      </c>
      <c r="K87" s="134"/>
      <c r="L87" s="26">
        <v>150</v>
      </c>
      <c r="M87" s="134" t="s">
        <v>78</v>
      </c>
      <c r="N87" s="173" t="s">
        <v>79</v>
      </c>
      <c r="O87" s="174" t="s">
        <v>80</v>
      </c>
      <c r="P87" s="175" t="s">
        <v>81</v>
      </c>
      <c r="Q87" s="175" t="s">
        <v>82</v>
      </c>
      <c r="R87" s="175"/>
      <c r="S87" s="137" t="s">
        <v>80</v>
      </c>
      <c r="T87" s="137" t="s">
        <v>77</v>
      </c>
      <c r="U87" s="135"/>
      <c r="V87" s="134" t="s">
        <v>79</v>
      </c>
      <c r="W87" s="134"/>
      <c r="X87" s="274" t="s">
        <v>80</v>
      </c>
      <c r="Y87" s="275" t="s">
        <v>77</v>
      </c>
      <c r="Z87" s="361"/>
      <c r="AA87" s="363"/>
      <c r="AB87" s="359"/>
      <c r="AC87" s="361"/>
      <c r="AD87" s="363"/>
      <c r="AE87" s="359"/>
    </row>
    <row r="88" spans="1:31" ht="16.5" customHeight="1">
      <c r="A88" s="139">
        <v>2.5</v>
      </c>
      <c r="B88" s="140">
        <v>4</v>
      </c>
      <c r="C88" s="141">
        <v>5</v>
      </c>
      <c r="D88" s="176" t="s">
        <v>556</v>
      </c>
      <c r="E88" s="142" t="s">
        <v>5</v>
      </c>
      <c r="F88" s="143">
        <v>8</v>
      </c>
      <c r="G88" s="144">
        <v>110</v>
      </c>
      <c r="H88" s="144"/>
      <c r="I88" s="145">
        <v>6</v>
      </c>
      <c r="J88" s="146">
        <v>2</v>
      </c>
      <c r="K88" s="147">
        <v>-2.5</v>
      </c>
      <c r="L88" s="26"/>
      <c r="M88" s="139">
        <v>0.125</v>
      </c>
      <c r="N88" s="140">
        <v>4</v>
      </c>
      <c r="O88" s="141">
        <v>5</v>
      </c>
      <c r="P88" s="176" t="s">
        <v>83</v>
      </c>
      <c r="Q88" s="142" t="s">
        <v>71</v>
      </c>
      <c r="R88" s="143">
        <v>9</v>
      </c>
      <c r="S88" s="144"/>
      <c r="T88" s="144">
        <v>400</v>
      </c>
      <c r="U88" s="145">
        <v>6</v>
      </c>
      <c r="V88" s="146">
        <v>2</v>
      </c>
      <c r="W88" s="147">
        <v>-0.125</v>
      </c>
      <c r="X88" s="276">
        <f>A88+M88+A111</f>
        <v>0.875</v>
      </c>
      <c r="Y88" s="229">
        <f>K88+W88+K111</f>
        <v>-0.875</v>
      </c>
      <c r="Z88" s="185">
        <f>O88</f>
        <v>5</v>
      </c>
      <c r="AA88" s="230">
        <f>IF(AND(G88&gt;0,G88&lt;1),2*G88,MATCH(A88,{-40000,-0.4999999999,0.5,40000},1)-1)+IF(AND(S88&gt;0,S88&lt;1),2*S88,MATCH(M88,{-40000,-0.4999999999,0.5,40000},1)-1)+IF(AND(G111&gt;0,G111&lt;1),2*G111,MATCH(A111,{-40000,-0.4999999999,0.5,40000},1)-1)</f>
        <v>3</v>
      </c>
      <c r="AB88" s="230">
        <f>MATCH(X88,{-40000,-9.9999999999,-6.9999999999,-2.9999999999,3,7,10,40000},1)/2-0.5</f>
        <v>1.5</v>
      </c>
      <c r="AC88" s="185">
        <f>U88</f>
        <v>6</v>
      </c>
      <c r="AD88" s="230">
        <f>IF(AND(H88&gt;0,H88&lt;1),2*H88,MATCH(K88,{-40000,-0.4999999999,0.5,40000},1)-1)+IF(AND(T88&gt;0,T88&lt;1),2*T88,MATCH(W88,{-40000,-0.4999999999,0.5,40000},1)-1)+IF(AND(H111&gt;0,H111&lt;1),2*H111,MATCH(K111,{-40000,-0.4999999999,0.5,40000},1)-1)</f>
        <v>3</v>
      </c>
      <c r="AE88" s="230">
        <f>MATCH(Y88,{-40000,-9.9999999999,-6.9999999999,-2.9999999999,3,7,10,40000},1)/2-0.5</f>
        <v>1.5</v>
      </c>
    </row>
    <row r="89" spans="1:31" ht="16.5" customHeight="1">
      <c r="A89" s="139">
        <v>-2.625</v>
      </c>
      <c r="B89" s="140">
        <v>1</v>
      </c>
      <c r="C89" s="141">
        <v>4</v>
      </c>
      <c r="D89" s="180" t="s">
        <v>83</v>
      </c>
      <c r="E89" s="142" t="s">
        <v>65</v>
      </c>
      <c r="F89" s="143">
        <v>8</v>
      </c>
      <c r="G89" s="144"/>
      <c r="H89" s="144">
        <v>100</v>
      </c>
      <c r="I89" s="145">
        <v>8</v>
      </c>
      <c r="J89" s="146">
        <v>5</v>
      </c>
      <c r="K89" s="147">
        <v>2.625</v>
      </c>
      <c r="L89" s="26"/>
      <c r="M89" s="139">
        <v>-0.875</v>
      </c>
      <c r="N89" s="140">
        <v>0</v>
      </c>
      <c r="O89" s="141">
        <v>4</v>
      </c>
      <c r="P89" s="180" t="s">
        <v>83</v>
      </c>
      <c r="Q89" s="142" t="s">
        <v>71</v>
      </c>
      <c r="R89" s="143">
        <v>10</v>
      </c>
      <c r="S89" s="144"/>
      <c r="T89" s="144">
        <v>430</v>
      </c>
      <c r="U89" s="145">
        <v>8</v>
      </c>
      <c r="V89" s="146">
        <v>6</v>
      </c>
      <c r="W89" s="147">
        <v>0.875</v>
      </c>
      <c r="X89" s="276">
        <f>A89+M89+A112</f>
        <v>-3.25</v>
      </c>
      <c r="Y89" s="229">
        <f>K89+W89+K112</f>
        <v>3.25</v>
      </c>
      <c r="Z89" s="185">
        <f>O89</f>
        <v>4</v>
      </c>
      <c r="AA89" s="230">
        <f>IF(AND(G89&gt;0,G89&lt;1),2*G89,MATCH(A89,{-40000,-0.4999999999,0.5,40000},1)-1)+IF(AND(S89&gt;0,S89&lt;1),2*S89,MATCH(M89,{-40000,-0.4999999999,0.5,40000},1)-1)+IF(AND(G112&gt;0,G112&lt;1),2*G112,MATCH(A112,{-40000,-0.4999999999,0.5,40000},1)-1)</f>
        <v>1</v>
      </c>
      <c r="AB89" s="230">
        <f>MATCH(X89,{-40000,-9.9999999999,-6.9999999999,-2.9999999999,3,7,10,40000},1)/2-0.5</f>
        <v>1</v>
      </c>
      <c r="AC89" s="185">
        <f>U89</f>
        <v>8</v>
      </c>
      <c r="AD89" s="230">
        <f>IF(AND(H89&gt;0,H89&lt;1),2*H89,MATCH(K89,{-40000,-0.4999999999,0.5,40000},1)-1)+IF(AND(T89&gt;0,T89&lt;1),2*T89,MATCH(W89,{-40000,-0.4999999999,0.5,40000},1)-1)+IF(AND(H112&gt;0,H112&lt;1),2*H112,MATCH(K112,{-40000,-0.4999999999,0.5,40000},1)-1)</f>
        <v>5</v>
      </c>
      <c r="AE89" s="230">
        <f>MATCH(Y89,{-40000,-9.9999999999,-6.9999999999,-2.9999999999,3,7,10,40000},1)/2-0.5</f>
        <v>2</v>
      </c>
    </row>
    <row r="90" spans="1:31" ht="16.5" customHeight="1">
      <c r="A90" s="139">
        <v>3</v>
      </c>
      <c r="B90" s="140">
        <v>6</v>
      </c>
      <c r="C90" s="141">
        <v>2</v>
      </c>
      <c r="D90" s="176" t="s">
        <v>106</v>
      </c>
      <c r="E90" s="142" t="s">
        <v>65</v>
      </c>
      <c r="F90" s="143">
        <v>8</v>
      </c>
      <c r="G90" s="144">
        <v>120</v>
      </c>
      <c r="H90" s="144"/>
      <c r="I90" s="145">
        <v>3</v>
      </c>
      <c r="J90" s="146">
        <v>0</v>
      </c>
      <c r="K90" s="147">
        <v>-3</v>
      </c>
      <c r="L90" s="26"/>
      <c r="M90" s="139">
        <v>0.125</v>
      </c>
      <c r="N90" s="140">
        <v>4</v>
      </c>
      <c r="O90" s="141">
        <v>2</v>
      </c>
      <c r="P90" s="176" t="s">
        <v>83</v>
      </c>
      <c r="Q90" s="142" t="s">
        <v>71</v>
      </c>
      <c r="R90" s="143">
        <v>9</v>
      </c>
      <c r="S90" s="144"/>
      <c r="T90" s="144">
        <v>400</v>
      </c>
      <c r="U90" s="145">
        <v>3</v>
      </c>
      <c r="V90" s="146">
        <v>2</v>
      </c>
      <c r="W90" s="147">
        <v>-0.125</v>
      </c>
      <c r="X90" s="276">
        <f>A90+M90+A113</f>
        <v>3.375</v>
      </c>
      <c r="Y90" s="229">
        <f>K90+W90+K113</f>
        <v>-3.375</v>
      </c>
      <c r="Z90" s="185">
        <f>O90</f>
        <v>2</v>
      </c>
      <c r="AA90" s="230">
        <f>IF(AND(G90&gt;0,G90&lt;1),2*G90,MATCH(A90,{-40000,-0.4999999999,0.5,40000},1)-1)+IF(AND(S90&gt;0,S90&lt;1),2*S90,MATCH(M90,{-40000,-0.4999999999,0.5,40000},1)-1)+IF(AND(G113&gt;0,G113&lt;1),2*G113,MATCH(A113,{-40000,-0.4999999999,0.5,40000},1)-1)</f>
        <v>4</v>
      </c>
      <c r="AB90" s="230">
        <f>MATCH(X90,{-40000,-9.9999999999,-6.9999999999,-2.9999999999,3,7,10,40000},1)/2-0.5</f>
        <v>2</v>
      </c>
      <c r="AC90" s="185">
        <f>U90</f>
        <v>3</v>
      </c>
      <c r="AD90" s="230">
        <f>IF(AND(H90&gt;0,H90&lt;1),2*H90,MATCH(K90,{-40000,-0.4999999999,0.5,40000},1)-1)+IF(AND(T90&gt;0,T90&lt;1),2*T90,MATCH(W90,{-40000,-0.4999999999,0.5,40000},1)-1)+IF(AND(H113&gt;0,H113&lt;1),2*H113,MATCH(K113,{-40000,-0.4999999999,0.5,40000},1)-1)</f>
        <v>2</v>
      </c>
      <c r="AE90" s="230">
        <f>MATCH(Y90,{-40000,-9.9999999999,-6.9999999999,-2.9999999999,3,7,10,40000},1)/2-0.5</f>
        <v>1</v>
      </c>
    </row>
    <row r="91" spans="1:31" ht="16.5" customHeight="1">
      <c r="A91" s="139">
        <v>-2.625</v>
      </c>
      <c r="B91" s="140">
        <v>1</v>
      </c>
      <c r="C91" s="141">
        <v>7</v>
      </c>
      <c r="D91" s="180" t="s">
        <v>83</v>
      </c>
      <c r="E91" s="142" t="s">
        <v>65</v>
      </c>
      <c r="F91" s="143">
        <v>8</v>
      </c>
      <c r="G91" s="144"/>
      <c r="H91" s="144">
        <v>100</v>
      </c>
      <c r="I91" s="145">
        <v>1</v>
      </c>
      <c r="J91" s="146">
        <v>5</v>
      </c>
      <c r="K91" s="147">
        <v>2.625</v>
      </c>
      <c r="L91" s="26"/>
      <c r="M91" s="139">
        <v>0.125</v>
      </c>
      <c r="N91" s="140">
        <v>4</v>
      </c>
      <c r="O91" s="141">
        <v>7</v>
      </c>
      <c r="P91" s="180" t="s">
        <v>83</v>
      </c>
      <c r="Q91" s="142" t="s">
        <v>71</v>
      </c>
      <c r="R91" s="143">
        <v>9</v>
      </c>
      <c r="S91" s="144"/>
      <c r="T91" s="144">
        <v>400</v>
      </c>
      <c r="U91" s="145">
        <v>1</v>
      </c>
      <c r="V91" s="146">
        <v>2</v>
      </c>
      <c r="W91" s="147">
        <v>-0.125</v>
      </c>
      <c r="X91" s="276">
        <f>A91+M91+A114</f>
        <v>-2.25</v>
      </c>
      <c r="Y91" s="229">
        <f>K91+W91+K114</f>
        <v>2.25</v>
      </c>
      <c r="Z91" s="185">
        <f>O91</f>
        <v>7</v>
      </c>
      <c r="AA91" s="230">
        <f>IF(AND(G91&gt;0,G91&lt;1),2*G91,MATCH(A91,{-40000,-0.4999999999,0.5,40000},1)-1)+IF(AND(S91&gt;0,S91&lt;1),2*S91,MATCH(M91,{-40000,-0.4999999999,0.5,40000},1)-1)+IF(AND(G114&gt;0,G114&lt;1),2*G114,MATCH(A114,{-40000,-0.4999999999,0.5,40000},1)-1)</f>
        <v>2</v>
      </c>
      <c r="AB91" s="230">
        <f>MATCH(X91,{-40000,-9.9999999999,-6.9999999999,-2.9999999999,3,7,10,40000},1)/2-0.5</f>
        <v>1.5</v>
      </c>
      <c r="AC91" s="185">
        <f>U91</f>
        <v>1</v>
      </c>
      <c r="AD91" s="230">
        <f>IF(AND(H91&gt;0,H91&lt;1),2*H91,MATCH(K91,{-40000,-0.4999999999,0.5,40000},1)-1)+IF(AND(T91&gt;0,T91&lt;1),2*T91,MATCH(W91,{-40000,-0.4999999999,0.5,40000},1)-1)+IF(AND(H114&gt;0,H114&lt;1),2*H114,MATCH(K114,{-40000,-0.4999999999,0.5,40000},1)-1)</f>
        <v>4</v>
      </c>
      <c r="AE91" s="230">
        <f>MATCH(Y91,{-40000,-9.9999999999,-6.9999999999,-2.9999999999,3,7,10,40000},1)/2-0.5</f>
        <v>1.5</v>
      </c>
    </row>
    <row r="92" spans="1:29" s="39" customFormat="1" ht="9.75" customHeight="1">
      <c r="A92" s="27"/>
      <c r="B92" s="27"/>
      <c r="C92" s="53"/>
      <c r="D92" s="27"/>
      <c r="E92" s="27"/>
      <c r="F92" s="27"/>
      <c r="G92" s="27"/>
      <c r="H92" s="27"/>
      <c r="I92" s="53"/>
      <c r="J92" s="27"/>
      <c r="K92" s="27"/>
      <c r="L92" s="52"/>
      <c r="M92" s="27"/>
      <c r="N92" s="27"/>
      <c r="O92" s="53"/>
      <c r="P92" s="27"/>
      <c r="Q92" s="27"/>
      <c r="R92" s="27"/>
      <c r="S92" s="27"/>
      <c r="T92" s="27"/>
      <c r="U92" s="53"/>
      <c r="V92" s="27"/>
      <c r="W92" s="27"/>
      <c r="X92" s="228"/>
      <c r="Y92" s="227"/>
      <c r="Z92" s="27"/>
      <c r="AB92" s="27"/>
      <c r="AC92" s="27"/>
    </row>
    <row r="93" spans="1:29" s="39" customFormat="1" ht="15">
      <c r="A93" s="18"/>
      <c r="B93" s="19" t="s">
        <v>44</v>
      </c>
      <c r="C93" s="20"/>
      <c r="D93" s="19"/>
      <c r="E93" s="21" t="s">
        <v>127</v>
      </c>
      <c r="F93" s="22"/>
      <c r="G93" s="23" t="s">
        <v>46</v>
      </c>
      <c r="H93" s="23"/>
      <c r="I93" s="24" t="s">
        <v>47</v>
      </c>
      <c r="J93" s="24"/>
      <c r="K93" s="25"/>
      <c r="L93" s="26">
        <v>150</v>
      </c>
      <c r="M93" s="18"/>
      <c r="N93" s="19" t="s">
        <v>44</v>
      </c>
      <c r="O93" s="20"/>
      <c r="P93" s="19"/>
      <c r="Q93" s="21" t="s">
        <v>128</v>
      </c>
      <c r="R93" s="22"/>
      <c r="S93" s="23" t="s">
        <v>46</v>
      </c>
      <c r="T93" s="23"/>
      <c r="U93" s="24" t="s">
        <v>49</v>
      </c>
      <c r="V93" s="24"/>
      <c r="W93" s="25"/>
      <c r="X93" s="228"/>
      <c r="Y93" s="227"/>
      <c r="Z93" s="25"/>
      <c r="AB93" s="25"/>
      <c r="AC93" s="25"/>
    </row>
    <row r="94" spans="1:29" s="39" customFormat="1" ht="12.75">
      <c r="A94" s="28"/>
      <c r="B94" s="28"/>
      <c r="C94" s="29"/>
      <c r="D94" s="30"/>
      <c r="E94" s="30"/>
      <c r="F94" s="30"/>
      <c r="G94" s="31" t="s">
        <v>50</v>
      </c>
      <c r="H94" s="31"/>
      <c r="I94" s="24" t="s">
        <v>91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50</v>
      </c>
      <c r="T94" s="31"/>
      <c r="U94" s="24" t="s">
        <v>92</v>
      </c>
      <c r="V94" s="24"/>
      <c r="W94" s="25"/>
      <c r="X94" s="228"/>
      <c r="Y94" s="227"/>
      <c r="Z94" s="25"/>
      <c r="AB94" s="25"/>
      <c r="AC94" s="25"/>
    </row>
    <row r="95" spans="1:29" s="39" customFormat="1" ht="4.5" customHeight="1">
      <c r="A95" s="187"/>
      <c r="B95" s="188"/>
      <c r="C95" s="189"/>
      <c r="D95" s="190"/>
      <c r="E95" s="191"/>
      <c r="F95" s="192"/>
      <c r="G95" s="193"/>
      <c r="H95" s="193"/>
      <c r="I95" s="189"/>
      <c r="J95" s="188"/>
      <c r="K95" s="194"/>
      <c r="L95" s="26"/>
      <c r="M95" s="187"/>
      <c r="N95" s="188"/>
      <c r="O95" s="189"/>
      <c r="P95" s="190"/>
      <c r="Q95" s="191"/>
      <c r="R95" s="192"/>
      <c r="S95" s="193"/>
      <c r="T95" s="193"/>
      <c r="U95" s="189"/>
      <c r="V95" s="188"/>
      <c r="W95" s="194"/>
      <c r="X95" s="228"/>
      <c r="Y95" s="268"/>
      <c r="Z95" s="265"/>
      <c r="AB95" s="265"/>
      <c r="AC95" s="265"/>
    </row>
    <row r="96" spans="1:29" s="39" customFormat="1" ht="12.75" customHeight="1">
      <c r="A96" s="195"/>
      <c r="B96" s="32"/>
      <c r="C96" s="33"/>
      <c r="D96" s="196"/>
      <c r="E96" s="197" t="s">
        <v>53</v>
      </c>
      <c r="F96" s="35" t="s">
        <v>247</v>
      </c>
      <c r="G96" s="36"/>
      <c r="H96" s="42"/>
      <c r="I96" s="42"/>
      <c r="J96" s="260"/>
      <c r="K96" s="198"/>
      <c r="L96" s="38"/>
      <c r="M96" s="195"/>
      <c r="N96" s="32"/>
      <c r="O96" s="33"/>
      <c r="P96" s="196"/>
      <c r="Q96" s="197" t="s">
        <v>53</v>
      </c>
      <c r="R96" s="35" t="s">
        <v>1017</v>
      </c>
      <c r="S96" s="36"/>
      <c r="T96" s="42"/>
      <c r="U96" s="42"/>
      <c r="V96" s="260"/>
      <c r="W96" s="198"/>
      <c r="X96" s="228"/>
      <c r="Y96" s="269"/>
      <c r="Z96" s="266"/>
      <c r="AB96" s="266"/>
      <c r="AC96" s="266"/>
    </row>
    <row r="97" spans="1:29" s="39" customFormat="1" ht="12.75" customHeight="1">
      <c r="A97" s="195"/>
      <c r="B97" s="32"/>
      <c r="C97" s="33"/>
      <c r="D97" s="196"/>
      <c r="E97" s="199" t="s">
        <v>54</v>
      </c>
      <c r="F97" s="35" t="s">
        <v>289</v>
      </c>
      <c r="G97" s="200"/>
      <c r="H97" s="42"/>
      <c r="I97" s="44"/>
      <c r="J97" s="261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K97" s="262"/>
      <c r="L97" s="38"/>
      <c r="M97" s="195"/>
      <c r="N97" s="32"/>
      <c r="O97" s="33"/>
      <c r="P97" s="196"/>
      <c r="Q97" s="199" t="s">
        <v>54</v>
      </c>
      <c r="R97" s="35" t="s">
        <v>67</v>
      </c>
      <c r="S97" s="200"/>
      <c r="T97" s="42"/>
      <c r="U97" s="44"/>
      <c r="V97" s="261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262"/>
      <c r="X97" s="228"/>
      <c r="Y97" s="269"/>
      <c r="Z97" s="266"/>
      <c r="AB97" s="266"/>
      <c r="AC97" s="266"/>
    </row>
    <row r="98" spans="1:29" s="39" customFormat="1" ht="12.75" customHeight="1">
      <c r="A98" s="195"/>
      <c r="B98" s="32"/>
      <c r="C98" s="33"/>
      <c r="D98" s="196"/>
      <c r="E98" s="199" t="s">
        <v>55</v>
      </c>
      <c r="F98" s="35" t="s">
        <v>1502</v>
      </c>
      <c r="G98" s="36"/>
      <c r="H98" s="42"/>
      <c r="I98" s="263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16.1</v>
      </c>
      <c r="J98" s="261" t="str">
        <f>IF(J97="","","+")</f>
        <v>+</v>
      </c>
      <c r="K98" s="264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L98" s="38"/>
      <c r="M98" s="195"/>
      <c r="N98" s="32"/>
      <c r="O98" s="33"/>
      <c r="P98" s="196"/>
      <c r="Q98" s="199" t="s">
        <v>55</v>
      </c>
      <c r="R98" s="35" t="s">
        <v>1503</v>
      </c>
      <c r="S98" s="36"/>
      <c r="T98" s="42"/>
      <c r="U98" s="263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13.1</v>
      </c>
      <c r="V98" s="261" t="str">
        <f>IF(V97="","","+")</f>
        <v>+</v>
      </c>
      <c r="W98" s="264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8.1</v>
      </c>
      <c r="X98" s="228"/>
      <c r="Y98" s="269"/>
      <c r="Z98" s="266"/>
      <c r="AB98" s="266"/>
      <c r="AC98" s="266"/>
    </row>
    <row r="99" spans="1:29" s="39" customFormat="1" ht="12.75" customHeight="1">
      <c r="A99" s="195"/>
      <c r="B99" s="32"/>
      <c r="C99" s="33"/>
      <c r="D99" s="196"/>
      <c r="E99" s="197" t="s">
        <v>57</v>
      </c>
      <c r="F99" s="35" t="s">
        <v>163</v>
      </c>
      <c r="G99" s="36"/>
      <c r="H99" s="42"/>
      <c r="I99" s="44"/>
      <c r="J99" s="261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262"/>
      <c r="L99" s="38"/>
      <c r="M99" s="195"/>
      <c r="N99" s="32"/>
      <c r="O99" s="33"/>
      <c r="P99" s="196"/>
      <c r="Q99" s="197" t="s">
        <v>57</v>
      </c>
      <c r="R99" s="35" t="s">
        <v>1504</v>
      </c>
      <c r="S99" s="36"/>
      <c r="T99" s="42"/>
      <c r="U99" s="44"/>
      <c r="V99" s="261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10.1</v>
      </c>
      <c r="W99" s="262"/>
      <c r="X99" s="228"/>
      <c r="Y99" s="269"/>
      <c r="Z99" s="266"/>
      <c r="AB99" s="266"/>
      <c r="AC99" s="266"/>
    </row>
    <row r="100" spans="1:29" s="39" customFormat="1" ht="12.75" customHeight="1">
      <c r="A100" s="202" t="s">
        <v>53</v>
      </c>
      <c r="B100" s="203" t="s">
        <v>1505</v>
      </c>
      <c r="C100" s="33"/>
      <c r="D100" s="196"/>
      <c r="F100" s="36"/>
      <c r="G100" s="197" t="s">
        <v>53</v>
      </c>
      <c r="H100" s="205" t="s">
        <v>1346</v>
      </c>
      <c r="I100" s="36"/>
      <c r="J100" s="200"/>
      <c r="K100" s="198"/>
      <c r="L100" s="38"/>
      <c r="M100" s="202" t="s">
        <v>53</v>
      </c>
      <c r="N100" s="203" t="s">
        <v>1131</v>
      </c>
      <c r="O100" s="33"/>
      <c r="P100" s="196"/>
      <c r="R100" s="36"/>
      <c r="S100" s="197" t="s">
        <v>53</v>
      </c>
      <c r="T100" s="205" t="s">
        <v>963</v>
      </c>
      <c r="U100" s="36"/>
      <c r="V100" s="200"/>
      <c r="W100" s="198"/>
      <c r="X100" s="228"/>
      <c r="Y100" s="269"/>
      <c r="Z100" s="266"/>
      <c r="AB100" s="266"/>
      <c r="AC100" s="266"/>
    </row>
    <row r="101" spans="1:29" s="39" customFormat="1" ht="12.75" customHeight="1">
      <c r="A101" s="206" t="s">
        <v>54</v>
      </c>
      <c r="B101" s="203" t="s">
        <v>93</v>
      </c>
      <c r="C101" s="45"/>
      <c r="D101" s="196"/>
      <c r="F101" s="207"/>
      <c r="G101" s="199" t="s">
        <v>54</v>
      </c>
      <c r="H101" s="205" t="s">
        <v>181</v>
      </c>
      <c r="I101" s="36"/>
      <c r="J101" s="200"/>
      <c r="K101" s="198"/>
      <c r="L101" s="38"/>
      <c r="M101" s="206" t="s">
        <v>54</v>
      </c>
      <c r="N101" s="203" t="s">
        <v>1497</v>
      </c>
      <c r="O101" s="45"/>
      <c r="P101" s="196"/>
      <c r="R101" s="207"/>
      <c r="S101" s="199" t="s">
        <v>54</v>
      </c>
      <c r="T101" s="205" t="s">
        <v>987</v>
      </c>
      <c r="U101" s="36"/>
      <c r="V101" s="200"/>
      <c r="W101" s="198"/>
      <c r="X101" s="228"/>
      <c r="Y101" s="269"/>
      <c r="Z101" s="266"/>
      <c r="AB101" s="266"/>
      <c r="AC101" s="266"/>
    </row>
    <row r="102" spans="1:29" s="39" customFormat="1" ht="12.75" customHeight="1">
      <c r="A102" s="206" t="s">
        <v>55</v>
      </c>
      <c r="B102" s="203" t="s">
        <v>977</v>
      </c>
      <c r="C102" s="33"/>
      <c r="D102" s="196"/>
      <c r="F102" s="207"/>
      <c r="G102" s="199" t="s">
        <v>55</v>
      </c>
      <c r="H102" s="204" t="s">
        <v>1506</v>
      </c>
      <c r="I102" s="36"/>
      <c r="J102" s="36"/>
      <c r="K102" s="198"/>
      <c r="L102" s="38"/>
      <c r="M102" s="206" t="s">
        <v>55</v>
      </c>
      <c r="N102" s="203" t="s">
        <v>170</v>
      </c>
      <c r="O102" s="33"/>
      <c r="P102" s="196"/>
      <c r="R102" s="207"/>
      <c r="S102" s="199" t="s">
        <v>55</v>
      </c>
      <c r="T102" s="204" t="s">
        <v>829</v>
      </c>
      <c r="U102" s="36"/>
      <c r="V102" s="36"/>
      <c r="W102" s="198"/>
      <c r="X102" s="228"/>
      <c r="Y102" s="269"/>
      <c r="Z102" s="266"/>
      <c r="AB102" s="266"/>
      <c r="AC102" s="266"/>
    </row>
    <row r="103" spans="1:29" s="39" customFormat="1" ht="12.75" customHeight="1">
      <c r="A103" s="202" t="s">
        <v>57</v>
      </c>
      <c r="B103" s="203" t="s">
        <v>254</v>
      </c>
      <c r="C103" s="45"/>
      <c r="D103" s="196"/>
      <c r="F103" s="36"/>
      <c r="G103" s="197" t="s">
        <v>57</v>
      </c>
      <c r="H103" s="205" t="s">
        <v>1507</v>
      </c>
      <c r="I103" s="93"/>
      <c r="J103" s="106" t="s">
        <v>64</v>
      </c>
      <c r="K103" s="95"/>
      <c r="L103" s="38"/>
      <c r="M103" s="202" t="s">
        <v>57</v>
      </c>
      <c r="N103" s="203" t="s">
        <v>246</v>
      </c>
      <c r="O103" s="45"/>
      <c r="P103" s="196"/>
      <c r="R103" s="36"/>
      <c r="S103" s="197" t="s">
        <v>57</v>
      </c>
      <c r="T103" s="205" t="s">
        <v>1086</v>
      </c>
      <c r="U103" s="93"/>
      <c r="V103" s="106" t="s">
        <v>64</v>
      </c>
      <c r="W103" s="95"/>
      <c r="X103" s="228"/>
      <c r="Y103" s="270"/>
      <c r="Z103" s="267"/>
      <c r="AB103" s="267"/>
      <c r="AC103" s="267"/>
    </row>
    <row r="104" spans="1:29" s="39" customFormat="1" ht="12.75" customHeight="1">
      <c r="A104" s="209"/>
      <c r="B104" s="45"/>
      <c r="C104" s="197"/>
      <c r="D104" s="196"/>
      <c r="E104" s="197" t="s">
        <v>53</v>
      </c>
      <c r="F104" s="35" t="s">
        <v>260</v>
      </c>
      <c r="G104" s="36"/>
      <c r="H104" s="210"/>
      <c r="I104" s="110" t="s">
        <v>65</v>
      </c>
      <c r="J104" s="111" t="s">
        <v>1508</v>
      </c>
      <c r="K104" s="95"/>
      <c r="L104" s="38"/>
      <c r="M104" s="209"/>
      <c r="N104" s="45"/>
      <c r="O104" s="197"/>
      <c r="P104" s="196"/>
      <c r="Q104" s="197" t="s">
        <v>53</v>
      </c>
      <c r="R104" s="35" t="s">
        <v>1050</v>
      </c>
      <c r="S104" s="36"/>
      <c r="T104" s="210"/>
      <c r="U104" s="110" t="s">
        <v>65</v>
      </c>
      <c r="V104" s="111" t="s">
        <v>1509</v>
      </c>
      <c r="W104" s="95"/>
      <c r="X104" s="228"/>
      <c r="Y104" s="270"/>
      <c r="Z104" s="267"/>
      <c r="AB104" s="267"/>
      <c r="AC104" s="267"/>
    </row>
    <row r="105" spans="1:29" s="39" customFormat="1" ht="12.75" customHeight="1">
      <c r="A105" s="195"/>
      <c r="B105" s="112" t="s">
        <v>66</v>
      </c>
      <c r="C105" s="33"/>
      <c r="D105" s="196"/>
      <c r="E105" s="199" t="s">
        <v>54</v>
      </c>
      <c r="F105" s="35" t="s">
        <v>1510</v>
      </c>
      <c r="G105" s="36"/>
      <c r="H105" s="42"/>
      <c r="I105" s="110" t="s">
        <v>5</v>
      </c>
      <c r="J105" s="113" t="s">
        <v>1508</v>
      </c>
      <c r="K105" s="95"/>
      <c r="L105" s="38"/>
      <c r="M105" s="195"/>
      <c r="N105" s="112" t="s">
        <v>66</v>
      </c>
      <c r="O105" s="33"/>
      <c r="P105" s="196"/>
      <c r="Q105" s="199" t="s">
        <v>54</v>
      </c>
      <c r="R105" s="35" t="s">
        <v>1511</v>
      </c>
      <c r="S105" s="36"/>
      <c r="T105" s="42"/>
      <c r="U105" s="110" t="s">
        <v>5</v>
      </c>
      <c r="V105" s="113" t="s">
        <v>1512</v>
      </c>
      <c r="W105" s="95"/>
      <c r="X105" s="228"/>
      <c r="Y105" s="270"/>
      <c r="Z105" s="267"/>
      <c r="AB105" s="267"/>
      <c r="AC105" s="267"/>
    </row>
    <row r="106" spans="1:29" s="39" customFormat="1" ht="12.75" customHeight="1">
      <c r="A106" s="195"/>
      <c r="B106" s="112" t="s">
        <v>922</v>
      </c>
      <c r="C106" s="33"/>
      <c r="D106" s="196"/>
      <c r="E106" s="199" t="s">
        <v>55</v>
      </c>
      <c r="F106" s="35" t="s">
        <v>180</v>
      </c>
      <c r="G106" s="200"/>
      <c r="H106" s="42"/>
      <c r="I106" s="110" t="s">
        <v>68</v>
      </c>
      <c r="J106" s="113" t="s">
        <v>1513</v>
      </c>
      <c r="K106" s="95"/>
      <c r="L106" s="38"/>
      <c r="M106" s="195"/>
      <c r="N106" s="112" t="s">
        <v>1514</v>
      </c>
      <c r="O106" s="33"/>
      <c r="P106" s="196"/>
      <c r="Q106" s="199" t="s">
        <v>55</v>
      </c>
      <c r="R106" s="35" t="s">
        <v>941</v>
      </c>
      <c r="S106" s="200"/>
      <c r="T106" s="42"/>
      <c r="U106" s="110" t="s">
        <v>68</v>
      </c>
      <c r="V106" s="113" t="s">
        <v>1515</v>
      </c>
      <c r="W106" s="95"/>
      <c r="X106" s="228"/>
      <c r="Y106" s="270"/>
      <c r="Z106" s="267"/>
      <c r="AB106" s="267"/>
      <c r="AC106" s="267"/>
    </row>
    <row r="107" spans="1:29" s="39" customFormat="1" ht="12.75" customHeight="1">
      <c r="A107" s="211"/>
      <c r="B107" s="43"/>
      <c r="C107" s="43"/>
      <c r="D107" s="196"/>
      <c r="E107" s="197" t="s">
        <v>57</v>
      </c>
      <c r="F107" s="203" t="s">
        <v>1489</v>
      </c>
      <c r="G107" s="43"/>
      <c r="H107" s="43"/>
      <c r="I107" s="116" t="s">
        <v>71</v>
      </c>
      <c r="J107" s="113" t="s">
        <v>1513</v>
      </c>
      <c r="K107" s="117"/>
      <c r="L107" s="46"/>
      <c r="M107" s="211"/>
      <c r="N107" s="43"/>
      <c r="O107" s="43"/>
      <c r="P107" s="196"/>
      <c r="Q107" s="197" t="s">
        <v>57</v>
      </c>
      <c r="R107" s="203" t="s">
        <v>575</v>
      </c>
      <c r="S107" s="43"/>
      <c r="T107" s="43"/>
      <c r="U107" s="116" t="s">
        <v>71</v>
      </c>
      <c r="V107" s="113" t="s">
        <v>1515</v>
      </c>
      <c r="W107" s="117"/>
      <c r="X107" s="228"/>
      <c r="Y107" s="271"/>
      <c r="Z107" s="115"/>
      <c r="AB107" s="115"/>
      <c r="AC107" s="115"/>
    </row>
    <row r="108" spans="1:29" ht="4.5" customHeight="1">
      <c r="A108" s="212"/>
      <c r="B108" s="213"/>
      <c r="C108" s="214"/>
      <c r="D108" s="215"/>
      <c r="E108" s="216"/>
      <c r="F108" s="217"/>
      <c r="G108" s="218"/>
      <c r="H108" s="218"/>
      <c r="I108" s="214"/>
      <c r="J108" s="213"/>
      <c r="K108" s="219"/>
      <c r="M108" s="212"/>
      <c r="N108" s="213"/>
      <c r="O108" s="214"/>
      <c r="P108" s="215"/>
      <c r="Q108" s="216"/>
      <c r="R108" s="217"/>
      <c r="S108" s="218"/>
      <c r="T108" s="218"/>
      <c r="U108" s="214"/>
      <c r="V108" s="213"/>
      <c r="W108" s="219"/>
      <c r="Y108" s="268"/>
      <c r="Z108" s="265"/>
      <c r="AB108" s="265"/>
      <c r="AC108" s="265"/>
    </row>
    <row r="109" spans="1:31" ht="12.75" customHeight="1">
      <c r="A109" s="128"/>
      <c r="B109" s="128" t="s">
        <v>72</v>
      </c>
      <c r="C109" s="129"/>
      <c r="D109" s="130" t="s">
        <v>73</v>
      </c>
      <c r="E109" s="130" t="s">
        <v>74</v>
      </c>
      <c r="F109" s="130" t="s">
        <v>75</v>
      </c>
      <c r="G109" s="131" t="s">
        <v>76</v>
      </c>
      <c r="H109" s="132"/>
      <c r="I109" s="129" t="s">
        <v>77</v>
      </c>
      <c r="J109" s="130" t="s">
        <v>72</v>
      </c>
      <c r="K109" s="128" t="s">
        <v>78</v>
      </c>
      <c r="L109" s="26">
        <v>150</v>
      </c>
      <c r="M109" s="128"/>
      <c r="N109" s="128" t="s">
        <v>72</v>
      </c>
      <c r="O109" s="129"/>
      <c r="P109" s="130" t="s">
        <v>73</v>
      </c>
      <c r="Q109" s="130" t="s">
        <v>74</v>
      </c>
      <c r="R109" s="130" t="s">
        <v>75</v>
      </c>
      <c r="S109" s="131" t="s">
        <v>76</v>
      </c>
      <c r="T109" s="132"/>
      <c r="U109" s="129" t="s">
        <v>77</v>
      </c>
      <c r="V109" s="130" t="s">
        <v>72</v>
      </c>
      <c r="W109" s="128" t="s">
        <v>78</v>
      </c>
      <c r="X109" s="272" t="s">
        <v>1449</v>
      </c>
      <c r="Y109" s="273"/>
      <c r="Z109" s="360" t="s">
        <v>1450</v>
      </c>
      <c r="AA109" s="362" t="s">
        <v>1226</v>
      </c>
      <c r="AB109" s="358" t="s">
        <v>1225</v>
      </c>
      <c r="AC109" s="360" t="s">
        <v>1451</v>
      </c>
      <c r="AD109" s="362" t="s">
        <v>1226</v>
      </c>
      <c r="AE109" s="358" t="s">
        <v>1225</v>
      </c>
    </row>
    <row r="110" spans="1:31" ht="12.75">
      <c r="A110" s="134" t="s">
        <v>78</v>
      </c>
      <c r="B110" s="173" t="s">
        <v>79</v>
      </c>
      <c r="C110" s="174" t="s">
        <v>80</v>
      </c>
      <c r="D110" s="175" t="s">
        <v>81</v>
      </c>
      <c r="E110" s="175" t="s">
        <v>82</v>
      </c>
      <c r="F110" s="175"/>
      <c r="G110" s="137" t="s">
        <v>80</v>
      </c>
      <c r="H110" s="137" t="s">
        <v>77</v>
      </c>
      <c r="I110" s="135"/>
      <c r="J110" s="134" t="s">
        <v>79</v>
      </c>
      <c r="K110" s="134"/>
      <c r="L110" s="26">
        <v>150</v>
      </c>
      <c r="M110" s="134" t="s">
        <v>78</v>
      </c>
      <c r="N110" s="173" t="s">
        <v>79</v>
      </c>
      <c r="O110" s="174" t="s">
        <v>80</v>
      </c>
      <c r="P110" s="175" t="s">
        <v>81</v>
      </c>
      <c r="Q110" s="175" t="s">
        <v>82</v>
      </c>
      <c r="R110" s="175"/>
      <c r="S110" s="137" t="s">
        <v>80</v>
      </c>
      <c r="T110" s="137" t="s">
        <v>77</v>
      </c>
      <c r="U110" s="135"/>
      <c r="V110" s="134" t="s">
        <v>79</v>
      </c>
      <c r="W110" s="134"/>
      <c r="X110" s="274" t="s">
        <v>80</v>
      </c>
      <c r="Y110" s="275" t="s">
        <v>77</v>
      </c>
      <c r="Z110" s="361"/>
      <c r="AA110" s="363"/>
      <c r="AB110" s="359"/>
      <c r="AC110" s="361"/>
      <c r="AD110" s="363"/>
      <c r="AE110" s="359"/>
    </row>
    <row r="111" spans="1:31" ht="16.5" customHeight="1">
      <c r="A111" s="139">
        <v>-1.75</v>
      </c>
      <c r="B111" s="140">
        <v>0</v>
      </c>
      <c r="C111" s="141">
        <v>5</v>
      </c>
      <c r="D111" s="176" t="s">
        <v>116</v>
      </c>
      <c r="E111" s="142" t="s">
        <v>5</v>
      </c>
      <c r="F111" s="143">
        <v>7</v>
      </c>
      <c r="G111" s="144"/>
      <c r="H111" s="144">
        <v>100</v>
      </c>
      <c r="I111" s="145">
        <v>6</v>
      </c>
      <c r="J111" s="146">
        <v>6</v>
      </c>
      <c r="K111" s="147">
        <v>1.75</v>
      </c>
      <c r="L111" s="26"/>
      <c r="M111" s="139">
        <v>-1.25</v>
      </c>
      <c r="N111" s="140">
        <v>2</v>
      </c>
      <c r="O111" s="141">
        <v>7</v>
      </c>
      <c r="P111" s="176" t="s">
        <v>107</v>
      </c>
      <c r="Q111" s="142" t="s">
        <v>65</v>
      </c>
      <c r="R111" s="143">
        <v>7</v>
      </c>
      <c r="S111" s="144"/>
      <c r="T111" s="144">
        <v>200</v>
      </c>
      <c r="U111" s="145">
        <v>8</v>
      </c>
      <c r="V111" s="146">
        <v>4</v>
      </c>
      <c r="W111" s="147">
        <v>1.25</v>
      </c>
      <c r="X111" s="276">
        <f>M134+M111+A134</f>
        <v>-2.625</v>
      </c>
      <c r="Y111" s="229">
        <f>W134+W111+K134</f>
        <v>2.625</v>
      </c>
      <c r="Z111" s="185">
        <f>O111</f>
        <v>7</v>
      </c>
      <c r="AA111" s="230">
        <f>IF(AND(S134&gt;0,S134&lt;1),2*S134,MATCH(M134,{-40000,-0.4999999999,0.5,40000},1)-1)+IF(AND(S111&gt;0,S111&lt;1),2*S111,MATCH(M111,{-40000,-0.4999999999,0.5,40000},1)-1)+IF(AND(G134&gt;0,G134&lt;1),2*G134,MATCH(A134,{-40000,-0.4999999999,0.5,40000},1)-1)</f>
        <v>0</v>
      </c>
      <c r="AB111" s="230">
        <f>MATCH(X111,{-40000,-9.9999999999,-6.9999999999,-2.9999999999,3,7,10,40000},1)/2-0.5</f>
        <v>1.5</v>
      </c>
      <c r="AC111" s="185">
        <f>U111</f>
        <v>8</v>
      </c>
      <c r="AD111" s="230">
        <f>IF(AND(T134&gt;0,T134&lt;1),2*T134,MATCH(W134,{-40000,-0.4999999999,0.5,40000},1)-1)+IF(AND(T111&gt;0,T111&lt;1),2*T111,MATCH(W111,{-40000,-0.4999999999,0.5,40000},1)-1)+IF(AND(H134&gt;0,H134&lt;1),2*H134,MATCH(K134,{-40000,-0.4999999999,0.5,40000},1)-1)</f>
        <v>6</v>
      </c>
      <c r="AE111" s="230">
        <f>MATCH(Y111,{-40000,-9.9999999999,-6.9999999999,-2.9999999999,3,7,10,40000},1)/2-0.5</f>
        <v>1.5</v>
      </c>
    </row>
    <row r="112" spans="1:31" ht="16.5" customHeight="1">
      <c r="A112" s="139">
        <v>0.25</v>
      </c>
      <c r="B112" s="140">
        <v>4</v>
      </c>
      <c r="C112" s="141">
        <v>4</v>
      </c>
      <c r="D112" s="176" t="s">
        <v>84</v>
      </c>
      <c r="E112" s="142" t="s">
        <v>5</v>
      </c>
      <c r="F112" s="143">
        <v>7</v>
      </c>
      <c r="G112" s="144"/>
      <c r="H112" s="144">
        <v>50</v>
      </c>
      <c r="I112" s="145">
        <v>8</v>
      </c>
      <c r="J112" s="146">
        <v>2</v>
      </c>
      <c r="K112" s="147">
        <v>-0.25</v>
      </c>
      <c r="L112" s="26"/>
      <c r="M112" s="139">
        <v>-4.125</v>
      </c>
      <c r="N112" s="140">
        <v>0</v>
      </c>
      <c r="O112" s="141">
        <v>3</v>
      </c>
      <c r="P112" s="176" t="s">
        <v>84</v>
      </c>
      <c r="Q112" s="142" t="s">
        <v>5</v>
      </c>
      <c r="R112" s="143">
        <v>5</v>
      </c>
      <c r="S112" s="144"/>
      <c r="T112" s="144">
        <v>300</v>
      </c>
      <c r="U112" s="145">
        <v>6</v>
      </c>
      <c r="V112" s="146">
        <v>6</v>
      </c>
      <c r="W112" s="147">
        <v>4.125</v>
      </c>
      <c r="X112" s="276">
        <f>M135+M112+A135</f>
        <v>-1.625</v>
      </c>
      <c r="Y112" s="229">
        <f>W135+W112+K135</f>
        <v>1.625</v>
      </c>
      <c r="Z112" s="185">
        <f>O112</f>
        <v>3</v>
      </c>
      <c r="AA112" s="230">
        <f>IF(AND(S135&gt;0,S135&lt;1),2*S135,MATCH(M135,{-40000,-0.4999999999,0.5,40000},1)-1)+IF(AND(S112&gt;0,S112&lt;1),2*S112,MATCH(M112,{-40000,-0.4999999999,0.5,40000},1)-1)+IF(AND(G135&gt;0,G135&lt;1),2*G135,MATCH(A135,{-40000,-0.4999999999,0.5,40000},1)-1)</f>
        <v>4</v>
      </c>
      <c r="AB112" s="230">
        <f>MATCH(X112,{-40000,-9.9999999999,-6.9999999999,-2.9999999999,3,7,10,40000},1)/2-0.5</f>
        <v>1.5</v>
      </c>
      <c r="AC112" s="185">
        <f>U112</f>
        <v>6</v>
      </c>
      <c r="AD112" s="230">
        <f>IF(AND(T135&gt;0,T135&lt;1),2*T135,MATCH(W135,{-40000,-0.4999999999,0.5,40000},1)-1)+IF(AND(T112&gt;0,T112&lt;1),2*T112,MATCH(W112,{-40000,-0.4999999999,0.5,40000},1)-1)+IF(AND(H135&gt;0,H135&lt;1),2*H135,MATCH(K135,{-40000,-0.4999999999,0.5,40000},1)-1)</f>
        <v>2</v>
      </c>
      <c r="AE112" s="230">
        <f>MATCH(Y112,{-40000,-9.9999999999,-6.9999999999,-2.9999999999,3,7,10,40000},1)/2-0.5</f>
        <v>1.5</v>
      </c>
    </row>
    <row r="113" spans="1:31" ht="16.5" customHeight="1">
      <c r="A113" s="139">
        <v>0.25</v>
      </c>
      <c r="B113" s="140">
        <v>4</v>
      </c>
      <c r="C113" s="141">
        <v>2</v>
      </c>
      <c r="D113" s="176" t="s">
        <v>84</v>
      </c>
      <c r="E113" s="142" t="s">
        <v>5</v>
      </c>
      <c r="F113" s="143">
        <v>7</v>
      </c>
      <c r="G113" s="144"/>
      <c r="H113" s="144">
        <v>50</v>
      </c>
      <c r="I113" s="145">
        <v>3</v>
      </c>
      <c r="J113" s="146">
        <v>2</v>
      </c>
      <c r="K113" s="147">
        <v>-0.25</v>
      </c>
      <c r="L113" s="26"/>
      <c r="M113" s="139">
        <v>0.625</v>
      </c>
      <c r="N113" s="140">
        <v>4</v>
      </c>
      <c r="O113" s="141">
        <v>5</v>
      </c>
      <c r="P113" s="176" t="s">
        <v>126</v>
      </c>
      <c r="Q113" s="142" t="s">
        <v>68</v>
      </c>
      <c r="R113" s="143">
        <v>8</v>
      </c>
      <c r="S113" s="144"/>
      <c r="T113" s="144">
        <v>120</v>
      </c>
      <c r="U113" s="145">
        <v>2</v>
      </c>
      <c r="V113" s="146">
        <v>2</v>
      </c>
      <c r="W113" s="147">
        <v>-0.625</v>
      </c>
      <c r="X113" s="276">
        <f>M136+M113+A136</f>
        <v>1.125</v>
      </c>
      <c r="Y113" s="229">
        <f>W136+W113+K136</f>
        <v>-1.125</v>
      </c>
      <c r="Z113" s="185">
        <f>O113</f>
        <v>5</v>
      </c>
      <c r="AA113" s="230">
        <f>IF(AND(S136&gt;0,S136&lt;1),2*S136,MATCH(M136,{-40000,-0.4999999999,0.5,40000},1)-1)+IF(AND(S113&gt;0,S113&lt;1),2*S113,MATCH(M113,{-40000,-0.4999999999,0.5,40000},1)-1)+IF(AND(G136&gt;0,G136&lt;1),2*G136,MATCH(A136,{-40000,-0.4999999999,0.5,40000},1)-1)</f>
        <v>4</v>
      </c>
      <c r="AB113" s="230">
        <f>MATCH(X113,{-40000,-9.9999999999,-6.9999999999,-2.9999999999,3,7,10,40000},1)/2-0.5</f>
        <v>1.5</v>
      </c>
      <c r="AC113" s="185">
        <f>U113</f>
        <v>2</v>
      </c>
      <c r="AD113" s="230">
        <f>IF(AND(T136&gt;0,T136&lt;1),2*T136,MATCH(W136,{-40000,-0.4999999999,0.5,40000},1)-1)+IF(AND(T113&gt;0,T113&lt;1),2*T113,MATCH(W113,{-40000,-0.4999999999,0.5,40000},1)-1)+IF(AND(H136&gt;0,H136&lt;1),2*H136,MATCH(K136,{-40000,-0.4999999999,0.5,40000},1)-1)</f>
        <v>2</v>
      </c>
      <c r="AE113" s="230">
        <f>MATCH(Y113,{-40000,-9.9999999999,-6.9999999999,-2.9999999999,3,7,10,40000},1)/2-0.5</f>
        <v>1.5</v>
      </c>
    </row>
    <row r="114" spans="1:31" ht="16.5" customHeight="1">
      <c r="A114" s="139">
        <v>0.25</v>
      </c>
      <c r="B114" s="140">
        <v>4</v>
      </c>
      <c r="C114" s="141">
        <v>7</v>
      </c>
      <c r="D114" s="176" t="s">
        <v>84</v>
      </c>
      <c r="E114" s="142" t="s">
        <v>5</v>
      </c>
      <c r="F114" s="143">
        <v>7</v>
      </c>
      <c r="G114" s="144"/>
      <c r="H114" s="144">
        <v>50</v>
      </c>
      <c r="I114" s="145">
        <v>1</v>
      </c>
      <c r="J114" s="146">
        <v>2</v>
      </c>
      <c r="K114" s="147">
        <v>-0.25</v>
      </c>
      <c r="L114" s="26"/>
      <c r="M114" s="139">
        <v>6</v>
      </c>
      <c r="N114" s="140">
        <v>6</v>
      </c>
      <c r="O114" s="141">
        <v>1</v>
      </c>
      <c r="P114" s="176" t="s">
        <v>556</v>
      </c>
      <c r="Q114" s="142" t="s">
        <v>71</v>
      </c>
      <c r="R114" s="143">
        <v>7</v>
      </c>
      <c r="S114" s="144">
        <v>100</v>
      </c>
      <c r="T114" s="144"/>
      <c r="U114" s="145">
        <v>4</v>
      </c>
      <c r="V114" s="146">
        <v>0</v>
      </c>
      <c r="W114" s="147">
        <v>-6</v>
      </c>
      <c r="X114" s="276">
        <f>M137+M114+A137</f>
        <v>4.125</v>
      </c>
      <c r="Y114" s="229">
        <f>W137+W114+K137</f>
        <v>-4.125</v>
      </c>
      <c r="Z114" s="185">
        <f>O114</f>
        <v>1</v>
      </c>
      <c r="AA114" s="230">
        <f>IF(AND(S137&gt;0,S137&lt;1),2*S137,MATCH(M137,{-40000,-0.4999999999,0.5,40000},1)-1)+IF(AND(S114&gt;0,S114&lt;1),2*S114,MATCH(M114,{-40000,-0.4999999999,0.5,40000},1)-1)+IF(AND(G137&gt;0,G137&lt;1),2*G137,MATCH(A137,{-40000,-0.4999999999,0.5,40000},1)-1)</f>
        <v>3</v>
      </c>
      <c r="AB114" s="230">
        <f>MATCH(X114,{-40000,-9.9999999999,-6.9999999999,-2.9999999999,3,7,10,40000},1)/2-0.5</f>
        <v>2</v>
      </c>
      <c r="AC114" s="185">
        <f>U114</f>
        <v>4</v>
      </c>
      <c r="AD114" s="230">
        <f>IF(AND(T137&gt;0,T137&lt;1),2*T137,MATCH(W137,{-40000,-0.4999999999,0.5,40000},1)-1)+IF(AND(T114&gt;0,T114&lt;1),2*T114,MATCH(W114,{-40000,-0.4999999999,0.5,40000},1)-1)+IF(AND(H137&gt;0,H137&lt;1),2*H137,MATCH(K137,{-40000,-0.4999999999,0.5,40000},1)-1)</f>
        <v>3</v>
      </c>
      <c r="AE114" s="230">
        <f>MATCH(Y114,{-40000,-9.9999999999,-6.9999999999,-2.9999999999,3,7,10,40000},1)/2-0.5</f>
        <v>1</v>
      </c>
    </row>
    <row r="115" spans="1:29" s="39" customFormat="1" ht="30" customHeight="1">
      <c r="A115" s="27"/>
      <c r="B115" s="27"/>
      <c r="C115" s="53"/>
      <c r="D115" s="27"/>
      <c r="E115" s="27"/>
      <c r="F115" s="27"/>
      <c r="G115" s="27"/>
      <c r="H115" s="27"/>
      <c r="I115" s="53"/>
      <c r="J115" s="27"/>
      <c r="K115" s="27"/>
      <c r="L115" s="52"/>
      <c r="M115" s="27"/>
      <c r="N115" s="27"/>
      <c r="O115" s="53"/>
      <c r="P115" s="27"/>
      <c r="Q115" s="27"/>
      <c r="R115" s="27"/>
      <c r="S115" s="27"/>
      <c r="T115" s="27"/>
      <c r="U115" s="53"/>
      <c r="V115" s="27"/>
      <c r="W115" s="27"/>
      <c r="X115" s="228"/>
      <c r="Y115" s="227"/>
      <c r="Z115" s="27"/>
      <c r="AB115" s="27"/>
      <c r="AC115" s="27"/>
    </row>
    <row r="116" spans="1:29" s="39" customFormat="1" ht="15">
      <c r="A116" s="18"/>
      <c r="B116" s="19" t="s">
        <v>44</v>
      </c>
      <c r="C116" s="20"/>
      <c r="D116" s="19"/>
      <c r="E116" s="21" t="s">
        <v>135</v>
      </c>
      <c r="F116" s="22"/>
      <c r="G116" s="23" t="s">
        <v>46</v>
      </c>
      <c r="H116" s="23"/>
      <c r="I116" s="24" t="s">
        <v>88</v>
      </c>
      <c r="J116" s="24"/>
      <c r="K116" s="25"/>
      <c r="L116" s="26">
        <v>150</v>
      </c>
      <c r="M116" s="18"/>
      <c r="N116" s="19" t="s">
        <v>44</v>
      </c>
      <c r="O116" s="20"/>
      <c r="P116" s="19"/>
      <c r="Q116" s="21" t="s">
        <v>136</v>
      </c>
      <c r="R116" s="22"/>
      <c r="S116" s="23" t="s">
        <v>46</v>
      </c>
      <c r="T116" s="23"/>
      <c r="U116" s="24" t="s">
        <v>90</v>
      </c>
      <c r="V116" s="24"/>
      <c r="W116" s="25"/>
      <c r="X116" s="228"/>
      <c r="Y116" s="227"/>
      <c r="Z116" s="25"/>
      <c r="AB116" s="25"/>
      <c r="AC116" s="25"/>
    </row>
    <row r="117" spans="1:29" s="39" customFormat="1" ht="12.75">
      <c r="A117" s="28"/>
      <c r="B117" s="28"/>
      <c r="C117" s="29"/>
      <c r="D117" s="30"/>
      <c r="E117" s="30"/>
      <c r="F117" s="30"/>
      <c r="G117" s="31" t="s">
        <v>50</v>
      </c>
      <c r="H117" s="31"/>
      <c r="I117" s="24" t="s">
        <v>51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50</v>
      </c>
      <c r="T117" s="31"/>
      <c r="U117" s="24" t="s">
        <v>52</v>
      </c>
      <c r="V117" s="24"/>
      <c r="W117" s="25"/>
      <c r="X117" s="228"/>
      <c r="Y117" s="227"/>
      <c r="Z117" s="25"/>
      <c r="AB117" s="25"/>
      <c r="AC117" s="25"/>
    </row>
    <row r="118" spans="1:29" s="39" customFormat="1" ht="4.5" customHeight="1">
      <c r="A118" s="187"/>
      <c r="B118" s="188"/>
      <c r="C118" s="189"/>
      <c r="D118" s="190"/>
      <c r="E118" s="191"/>
      <c r="F118" s="192"/>
      <c r="G118" s="193"/>
      <c r="H118" s="193"/>
      <c r="I118" s="189"/>
      <c r="J118" s="188"/>
      <c r="K118" s="194"/>
      <c r="L118" s="26"/>
      <c r="M118" s="187"/>
      <c r="N118" s="188"/>
      <c r="O118" s="189"/>
      <c r="P118" s="190"/>
      <c r="Q118" s="191"/>
      <c r="R118" s="192"/>
      <c r="S118" s="193"/>
      <c r="T118" s="193"/>
      <c r="U118" s="189"/>
      <c r="V118" s="188"/>
      <c r="W118" s="194"/>
      <c r="X118" s="228"/>
      <c r="Y118" s="268"/>
      <c r="Z118" s="265"/>
      <c r="AB118" s="265"/>
      <c r="AC118" s="265"/>
    </row>
    <row r="119" spans="1:29" s="39" customFormat="1" ht="12.75" customHeight="1">
      <c r="A119" s="195"/>
      <c r="B119" s="32"/>
      <c r="C119" s="33"/>
      <c r="D119" s="196"/>
      <c r="E119" s="197" t="s">
        <v>53</v>
      </c>
      <c r="F119" s="35" t="s">
        <v>1330</v>
      </c>
      <c r="G119" s="36"/>
      <c r="H119" s="42"/>
      <c r="I119" s="42"/>
      <c r="J119" s="260"/>
      <c r="K119" s="198"/>
      <c r="L119" s="38"/>
      <c r="M119" s="195"/>
      <c r="N119" s="32"/>
      <c r="O119" s="33"/>
      <c r="P119" s="196"/>
      <c r="Q119" s="197" t="s">
        <v>53</v>
      </c>
      <c r="R119" s="35" t="s">
        <v>977</v>
      </c>
      <c r="S119" s="36"/>
      <c r="T119" s="42"/>
      <c r="U119" s="42"/>
      <c r="V119" s="260"/>
      <c r="W119" s="198"/>
      <c r="X119" s="228"/>
      <c r="Y119" s="269"/>
      <c r="Z119" s="266"/>
      <c r="AB119" s="266"/>
      <c r="AC119" s="266"/>
    </row>
    <row r="120" spans="1:29" s="39" customFormat="1" ht="12.75" customHeight="1">
      <c r="A120" s="195"/>
      <c r="B120" s="32"/>
      <c r="C120" s="33"/>
      <c r="D120" s="196"/>
      <c r="E120" s="199" t="s">
        <v>54</v>
      </c>
      <c r="F120" s="35" t="s">
        <v>688</v>
      </c>
      <c r="G120" s="200"/>
      <c r="H120" s="42"/>
      <c r="I120" s="44"/>
      <c r="J120" s="261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15.1</v>
      </c>
      <c r="K120" s="262"/>
      <c r="L120" s="38"/>
      <c r="M120" s="195"/>
      <c r="N120" s="32"/>
      <c r="O120" s="33"/>
      <c r="P120" s="196"/>
      <c r="Q120" s="199" t="s">
        <v>54</v>
      </c>
      <c r="R120" s="35" t="s">
        <v>100</v>
      </c>
      <c r="S120" s="200"/>
      <c r="T120" s="42"/>
      <c r="U120" s="44"/>
      <c r="V120" s="261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15.1</v>
      </c>
      <c r="W120" s="262"/>
      <c r="X120" s="228"/>
      <c r="Y120" s="269"/>
      <c r="Z120" s="266"/>
      <c r="AB120" s="266"/>
      <c r="AC120" s="266"/>
    </row>
    <row r="121" spans="1:29" s="39" customFormat="1" ht="12.75" customHeight="1">
      <c r="A121" s="195"/>
      <c r="B121" s="32"/>
      <c r="C121" s="33"/>
      <c r="D121" s="196"/>
      <c r="E121" s="199" t="s">
        <v>55</v>
      </c>
      <c r="F121" s="35" t="s">
        <v>688</v>
      </c>
      <c r="G121" s="36"/>
      <c r="H121" s="42"/>
      <c r="I121" s="263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5.1</v>
      </c>
      <c r="J121" s="261" t="str">
        <f>IF(J120="","","+")</f>
        <v>+</v>
      </c>
      <c r="K121" s="264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L121" s="38"/>
      <c r="M121" s="195"/>
      <c r="N121" s="32"/>
      <c r="O121" s="33"/>
      <c r="P121" s="196"/>
      <c r="Q121" s="199" t="s">
        <v>55</v>
      </c>
      <c r="R121" s="35" t="s">
        <v>1516</v>
      </c>
      <c r="S121" s="36"/>
      <c r="T121" s="42"/>
      <c r="U121" s="263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15.1</v>
      </c>
      <c r="V121" s="261" t="str">
        <f>IF(V120="","","+")</f>
        <v>+</v>
      </c>
      <c r="W121" s="264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7.1</v>
      </c>
      <c r="X121" s="228"/>
      <c r="Y121" s="269"/>
      <c r="Z121" s="266"/>
      <c r="AB121" s="266"/>
      <c r="AC121" s="266"/>
    </row>
    <row r="122" spans="1:29" s="39" customFormat="1" ht="12.75" customHeight="1">
      <c r="A122" s="195"/>
      <c r="B122" s="32"/>
      <c r="C122" s="33"/>
      <c r="D122" s="196"/>
      <c r="E122" s="197" t="s">
        <v>57</v>
      </c>
      <c r="F122" s="35" t="s">
        <v>649</v>
      </c>
      <c r="G122" s="36"/>
      <c r="H122" s="42"/>
      <c r="I122" s="44"/>
      <c r="J122" s="261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K122" s="262"/>
      <c r="L122" s="38"/>
      <c r="M122" s="195"/>
      <c r="N122" s="32"/>
      <c r="O122" s="33"/>
      <c r="P122" s="196"/>
      <c r="Q122" s="197" t="s">
        <v>57</v>
      </c>
      <c r="R122" s="35" t="s">
        <v>1517</v>
      </c>
      <c r="S122" s="36"/>
      <c r="T122" s="42"/>
      <c r="U122" s="44"/>
      <c r="V122" s="261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3.1</v>
      </c>
      <c r="W122" s="262"/>
      <c r="X122" s="228"/>
      <c r="Y122" s="269"/>
      <c r="Z122" s="266"/>
      <c r="AB122" s="266"/>
      <c r="AC122" s="266"/>
    </row>
    <row r="123" spans="1:29" s="39" customFormat="1" ht="12.75" customHeight="1">
      <c r="A123" s="202" t="s">
        <v>53</v>
      </c>
      <c r="B123" s="203" t="s">
        <v>591</v>
      </c>
      <c r="C123" s="33"/>
      <c r="D123" s="196"/>
      <c r="F123" s="36"/>
      <c r="G123" s="197" t="s">
        <v>53</v>
      </c>
      <c r="H123" s="205" t="s">
        <v>1518</v>
      </c>
      <c r="I123" s="36"/>
      <c r="J123" s="200"/>
      <c r="K123" s="198"/>
      <c r="L123" s="38"/>
      <c r="M123" s="202" t="s">
        <v>53</v>
      </c>
      <c r="N123" s="203" t="s">
        <v>1519</v>
      </c>
      <c r="O123" s="33"/>
      <c r="P123" s="196"/>
      <c r="R123" s="36"/>
      <c r="S123" s="197" t="s">
        <v>53</v>
      </c>
      <c r="T123" s="205" t="s">
        <v>142</v>
      </c>
      <c r="U123" s="36"/>
      <c r="V123" s="200"/>
      <c r="W123" s="198"/>
      <c r="X123" s="228"/>
      <c r="Y123" s="269"/>
      <c r="Z123" s="266"/>
      <c r="AB123" s="266"/>
      <c r="AC123" s="266"/>
    </row>
    <row r="124" spans="1:29" s="39" customFormat="1" ht="12.75" customHeight="1">
      <c r="A124" s="206" t="s">
        <v>54</v>
      </c>
      <c r="B124" s="208" t="s">
        <v>1520</v>
      </c>
      <c r="C124" s="45"/>
      <c r="D124" s="196"/>
      <c r="F124" s="207"/>
      <c r="G124" s="199" t="s">
        <v>54</v>
      </c>
      <c r="H124" s="205" t="s">
        <v>112</v>
      </c>
      <c r="I124" s="36"/>
      <c r="J124" s="200"/>
      <c r="K124" s="198"/>
      <c r="L124" s="38"/>
      <c r="M124" s="206" t="s">
        <v>54</v>
      </c>
      <c r="N124" s="203" t="s">
        <v>146</v>
      </c>
      <c r="O124" s="45"/>
      <c r="P124" s="196"/>
      <c r="R124" s="207"/>
      <c r="S124" s="199" t="s">
        <v>54</v>
      </c>
      <c r="T124" s="205" t="s">
        <v>1521</v>
      </c>
      <c r="U124" s="36"/>
      <c r="V124" s="200"/>
      <c r="W124" s="198"/>
      <c r="X124" s="228"/>
      <c r="Y124" s="269"/>
      <c r="Z124" s="266"/>
      <c r="AB124" s="266"/>
      <c r="AC124" s="266"/>
    </row>
    <row r="125" spans="1:29" s="39" customFormat="1" ht="12.75" customHeight="1">
      <c r="A125" s="206" t="s">
        <v>55</v>
      </c>
      <c r="B125" s="208" t="s">
        <v>129</v>
      </c>
      <c r="C125" s="33"/>
      <c r="D125" s="196"/>
      <c r="F125" s="207"/>
      <c r="G125" s="199" t="s">
        <v>55</v>
      </c>
      <c r="H125" s="205" t="s">
        <v>1248</v>
      </c>
      <c r="I125" s="36"/>
      <c r="J125" s="36"/>
      <c r="K125" s="198"/>
      <c r="L125" s="38"/>
      <c r="M125" s="206" t="s">
        <v>55</v>
      </c>
      <c r="N125" s="203" t="s">
        <v>163</v>
      </c>
      <c r="O125" s="33"/>
      <c r="P125" s="196"/>
      <c r="R125" s="207"/>
      <c r="S125" s="199" t="s">
        <v>55</v>
      </c>
      <c r="T125" s="204" t="s">
        <v>1522</v>
      </c>
      <c r="U125" s="36"/>
      <c r="V125" s="36"/>
      <c r="W125" s="198"/>
      <c r="X125" s="228"/>
      <c r="Y125" s="269"/>
      <c r="Z125" s="266"/>
      <c r="AB125" s="266"/>
      <c r="AC125" s="266"/>
    </row>
    <row r="126" spans="1:29" s="39" customFormat="1" ht="12.75" customHeight="1">
      <c r="A126" s="202" t="s">
        <v>57</v>
      </c>
      <c r="B126" s="203" t="s">
        <v>132</v>
      </c>
      <c r="C126" s="45"/>
      <c r="D126" s="196"/>
      <c r="F126" s="36"/>
      <c r="G126" s="197" t="s">
        <v>57</v>
      </c>
      <c r="H126" s="205" t="s">
        <v>958</v>
      </c>
      <c r="I126" s="93"/>
      <c r="J126" s="106" t="s">
        <v>64</v>
      </c>
      <c r="K126" s="95"/>
      <c r="L126" s="38"/>
      <c r="M126" s="202" t="s">
        <v>57</v>
      </c>
      <c r="N126" s="203" t="s">
        <v>1523</v>
      </c>
      <c r="O126" s="45"/>
      <c r="P126" s="196"/>
      <c r="R126" s="36"/>
      <c r="S126" s="197" t="s">
        <v>57</v>
      </c>
      <c r="T126" s="205" t="s">
        <v>130</v>
      </c>
      <c r="U126" s="93"/>
      <c r="V126" s="106" t="s">
        <v>64</v>
      </c>
      <c r="W126" s="95"/>
      <c r="X126" s="228"/>
      <c r="Y126" s="270"/>
      <c r="Z126" s="267"/>
      <c r="AB126" s="267"/>
      <c r="AC126" s="267"/>
    </row>
    <row r="127" spans="1:29" s="39" customFormat="1" ht="12.75" customHeight="1">
      <c r="A127" s="209"/>
      <c r="B127" s="45"/>
      <c r="C127" s="197"/>
      <c r="D127" s="196"/>
      <c r="E127" s="197" t="s">
        <v>53</v>
      </c>
      <c r="F127" s="35" t="s">
        <v>154</v>
      </c>
      <c r="G127" s="36"/>
      <c r="H127" s="210"/>
      <c r="I127" s="110" t="s">
        <v>65</v>
      </c>
      <c r="J127" s="111" t="s">
        <v>1524</v>
      </c>
      <c r="K127" s="95"/>
      <c r="L127" s="38"/>
      <c r="M127" s="209"/>
      <c r="N127" s="45"/>
      <c r="O127" s="197"/>
      <c r="P127" s="196"/>
      <c r="Q127" s="197" t="s">
        <v>53</v>
      </c>
      <c r="R127" s="201" t="s">
        <v>1232</v>
      </c>
      <c r="S127" s="36"/>
      <c r="T127" s="210"/>
      <c r="U127" s="110" t="s">
        <v>65</v>
      </c>
      <c r="V127" s="111" t="s">
        <v>1525</v>
      </c>
      <c r="W127" s="95"/>
      <c r="X127" s="228"/>
      <c r="Y127" s="270"/>
      <c r="Z127" s="267"/>
      <c r="AB127" s="267"/>
      <c r="AC127" s="267"/>
    </row>
    <row r="128" spans="1:29" s="39" customFormat="1" ht="12.75" customHeight="1">
      <c r="A128" s="195"/>
      <c r="B128" s="112" t="s">
        <v>66</v>
      </c>
      <c r="C128" s="33"/>
      <c r="D128" s="196"/>
      <c r="E128" s="199" t="s">
        <v>54</v>
      </c>
      <c r="F128" s="35" t="s">
        <v>1526</v>
      </c>
      <c r="G128" s="36"/>
      <c r="H128" s="42"/>
      <c r="I128" s="110" t="s">
        <v>5</v>
      </c>
      <c r="J128" s="113" t="s">
        <v>1524</v>
      </c>
      <c r="K128" s="95"/>
      <c r="L128" s="38"/>
      <c r="M128" s="195"/>
      <c r="N128" s="112" t="s">
        <v>66</v>
      </c>
      <c r="O128" s="33"/>
      <c r="P128" s="196"/>
      <c r="Q128" s="199" t="s">
        <v>54</v>
      </c>
      <c r="R128" s="201" t="s">
        <v>1527</v>
      </c>
      <c r="S128" s="36"/>
      <c r="T128" s="42"/>
      <c r="U128" s="110" t="s">
        <v>5</v>
      </c>
      <c r="V128" s="113" t="s">
        <v>1525</v>
      </c>
      <c r="W128" s="95"/>
      <c r="X128" s="228"/>
      <c r="Y128" s="270"/>
      <c r="Z128" s="267"/>
      <c r="AB128" s="267"/>
      <c r="AC128" s="267"/>
    </row>
    <row r="129" spans="1:29" s="39" customFormat="1" ht="12.75" customHeight="1">
      <c r="A129" s="195"/>
      <c r="B129" s="112" t="s">
        <v>822</v>
      </c>
      <c r="C129" s="33"/>
      <c r="D129" s="196"/>
      <c r="E129" s="199" t="s">
        <v>55</v>
      </c>
      <c r="F129" s="35" t="s">
        <v>1528</v>
      </c>
      <c r="G129" s="200"/>
      <c r="H129" s="42"/>
      <c r="I129" s="110" t="s">
        <v>68</v>
      </c>
      <c r="J129" s="113" t="s">
        <v>1529</v>
      </c>
      <c r="K129" s="95"/>
      <c r="L129" s="38"/>
      <c r="M129" s="195"/>
      <c r="N129" s="112" t="s">
        <v>1530</v>
      </c>
      <c r="O129" s="33"/>
      <c r="P129" s="196"/>
      <c r="Q129" s="199" t="s">
        <v>55</v>
      </c>
      <c r="R129" s="35" t="s">
        <v>289</v>
      </c>
      <c r="S129" s="200"/>
      <c r="T129" s="42"/>
      <c r="U129" s="110" t="s">
        <v>68</v>
      </c>
      <c r="V129" s="113" t="s">
        <v>1531</v>
      </c>
      <c r="W129" s="95"/>
      <c r="X129" s="228"/>
      <c r="Y129" s="270"/>
      <c r="Z129" s="267"/>
      <c r="AB129" s="267"/>
      <c r="AC129" s="267"/>
    </row>
    <row r="130" spans="1:29" s="39" customFormat="1" ht="12.75" customHeight="1">
      <c r="A130" s="211"/>
      <c r="B130" s="43"/>
      <c r="C130" s="43"/>
      <c r="D130" s="196"/>
      <c r="E130" s="197" t="s">
        <v>57</v>
      </c>
      <c r="F130" s="203" t="s">
        <v>955</v>
      </c>
      <c r="G130" s="43"/>
      <c r="H130" s="43"/>
      <c r="I130" s="116" t="s">
        <v>71</v>
      </c>
      <c r="J130" s="113" t="s">
        <v>1529</v>
      </c>
      <c r="K130" s="117"/>
      <c r="L130" s="46"/>
      <c r="M130" s="211"/>
      <c r="N130" s="43"/>
      <c r="O130" s="43"/>
      <c r="P130" s="196"/>
      <c r="Q130" s="197" t="s">
        <v>57</v>
      </c>
      <c r="R130" s="203" t="s">
        <v>541</v>
      </c>
      <c r="S130" s="43"/>
      <c r="T130" s="43"/>
      <c r="U130" s="116" t="s">
        <v>71</v>
      </c>
      <c r="V130" s="113" t="s">
        <v>1532</v>
      </c>
      <c r="W130" s="117"/>
      <c r="X130" s="228"/>
      <c r="Y130" s="271"/>
      <c r="Z130" s="115"/>
      <c r="AB130" s="115"/>
      <c r="AC130" s="115"/>
    </row>
    <row r="131" spans="1:29" ht="4.5" customHeight="1">
      <c r="A131" s="212"/>
      <c r="B131" s="213"/>
      <c r="C131" s="214"/>
      <c r="D131" s="215"/>
      <c r="E131" s="216"/>
      <c r="F131" s="217"/>
      <c r="G131" s="218"/>
      <c r="H131" s="218"/>
      <c r="I131" s="214"/>
      <c r="J131" s="213"/>
      <c r="K131" s="219"/>
      <c r="M131" s="212"/>
      <c r="N131" s="213"/>
      <c r="O131" s="214"/>
      <c r="P131" s="215"/>
      <c r="Q131" s="216"/>
      <c r="R131" s="217"/>
      <c r="S131" s="218"/>
      <c r="T131" s="218"/>
      <c r="U131" s="214"/>
      <c r="V131" s="213"/>
      <c r="W131" s="219"/>
      <c r="Y131" s="270"/>
      <c r="Z131" s="267"/>
      <c r="AA131" s="39"/>
      <c r="AB131" s="267"/>
      <c r="AC131" s="267"/>
    </row>
    <row r="132" spans="1:29" ht="12.75" customHeight="1">
      <c r="A132" s="128"/>
      <c r="B132" s="128" t="s">
        <v>72</v>
      </c>
      <c r="C132" s="129"/>
      <c r="D132" s="130" t="s">
        <v>73</v>
      </c>
      <c r="E132" s="130" t="s">
        <v>74</v>
      </c>
      <c r="F132" s="130" t="s">
        <v>75</v>
      </c>
      <c r="G132" s="131" t="s">
        <v>76</v>
      </c>
      <c r="H132" s="132"/>
      <c r="I132" s="129" t="s">
        <v>77</v>
      </c>
      <c r="J132" s="130" t="s">
        <v>72</v>
      </c>
      <c r="K132" s="128" t="s">
        <v>78</v>
      </c>
      <c r="L132" s="26">
        <v>150</v>
      </c>
      <c r="M132" s="128"/>
      <c r="N132" s="128" t="s">
        <v>72</v>
      </c>
      <c r="O132" s="129"/>
      <c r="P132" s="130" t="s">
        <v>73</v>
      </c>
      <c r="Q132" s="130" t="s">
        <v>74</v>
      </c>
      <c r="R132" s="130" t="s">
        <v>75</v>
      </c>
      <c r="S132" s="131" t="s">
        <v>76</v>
      </c>
      <c r="T132" s="132"/>
      <c r="U132" s="129" t="s">
        <v>77</v>
      </c>
      <c r="V132" s="130" t="s">
        <v>72</v>
      </c>
      <c r="W132" s="128" t="s">
        <v>78</v>
      </c>
      <c r="Y132" s="270"/>
      <c r="Z132" s="267"/>
      <c r="AA132" s="39"/>
      <c r="AB132" s="267"/>
      <c r="AC132" s="267"/>
    </row>
    <row r="133" spans="1:29" ht="12.75">
      <c r="A133" s="134" t="s">
        <v>78</v>
      </c>
      <c r="B133" s="173" t="s">
        <v>79</v>
      </c>
      <c r="C133" s="174" t="s">
        <v>80</v>
      </c>
      <c r="D133" s="175" t="s">
        <v>81</v>
      </c>
      <c r="E133" s="175" t="s">
        <v>82</v>
      </c>
      <c r="F133" s="175"/>
      <c r="G133" s="137" t="s">
        <v>80</v>
      </c>
      <c r="H133" s="137" t="s">
        <v>77</v>
      </c>
      <c r="I133" s="135"/>
      <c r="J133" s="134" t="s">
        <v>79</v>
      </c>
      <c r="K133" s="134"/>
      <c r="L133" s="26">
        <v>150</v>
      </c>
      <c r="M133" s="134" t="s">
        <v>78</v>
      </c>
      <c r="N133" s="173" t="s">
        <v>79</v>
      </c>
      <c r="O133" s="174" t="s">
        <v>80</v>
      </c>
      <c r="P133" s="175" t="s">
        <v>81</v>
      </c>
      <c r="Q133" s="175" t="s">
        <v>82</v>
      </c>
      <c r="R133" s="175"/>
      <c r="S133" s="137" t="s">
        <v>80</v>
      </c>
      <c r="T133" s="137" t="s">
        <v>77</v>
      </c>
      <c r="U133" s="135"/>
      <c r="V133" s="134" t="s">
        <v>79</v>
      </c>
      <c r="W133" s="134"/>
      <c r="Y133" s="270"/>
      <c r="Z133" s="267"/>
      <c r="AA133" s="39"/>
      <c r="AB133" s="267"/>
      <c r="AC133" s="267"/>
    </row>
    <row r="134" spans="1:29" ht="16.5" customHeight="1">
      <c r="A134" s="139">
        <v>-0.625</v>
      </c>
      <c r="B134" s="140">
        <v>1</v>
      </c>
      <c r="C134" s="141">
        <v>7</v>
      </c>
      <c r="D134" s="176" t="s">
        <v>83</v>
      </c>
      <c r="E134" s="142" t="s">
        <v>5</v>
      </c>
      <c r="F134" s="143">
        <v>9</v>
      </c>
      <c r="G134" s="144">
        <v>400</v>
      </c>
      <c r="H134" s="144"/>
      <c r="I134" s="145">
        <v>8</v>
      </c>
      <c r="J134" s="146">
        <v>5</v>
      </c>
      <c r="K134" s="147">
        <v>0.625</v>
      </c>
      <c r="L134" s="26"/>
      <c r="M134" s="139">
        <v>-0.75</v>
      </c>
      <c r="N134" s="140">
        <v>2</v>
      </c>
      <c r="O134" s="141">
        <v>7</v>
      </c>
      <c r="P134" s="176" t="s">
        <v>501</v>
      </c>
      <c r="Q134" s="142" t="s">
        <v>71</v>
      </c>
      <c r="R134" s="143">
        <v>7</v>
      </c>
      <c r="S134" s="144">
        <v>100</v>
      </c>
      <c r="T134" s="144"/>
      <c r="U134" s="145">
        <v>8</v>
      </c>
      <c r="V134" s="146">
        <v>4</v>
      </c>
      <c r="W134" s="147">
        <v>0.75</v>
      </c>
      <c r="Y134" s="270"/>
      <c r="Z134" s="267"/>
      <c r="AA134" s="39"/>
      <c r="AB134" s="267"/>
      <c r="AC134" s="267"/>
    </row>
    <row r="135" spans="1:29" ht="16.5" customHeight="1">
      <c r="A135" s="139">
        <v>1.375</v>
      </c>
      <c r="B135" s="140">
        <v>6</v>
      </c>
      <c r="C135" s="141">
        <v>3</v>
      </c>
      <c r="D135" s="180" t="s">
        <v>83</v>
      </c>
      <c r="E135" s="142" t="s">
        <v>5</v>
      </c>
      <c r="F135" s="143">
        <v>11</v>
      </c>
      <c r="G135" s="144">
        <v>460</v>
      </c>
      <c r="H135" s="144"/>
      <c r="I135" s="145">
        <v>6</v>
      </c>
      <c r="J135" s="146">
        <v>0</v>
      </c>
      <c r="K135" s="147">
        <v>-1.375</v>
      </c>
      <c r="L135" s="26"/>
      <c r="M135" s="139">
        <v>1.125</v>
      </c>
      <c r="N135" s="140">
        <v>5</v>
      </c>
      <c r="O135" s="141">
        <v>3</v>
      </c>
      <c r="P135" s="176" t="s">
        <v>501</v>
      </c>
      <c r="Q135" s="142" t="s">
        <v>71</v>
      </c>
      <c r="R135" s="143">
        <v>6</v>
      </c>
      <c r="S135" s="144">
        <v>150</v>
      </c>
      <c r="T135" s="144"/>
      <c r="U135" s="145">
        <v>6</v>
      </c>
      <c r="V135" s="146">
        <v>1</v>
      </c>
      <c r="W135" s="147">
        <v>-1.125</v>
      </c>
      <c r="Y135" s="270"/>
      <c r="Z135" s="267"/>
      <c r="AA135" s="39"/>
      <c r="AB135" s="267"/>
      <c r="AC135" s="267"/>
    </row>
    <row r="136" spans="1:29" ht="16.5" customHeight="1">
      <c r="A136" s="139">
        <v>-0.625</v>
      </c>
      <c r="B136" s="140">
        <v>1</v>
      </c>
      <c r="C136" s="141">
        <v>5</v>
      </c>
      <c r="D136" s="176" t="s">
        <v>83</v>
      </c>
      <c r="E136" s="142" t="s">
        <v>5</v>
      </c>
      <c r="F136" s="143">
        <v>9</v>
      </c>
      <c r="G136" s="144">
        <v>400</v>
      </c>
      <c r="H136" s="144"/>
      <c r="I136" s="145">
        <v>2</v>
      </c>
      <c r="J136" s="146">
        <v>5</v>
      </c>
      <c r="K136" s="147">
        <v>0.625</v>
      </c>
      <c r="L136" s="26"/>
      <c r="M136" s="139">
        <v>1.125</v>
      </c>
      <c r="N136" s="140">
        <v>5</v>
      </c>
      <c r="O136" s="141">
        <v>5</v>
      </c>
      <c r="P136" s="176" t="s">
        <v>85</v>
      </c>
      <c r="Q136" s="142" t="s">
        <v>68</v>
      </c>
      <c r="R136" s="143">
        <v>7</v>
      </c>
      <c r="S136" s="144">
        <v>150</v>
      </c>
      <c r="T136" s="144"/>
      <c r="U136" s="145">
        <v>2</v>
      </c>
      <c r="V136" s="146">
        <v>1</v>
      </c>
      <c r="W136" s="147">
        <v>-1.125</v>
      </c>
      <c r="Y136" s="270"/>
      <c r="Z136" s="267"/>
      <c r="AA136" s="39"/>
      <c r="AB136" s="267"/>
      <c r="AC136" s="267"/>
    </row>
    <row r="137" spans="1:29" ht="16.5" customHeight="1">
      <c r="A137" s="139">
        <v>0.375</v>
      </c>
      <c r="B137" s="140">
        <v>4</v>
      </c>
      <c r="C137" s="141">
        <v>1</v>
      </c>
      <c r="D137" s="180" t="s">
        <v>83</v>
      </c>
      <c r="E137" s="142" t="s">
        <v>5</v>
      </c>
      <c r="F137" s="143">
        <v>10</v>
      </c>
      <c r="G137" s="144">
        <v>430</v>
      </c>
      <c r="H137" s="144"/>
      <c r="I137" s="145">
        <v>4</v>
      </c>
      <c r="J137" s="146">
        <v>2</v>
      </c>
      <c r="K137" s="147">
        <v>-0.375</v>
      </c>
      <c r="L137" s="26"/>
      <c r="M137" s="139">
        <v>-2.25</v>
      </c>
      <c r="N137" s="140">
        <v>0</v>
      </c>
      <c r="O137" s="141">
        <v>1</v>
      </c>
      <c r="P137" s="176" t="s">
        <v>116</v>
      </c>
      <c r="Q137" s="142" t="s">
        <v>68</v>
      </c>
      <c r="R137" s="143">
        <v>8</v>
      </c>
      <c r="S137" s="144">
        <v>50</v>
      </c>
      <c r="T137" s="144"/>
      <c r="U137" s="145">
        <v>4</v>
      </c>
      <c r="V137" s="146">
        <v>6</v>
      </c>
      <c r="W137" s="147">
        <v>2.25</v>
      </c>
      <c r="Y137" s="277"/>
      <c r="Z137" s="182"/>
      <c r="AB137" s="182"/>
      <c r="AC137" s="182"/>
    </row>
    <row r="138" spans="1:29" s="39" customFormat="1" ht="9.75" customHeight="1">
      <c r="A138" s="27"/>
      <c r="B138" s="27"/>
      <c r="C138" s="53"/>
      <c r="D138" s="27"/>
      <c r="E138" s="27"/>
      <c r="F138" s="27"/>
      <c r="G138" s="27"/>
      <c r="H138" s="27"/>
      <c r="I138" s="53"/>
      <c r="J138" s="27"/>
      <c r="K138" s="27"/>
      <c r="L138" s="52"/>
      <c r="M138" s="27"/>
      <c r="N138" s="27"/>
      <c r="O138" s="53"/>
      <c r="P138" s="27"/>
      <c r="Q138" s="27"/>
      <c r="R138" s="27"/>
      <c r="S138" s="27"/>
      <c r="T138" s="27"/>
      <c r="U138" s="53"/>
      <c r="V138" s="27"/>
      <c r="W138" s="27"/>
      <c r="X138" s="228"/>
      <c r="Y138" s="227"/>
      <c r="Z138" s="27"/>
      <c r="AB138" s="27"/>
      <c r="AC138" s="27"/>
    </row>
    <row r="139" spans="1:29" s="39" customFormat="1" ht="15">
      <c r="A139" s="18"/>
      <c r="B139" s="19" t="s">
        <v>44</v>
      </c>
      <c r="C139" s="20"/>
      <c r="D139" s="19"/>
      <c r="E139" s="21" t="s">
        <v>143</v>
      </c>
      <c r="F139" s="22"/>
      <c r="G139" s="23" t="s">
        <v>46</v>
      </c>
      <c r="H139" s="23"/>
      <c r="I139" s="24" t="s">
        <v>47</v>
      </c>
      <c r="J139" s="24"/>
      <c r="K139" s="25"/>
      <c r="L139" s="26">
        <v>150</v>
      </c>
      <c r="M139" s="18"/>
      <c r="N139" s="19" t="s">
        <v>44</v>
      </c>
      <c r="O139" s="20"/>
      <c r="P139" s="19"/>
      <c r="Q139" s="21" t="s">
        <v>144</v>
      </c>
      <c r="R139" s="22"/>
      <c r="S139" s="23" t="s">
        <v>46</v>
      </c>
      <c r="T139" s="23"/>
      <c r="U139" s="24" t="s">
        <v>49</v>
      </c>
      <c r="V139" s="24"/>
      <c r="W139" s="25"/>
      <c r="X139" s="228"/>
      <c r="Y139" s="227"/>
      <c r="Z139" s="25"/>
      <c r="AB139" s="25"/>
      <c r="AC139" s="25"/>
    </row>
    <row r="140" spans="1:29" s="39" customFormat="1" ht="12.75">
      <c r="A140" s="28"/>
      <c r="B140" s="28"/>
      <c r="C140" s="29"/>
      <c r="D140" s="30"/>
      <c r="E140" s="30"/>
      <c r="F140" s="30"/>
      <c r="G140" s="31" t="s">
        <v>50</v>
      </c>
      <c r="H140" s="31"/>
      <c r="I140" s="24" t="s">
        <v>92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50</v>
      </c>
      <c r="T140" s="31"/>
      <c r="U140" s="24" t="s">
        <v>51</v>
      </c>
      <c r="V140" s="24"/>
      <c r="W140" s="25"/>
      <c r="X140" s="228"/>
      <c r="Y140" s="227"/>
      <c r="Z140" s="25"/>
      <c r="AB140" s="25"/>
      <c r="AC140" s="25"/>
    </row>
    <row r="141" spans="1:29" s="39" customFormat="1" ht="4.5" customHeight="1">
      <c r="A141" s="187"/>
      <c r="B141" s="188"/>
      <c r="C141" s="189"/>
      <c r="D141" s="190"/>
      <c r="E141" s="191"/>
      <c r="F141" s="192"/>
      <c r="G141" s="193"/>
      <c r="H141" s="193"/>
      <c r="I141" s="189"/>
      <c r="J141" s="188"/>
      <c r="K141" s="194"/>
      <c r="L141" s="26"/>
      <c r="M141" s="187"/>
      <c r="N141" s="188"/>
      <c r="O141" s="189"/>
      <c r="P141" s="190"/>
      <c r="Q141" s="191"/>
      <c r="R141" s="192"/>
      <c r="S141" s="193"/>
      <c r="T141" s="193"/>
      <c r="U141" s="189"/>
      <c r="V141" s="188"/>
      <c r="W141" s="194"/>
      <c r="X141" s="228"/>
      <c r="Y141" s="268"/>
      <c r="Z141" s="265"/>
      <c r="AB141" s="265"/>
      <c r="AC141" s="265"/>
    </row>
    <row r="142" spans="1:29" s="39" customFormat="1" ht="12.75" customHeight="1">
      <c r="A142" s="195"/>
      <c r="B142" s="32"/>
      <c r="C142" s="33"/>
      <c r="D142" s="196"/>
      <c r="E142" s="197" t="s">
        <v>53</v>
      </c>
      <c r="F142" s="35" t="s">
        <v>1533</v>
      </c>
      <c r="G142" s="36"/>
      <c r="H142" s="42"/>
      <c r="I142" s="42"/>
      <c r="J142" s="260"/>
      <c r="K142" s="198"/>
      <c r="L142" s="38"/>
      <c r="M142" s="195"/>
      <c r="N142" s="32"/>
      <c r="O142" s="33"/>
      <c r="P142" s="196"/>
      <c r="Q142" s="197" t="s">
        <v>53</v>
      </c>
      <c r="R142" s="35" t="s">
        <v>1534</v>
      </c>
      <c r="S142" s="36"/>
      <c r="T142" s="42"/>
      <c r="U142" s="42"/>
      <c r="V142" s="260"/>
      <c r="W142" s="198"/>
      <c r="X142" s="228"/>
      <c r="Y142" s="269"/>
      <c r="Z142" s="266"/>
      <c r="AB142" s="266"/>
      <c r="AC142" s="266"/>
    </row>
    <row r="143" spans="1:29" s="39" customFormat="1" ht="12.75" customHeight="1">
      <c r="A143" s="195"/>
      <c r="B143" s="32"/>
      <c r="C143" s="33"/>
      <c r="D143" s="196"/>
      <c r="E143" s="199" t="s">
        <v>54</v>
      </c>
      <c r="F143" s="35" t="s">
        <v>1535</v>
      </c>
      <c r="G143" s="200"/>
      <c r="H143" s="42"/>
      <c r="I143" s="44"/>
      <c r="J143" s="261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K143" s="262"/>
      <c r="L143" s="38"/>
      <c r="M143" s="195"/>
      <c r="N143" s="32"/>
      <c r="O143" s="33"/>
      <c r="P143" s="196"/>
      <c r="Q143" s="199" t="s">
        <v>54</v>
      </c>
      <c r="R143" s="35" t="s">
        <v>1536</v>
      </c>
      <c r="S143" s="200"/>
      <c r="T143" s="42"/>
      <c r="U143" s="44"/>
      <c r="V143" s="261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17.1</v>
      </c>
      <c r="W143" s="262"/>
      <c r="X143" s="228"/>
      <c r="Y143" s="269"/>
      <c r="Z143" s="266"/>
      <c r="AB143" s="266"/>
      <c r="AC143" s="266"/>
    </row>
    <row r="144" spans="1:29" s="39" customFormat="1" ht="12.75" customHeight="1">
      <c r="A144" s="195"/>
      <c r="B144" s="32"/>
      <c r="C144" s="33"/>
      <c r="D144" s="196"/>
      <c r="E144" s="199" t="s">
        <v>55</v>
      </c>
      <c r="F144" s="35" t="s">
        <v>56</v>
      </c>
      <c r="G144" s="36"/>
      <c r="H144" s="42"/>
      <c r="I144" s="263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J144" s="261" t="str">
        <f>IF(J143="","","+")</f>
        <v>+</v>
      </c>
      <c r="K144" s="264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38"/>
      <c r="M144" s="195"/>
      <c r="N144" s="32"/>
      <c r="O144" s="33"/>
      <c r="P144" s="196"/>
      <c r="Q144" s="199" t="s">
        <v>55</v>
      </c>
      <c r="R144" s="35" t="s">
        <v>1087</v>
      </c>
      <c r="S144" s="36"/>
      <c r="T144" s="42"/>
      <c r="U144" s="263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10.1</v>
      </c>
      <c r="V144" s="261" t="str">
        <f>IF(V143="","","+")</f>
        <v>+</v>
      </c>
      <c r="W144" s="264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8.1</v>
      </c>
      <c r="X144" s="228"/>
      <c r="Y144" s="269"/>
      <c r="Z144" s="266"/>
      <c r="AB144" s="266"/>
      <c r="AC144" s="266"/>
    </row>
    <row r="145" spans="1:29" s="39" customFormat="1" ht="12.75" customHeight="1">
      <c r="A145" s="195"/>
      <c r="B145" s="32"/>
      <c r="C145" s="33"/>
      <c r="D145" s="196"/>
      <c r="E145" s="197" t="s">
        <v>57</v>
      </c>
      <c r="F145" s="35" t="s">
        <v>1537</v>
      </c>
      <c r="G145" s="36"/>
      <c r="H145" s="42"/>
      <c r="I145" s="44"/>
      <c r="J145" s="261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K145" s="262"/>
      <c r="L145" s="38"/>
      <c r="M145" s="195"/>
      <c r="N145" s="32"/>
      <c r="O145" s="33"/>
      <c r="P145" s="196"/>
      <c r="Q145" s="197" t="s">
        <v>57</v>
      </c>
      <c r="R145" s="35" t="s">
        <v>793</v>
      </c>
      <c r="S145" s="36"/>
      <c r="T145" s="42"/>
      <c r="U145" s="44"/>
      <c r="V145" s="261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5.1</v>
      </c>
      <c r="W145" s="262"/>
      <c r="X145" s="228"/>
      <c r="Y145" s="269"/>
      <c r="Z145" s="266"/>
      <c r="AB145" s="266"/>
      <c r="AC145" s="266"/>
    </row>
    <row r="146" spans="1:29" s="39" customFormat="1" ht="12.75" customHeight="1">
      <c r="A146" s="202" t="s">
        <v>53</v>
      </c>
      <c r="B146" s="203" t="s">
        <v>1538</v>
      </c>
      <c r="C146" s="33"/>
      <c r="D146" s="196"/>
      <c r="F146" s="36"/>
      <c r="G146" s="197" t="s">
        <v>53</v>
      </c>
      <c r="H146" s="205" t="s">
        <v>808</v>
      </c>
      <c r="I146" s="36"/>
      <c r="J146" s="200"/>
      <c r="K146" s="198"/>
      <c r="L146" s="38"/>
      <c r="M146" s="202" t="s">
        <v>53</v>
      </c>
      <c r="N146" s="203" t="s">
        <v>1539</v>
      </c>
      <c r="O146" s="33"/>
      <c r="P146" s="196"/>
      <c r="R146" s="36"/>
      <c r="S146" s="197" t="s">
        <v>53</v>
      </c>
      <c r="T146" s="205" t="s">
        <v>545</v>
      </c>
      <c r="U146" s="36"/>
      <c r="V146" s="200"/>
      <c r="W146" s="198"/>
      <c r="X146" s="228"/>
      <c r="Y146" s="269"/>
      <c r="Z146" s="266"/>
      <c r="AB146" s="266"/>
      <c r="AC146" s="266"/>
    </row>
    <row r="147" spans="1:29" s="39" customFormat="1" ht="12.75" customHeight="1">
      <c r="A147" s="206" t="s">
        <v>54</v>
      </c>
      <c r="B147" s="203" t="s">
        <v>439</v>
      </c>
      <c r="C147" s="45"/>
      <c r="D147" s="196"/>
      <c r="F147" s="207"/>
      <c r="G147" s="199" t="s">
        <v>54</v>
      </c>
      <c r="H147" s="205" t="s">
        <v>485</v>
      </c>
      <c r="I147" s="36"/>
      <c r="J147" s="200"/>
      <c r="K147" s="198"/>
      <c r="L147" s="38"/>
      <c r="M147" s="206" t="s">
        <v>54</v>
      </c>
      <c r="N147" s="203" t="s">
        <v>696</v>
      </c>
      <c r="O147" s="45"/>
      <c r="P147" s="196"/>
      <c r="R147" s="207"/>
      <c r="S147" s="199" t="s">
        <v>54</v>
      </c>
      <c r="T147" s="204" t="s">
        <v>284</v>
      </c>
      <c r="U147" s="36"/>
      <c r="V147" s="200"/>
      <c r="W147" s="198"/>
      <c r="X147" s="228"/>
      <c r="Y147" s="269"/>
      <c r="Z147" s="266"/>
      <c r="AB147" s="266"/>
      <c r="AC147" s="266"/>
    </row>
    <row r="148" spans="1:29" s="39" customFormat="1" ht="12.75" customHeight="1">
      <c r="A148" s="206" t="s">
        <v>55</v>
      </c>
      <c r="B148" s="203" t="s">
        <v>1540</v>
      </c>
      <c r="C148" s="33"/>
      <c r="D148" s="196"/>
      <c r="F148" s="207"/>
      <c r="G148" s="199" t="s">
        <v>55</v>
      </c>
      <c r="H148" s="205" t="s">
        <v>717</v>
      </c>
      <c r="I148" s="36"/>
      <c r="J148" s="36"/>
      <c r="K148" s="198"/>
      <c r="L148" s="38"/>
      <c r="M148" s="206" t="s">
        <v>55</v>
      </c>
      <c r="N148" s="203" t="s">
        <v>131</v>
      </c>
      <c r="O148" s="33"/>
      <c r="P148" s="196"/>
      <c r="R148" s="207"/>
      <c r="S148" s="199" t="s">
        <v>55</v>
      </c>
      <c r="T148" s="204" t="s">
        <v>1309</v>
      </c>
      <c r="U148" s="36"/>
      <c r="V148" s="36"/>
      <c r="W148" s="198"/>
      <c r="X148" s="228"/>
      <c r="Y148" s="269"/>
      <c r="Z148" s="266"/>
      <c r="AB148" s="266"/>
      <c r="AC148" s="266"/>
    </row>
    <row r="149" spans="1:29" s="39" customFormat="1" ht="12.75" customHeight="1">
      <c r="A149" s="202" t="s">
        <v>57</v>
      </c>
      <c r="B149" s="203" t="s">
        <v>51</v>
      </c>
      <c r="C149" s="45"/>
      <c r="D149" s="196"/>
      <c r="F149" s="36"/>
      <c r="G149" s="197" t="s">
        <v>57</v>
      </c>
      <c r="H149" s="205" t="s">
        <v>1541</v>
      </c>
      <c r="I149" s="93"/>
      <c r="J149" s="106" t="s">
        <v>64</v>
      </c>
      <c r="K149" s="95"/>
      <c r="L149" s="38"/>
      <c r="M149" s="202" t="s">
        <v>57</v>
      </c>
      <c r="N149" s="208" t="s">
        <v>128</v>
      </c>
      <c r="O149" s="45"/>
      <c r="P149" s="196"/>
      <c r="R149" s="36"/>
      <c r="S149" s="197" t="s">
        <v>57</v>
      </c>
      <c r="T149" s="205" t="s">
        <v>1542</v>
      </c>
      <c r="U149" s="93"/>
      <c r="V149" s="106" t="s">
        <v>64</v>
      </c>
      <c r="W149" s="95"/>
      <c r="X149" s="228"/>
      <c r="Y149" s="270"/>
      <c r="Z149" s="267"/>
      <c r="AB149" s="267"/>
      <c r="AC149" s="267"/>
    </row>
    <row r="150" spans="1:29" s="39" customFormat="1" ht="12.75" customHeight="1">
      <c r="A150" s="209"/>
      <c r="B150" s="45"/>
      <c r="C150" s="197"/>
      <c r="D150" s="196"/>
      <c r="E150" s="197" t="s">
        <v>53</v>
      </c>
      <c r="F150" s="35" t="s">
        <v>575</v>
      </c>
      <c r="G150" s="36"/>
      <c r="H150" s="210"/>
      <c r="I150" s="110" t="s">
        <v>65</v>
      </c>
      <c r="J150" s="111" t="s">
        <v>1543</v>
      </c>
      <c r="K150" s="95"/>
      <c r="L150" s="38"/>
      <c r="M150" s="209"/>
      <c r="N150" s="45"/>
      <c r="O150" s="197"/>
      <c r="P150" s="196"/>
      <c r="Q150" s="197" t="s">
        <v>53</v>
      </c>
      <c r="R150" s="35" t="s">
        <v>187</v>
      </c>
      <c r="S150" s="36"/>
      <c r="T150" s="210"/>
      <c r="U150" s="110" t="s">
        <v>65</v>
      </c>
      <c r="V150" s="111" t="s">
        <v>1544</v>
      </c>
      <c r="W150" s="95"/>
      <c r="X150" s="228"/>
      <c r="Y150" s="270"/>
      <c r="Z150" s="267"/>
      <c r="AB150" s="267"/>
      <c r="AC150" s="267"/>
    </row>
    <row r="151" spans="1:29" s="39" customFormat="1" ht="12.75" customHeight="1">
      <c r="A151" s="195"/>
      <c r="B151" s="112" t="s">
        <v>66</v>
      </c>
      <c r="C151" s="33"/>
      <c r="D151" s="196"/>
      <c r="E151" s="199" t="s">
        <v>54</v>
      </c>
      <c r="F151" s="35" t="s">
        <v>242</v>
      </c>
      <c r="G151" s="36"/>
      <c r="H151" s="42"/>
      <c r="I151" s="110" t="s">
        <v>5</v>
      </c>
      <c r="J151" s="113" t="s">
        <v>1545</v>
      </c>
      <c r="K151" s="95"/>
      <c r="L151" s="38"/>
      <c r="M151" s="195"/>
      <c r="N151" s="112" t="s">
        <v>66</v>
      </c>
      <c r="O151" s="33"/>
      <c r="P151" s="196"/>
      <c r="Q151" s="199" t="s">
        <v>54</v>
      </c>
      <c r="R151" s="35" t="s">
        <v>130</v>
      </c>
      <c r="S151" s="36"/>
      <c r="T151" s="42"/>
      <c r="U151" s="110" t="s">
        <v>5</v>
      </c>
      <c r="V151" s="113" t="s">
        <v>1544</v>
      </c>
      <c r="W151" s="95"/>
      <c r="X151" s="228"/>
      <c r="Y151" s="270"/>
      <c r="Z151" s="267"/>
      <c r="AB151" s="267"/>
      <c r="AC151" s="267"/>
    </row>
    <row r="152" spans="1:29" s="39" customFormat="1" ht="12.75" customHeight="1">
      <c r="A152" s="195"/>
      <c r="B152" s="112" t="s">
        <v>1546</v>
      </c>
      <c r="C152" s="33"/>
      <c r="D152" s="196"/>
      <c r="E152" s="199" t="s">
        <v>55</v>
      </c>
      <c r="F152" s="35" t="s">
        <v>1547</v>
      </c>
      <c r="G152" s="200"/>
      <c r="H152" s="42"/>
      <c r="I152" s="110" t="s">
        <v>68</v>
      </c>
      <c r="J152" s="113" t="s">
        <v>1548</v>
      </c>
      <c r="K152" s="95"/>
      <c r="L152" s="38"/>
      <c r="M152" s="195"/>
      <c r="N152" s="112" t="s">
        <v>1482</v>
      </c>
      <c r="O152" s="33"/>
      <c r="P152" s="196"/>
      <c r="Q152" s="199" t="s">
        <v>55</v>
      </c>
      <c r="R152" s="35" t="s">
        <v>1549</v>
      </c>
      <c r="S152" s="200"/>
      <c r="T152" s="42"/>
      <c r="U152" s="110" t="s">
        <v>68</v>
      </c>
      <c r="V152" s="113" t="s">
        <v>1550</v>
      </c>
      <c r="W152" s="95"/>
      <c r="X152" s="228"/>
      <c r="Y152" s="270"/>
      <c r="Z152" s="267"/>
      <c r="AB152" s="267"/>
      <c r="AC152" s="267"/>
    </row>
    <row r="153" spans="1:29" s="39" customFormat="1" ht="12.75" customHeight="1">
      <c r="A153" s="211"/>
      <c r="B153" s="43"/>
      <c r="C153" s="43"/>
      <c r="D153" s="196"/>
      <c r="E153" s="197" t="s">
        <v>57</v>
      </c>
      <c r="F153" s="203" t="s">
        <v>1551</v>
      </c>
      <c r="G153" s="43"/>
      <c r="H153" s="43"/>
      <c r="I153" s="116" t="s">
        <v>71</v>
      </c>
      <c r="J153" s="113" t="s">
        <v>1552</v>
      </c>
      <c r="K153" s="117"/>
      <c r="L153" s="46"/>
      <c r="M153" s="211"/>
      <c r="N153" s="43"/>
      <c r="O153" s="43"/>
      <c r="P153" s="196"/>
      <c r="Q153" s="197" t="s">
        <v>57</v>
      </c>
      <c r="R153" s="203" t="s">
        <v>1433</v>
      </c>
      <c r="S153" s="43"/>
      <c r="T153" s="43"/>
      <c r="U153" s="116" t="s">
        <v>71</v>
      </c>
      <c r="V153" s="113" t="s">
        <v>1550</v>
      </c>
      <c r="W153" s="117"/>
      <c r="X153" s="228"/>
      <c r="Y153" s="271"/>
      <c r="Z153" s="115"/>
      <c r="AB153" s="115"/>
      <c r="AC153" s="115"/>
    </row>
    <row r="154" spans="1:29" ht="4.5" customHeight="1">
      <c r="A154" s="212"/>
      <c r="B154" s="213"/>
      <c r="C154" s="214"/>
      <c r="D154" s="215"/>
      <c r="E154" s="216"/>
      <c r="F154" s="217"/>
      <c r="G154" s="218"/>
      <c r="H154" s="218"/>
      <c r="I154" s="214"/>
      <c r="J154" s="213"/>
      <c r="K154" s="219"/>
      <c r="M154" s="212"/>
      <c r="N154" s="213"/>
      <c r="O154" s="214"/>
      <c r="P154" s="215"/>
      <c r="Q154" s="216"/>
      <c r="R154" s="217"/>
      <c r="S154" s="218"/>
      <c r="T154" s="218"/>
      <c r="U154" s="214"/>
      <c r="V154" s="213"/>
      <c r="W154" s="219"/>
      <c r="Y154" s="268"/>
      <c r="Z154" s="265"/>
      <c r="AB154" s="265"/>
      <c r="AC154" s="265"/>
    </row>
    <row r="155" spans="1:31" ht="12.75" customHeight="1">
      <c r="A155" s="128"/>
      <c r="B155" s="128" t="s">
        <v>72</v>
      </c>
      <c r="C155" s="129"/>
      <c r="D155" s="130" t="s">
        <v>73</v>
      </c>
      <c r="E155" s="130" t="s">
        <v>74</v>
      </c>
      <c r="F155" s="130" t="s">
        <v>75</v>
      </c>
      <c r="G155" s="131" t="s">
        <v>76</v>
      </c>
      <c r="H155" s="132"/>
      <c r="I155" s="129" t="s">
        <v>77</v>
      </c>
      <c r="J155" s="130" t="s">
        <v>72</v>
      </c>
      <c r="K155" s="128" t="s">
        <v>78</v>
      </c>
      <c r="L155" s="26">
        <v>150</v>
      </c>
      <c r="M155" s="128"/>
      <c r="N155" s="128" t="s">
        <v>72</v>
      </c>
      <c r="O155" s="129"/>
      <c r="P155" s="130" t="s">
        <v>73</v>
      </c>
      <c r="Q155" s="130" t="s">
        <v>74</v>
      </c>
      <c r="R155" s="130" t="s">
        <v>75</v>
      </c>
      <c r="S155" s="131" t="s">
        <v>76</v>
      </c>
      <c r="T155" s="132"/>
      <c r="U155" s="129" t="s">
        <v>77</v>
      </c>
      <c r="V155" s="130" t="s">
        <v>72</v>
      </c>
      <c r="W155" s="128" t="s">
        <v>78</v>
      </c>
      <c r="X155" s="272" t="s">
        <v>1449</v>
      </c>
      <c r="Y155" s="273"/>
      <c r="Z155" s="360" t="s">
        <v>1450</v>
      </c>
      <c r="AA155" s="362" t="s">
        <v>1226</v>
      </c>
      <c r="AB155" s="358" t="s">
        <v>1225</v>
      </c>
      <c r="AC155" s="360" t="s">
        <v>1451</v>
      </c>
      <c r="AD155" s="362" t="s">
        <v>1226</v>
      </c>
      <c r="AE155" s="358" t="s">
        <v>1225</v>
      </c>
    </row>
    <row r="156" spans="1:31" ht="12.75">
      <c r="A156" s="134" t="s">
        <v>78</v>
      </c>
      <c r="B156" s="173" t="s">
        <v>79</v>
      </c>
      <c r="C156" s="174" t="s">
        <v>80</v>
      </c>
      <c r="D156" s="175" t="s">
        <v>81</v>
      </c>
      <c r="E156" s="175" t="s">
        <v>82</v>
      </c>
      <c r="F156" s="175"/>
      <c r="G156" s="137" t="s">
        <v>80</v>
      </c>
      <c r="H156" s="137" t="s">
        <v>77</v>
      </c>
      <c r="I156" s="135"/>
      <c r="J156" s="134" t="s">
        <v>79</v>
      </c>
      <c r="K156" s="134"/>
      <c r="L156" s="26">
        <v>150</v>
      </c>
      <c r="M156" s="134" t="s">
        <v>78</v>
      </c>
      <c r="N156" s="173" t="s">
        <v>79</v>
      </c>
      <c r="O156" s="174" t="s">
        <v>80</v>
      </c>
      <c r="P156" s="175" t="s">
        <v>81</v>
      </c>
      <c r="Q156" s="175" t="s">
        <v>82</v>
      </c>
      <c r="R156" s="175"/>
      <c r="S156" s="137" t="s">
        <v>80</v>
      </c>
      <c r="T156" s="137" t="s">
        <v>77</v>
      </c>
      <c r="U156" s="135"/>
      <c r="V156" s="134" t="s">
        <v>79</v>
      </c>
      <c r="W156" s="134"/>
      <c r="X156" s="274" t="s">
        <v>80</v>
      </c>
      <c r="Y156" s="275" t="s">
        <v>77</v>
      </c>
      <c r="Z156" s="361"/>
      <c r="AA156" s="363"/>
      <c r="AB156" s="359"/>
      <c r="AC156" s="361"/>
      <c r="AD156" s="363"/>
      <c r="AE156" s="359"/>
    </row>
    <row r="157" spans="1:31" ht="16.5" customHeight="1">
      <c r="A157" s="139">
        <v>1.875</v>
      </c>
      <c r="B157" s="140">
        <v>4</v>
      </c>
      <c r="C157" s="141">
        <v>1</v>
      </c>
      <c r="D157" s="176" t="s">
        <v>84</v>
      </c>
      <c r="E157" s="142" t="s">
        <v>65</v>
      </c>
      <c r="F157" s="143">
        <v>7</v>
      </c>
      <c r="G157" s="144"/>
      <c r="H157" s="144">
        <v>100</v>
      </c>
      <c r="I157" s="145">
        <v>8</v>
      </c>
      <c r="J157" s="146">
        <v>2</v>
      </c>
      <c r="K157" s="147">
        <v>-1.875</v>
      </c>
      <c r="L157" s="26"/>
      <c r="M157" s="139">
        <v>-2.125</v>
      </c>
      <c r="N157" s="140">
        <v>1</v>
      </c>
      <c r="O157" s="141">
        <v>1</v>
      </c>
      <c r="P157" s="176" t="s">
        <v>106</v>
      </c>
      <c r="Q157" s="142" t="s">
        <v>65</v>
      </c>
      <c r="R157" s="143">
        <v>7</v>
      </c>
      <c r="S157" s="144"/>
      <c r="T157" s="144">
        <v>50</v>
      </c>
      <c r="U157" s="145">
        <v>8</v>
      </c>
      <c r="V157" s="146">
        <v>5</v>
      </c>
      <c r="W157" s="147">
        <v>2.125</v>
      </c>
      <c r="X157" s="276">
        <f>A157+M157+A180</f>
        <v>2.375</v>
      </c>
      <c r="Y157" s="229">
        <f>K157+W157+K180</f>
        <v>-2.375</v>
      </c>
      <c r="Z157" s="185">
        <f>O157</f>
        <v>1</v>
      </c>
      <c r="AA157" s="230">
        <f>IF(AND(G157&gt;0,G157&lt;1),2*G157,MATCH(A157,{-40000,-0.4999999999,0.5,40000},1)-1)+IF(AND(S157&gt;0,S157&lt;1),2*S157,MATCH(M157,{-40000,-0.4999999999,0.5,40000},1)-1)+IF(AND(G180&gt;0,G180&lt;1),2*G180,MATCH(A180,{-40000,-0.4999999999,0.5,40000},1)-1)</f>
        <v>4</v>
      </c>
      <c r="AB157" s="230">
        <f>MATCH(X157,{-40000,-9.9999999999,-6.9999999999,-2.9999999999,3,7,10,40000},1)/2-0.5</f>
        <v>1.5</v>
      </c>
      <c r="AC157" s="185">
        <f>U157</f>
        <v>8</v>
      </c>
      <c r="AD157" s="230">
        <f>IF(AND(H157&gt;0,H157&lt;1),2*H157,MATCH(K157,{-40000,-0.4999999999,0.5,40000},1)-1)+IF(AND(T157&gt;0,T157&lt;1),2*T157,MATCH(W157,{-40000,-0.4999999999,0.5,40000},1)-1)+IF(AND(H180&gt;0,H180&lt;1),2*H180,MATCH(K180,{-40000,-0.4999999999,0.5,40000},1)-1)</f>
        <v>2</v>
      </c>
      <c r="AE157" s="230">
        <f>MATCH(Y157,{-40000,-9.9999999999,-6.9999999999,-2.9999999999,3,7,10,40000},1)/2-0.5</f>
        <v>1.5</v>
      </c>
    </row>
    <row r="158" spans="1:31" ht="16.5" customHeight="1">
      <c r="A158" s="139">
        <v>-9.5</v>
      </c>
      <c r="B158" s="140">
        <v>0</v>
      </c>
      <c r="C158" s="141">
        <v>4</v>
      </c>
      <c r="D158" s="176" t="s">
        <v>193</v>
      </c>
      <c r="E158" s="142" t="s">
        <v>71</v>
      </c>
      <c r="F158" s="143">
        <v>9</v>
      </c>
      <c r="G158" s="144"/>
      <c r="H158" s="144">
        <v>670</v>
      </c>
      <c r="I158" s="145">
        <v>7</v>
      </c>
      <c r="J158" s="146">
        <v>6</v>
      </c>
      <c r="K158" s="147">
        <v>9.5</v>
      </c>
      <c r="L158" s="26"/>
      <c r="M158" s="139">
        <v>-2.125</v>
      </c>
      <c r="N158" s="140">
        <v>1</v>
      </c>
      <c r="O158" s="141">
        <v>4</v>
      </c>
      <c r="P158" s="176" t="s">
        <v>116</v>
      </c>
      <c r="Q158" s="142" t="s">
        <v>65</v>
      </c>
      <c r="R158" s="143">
        <v>8</v>
      </c>
      <c r="S158" s="144"/>
      <c r="T158" s="144">
        <v>50</v>
      </c>
      <c r="U158" s="145">
        <v>7</v>
      </c>
      <c r="V158" s="146">
        <v>5</v>
      </c>
      <c r="W158" s="147">
        <v>2.125</v>
      </c>
      <c r="X158" s="276">
        <f>A158+M158+A181</f>
        <v>-9.125</v>
      </c>
      <c r="Y158" s="229">
        <f>K158+W158+K181</f>
        <v>9.125</v>
      </c>
      <c r="Z158" s="185">
        <f>O158</f>
        <v>4</v>
      </c>
      <c r="AA158" s="230">
        <f>IF(AND(G158&gt;0,G158&lt;1),2*G158,MATCH(A158,{-40000,-0.4999999999,0.5,40000},1)-1)+IF(AND(S158&gt;0,S158&lt;1),2*S158,MATCH(M158,{-40000,-0.4999999999,0.5,40000},1)-1)+IF(AND(G181&gt;0,G181&lt;1),2*G181,MATCH(A181,{-40000,-0.4999999999,0.5,40000},1)-1)</f>
        <v>2</v>
      </c>
      <c r="AB158" s="230">
        <f>MATCH(X158,{-40000,-9.9999999999,-6.9999999999,-2.9999999999,3,7,10,40000},1)/2-0.5</f>
        <v>0.5</v>
      </c>
      <c r="AC158" s="185">
        <f>U158</f>
        <v>7</v>
      </c>
      <c r="AD158" s="230">
        <f>IF(AND(H158&gt;0,H158&lt;1),2*H158,MATCH(K158,{-40000,-0.4999999999,0.5,40000},1)-1)+IF(AND(T158&gt;0,T158&lt;1),2*T158,MATCH(W158,{-40000,-0.4999999999,0.5,40000},1)-1)+IF(AND(H181&gt;0,H181&lt;1),2*H181,MATCH(K181,{-40000,-0.4999999999,0.5,40000},1)-1)</f>
        <v>4</v>
      </c>
      <c r="AE158" s="230">
        <f>MATCH(Y158,{-40000,-9.9999999999,-6.9999999999,-2.9999999999,3,7,10,40000},1)/2-0.5</f>
        <v>2.5</v>
      </c>
    </row>
    <row r="159" spans="1:31" ht="16.5" customHeight="1">
      <c r="A159" s="139">
        <v>-0.75</v>
      </c>
      <c r="B159" s="140">
        <v>2</v>
      </c>
      <c r="C159" s="141">
        <v>2</v>
      </c>
      <c r="D159" s="176" t="s">
        <v>84</v>
      </c>
      <c r="E159" s="142" t="s">
        <v>65</v>
      </c>
      <c r="F159" s="143">
        <v>6</v>
      </c>
      <c r="G159" s="144"/>
      <c r="H159" s="144">
        <v>200</v>
      </c>
      <c r="I159" s="145">
        <v>6</v>
      </c>
      <c r="J159" s="146">
        <v>4</v>
      </c>
      <c r="K159" s="147">
        <v>0.75</v>
      </c>
      <c r="L159" s="26"/>
      <c r="M159" s="139">
        <v>1.875</v>
      </c>
      <c r="N159" s="140">
        <v>4</v>
      </c>
      <c r="O159" s="141">
        <v>2</v>
      </c>
      <c r="P159" s="176" t="s">
        <v>1553</v>
      </c>
      <c r="Q159" s="142" t="s">
        <v>71</v>
      </c>
      <c r="R159" s="143">
        <v>8</v>
      </c>
      <c r="S159" s="144">
        <v>100</v>
      </c>
      <c r="T159" s="144"/>
      <c r="U159" s="145">
        <v>6</v>
      </c>
      <c r="V159" s="146">
        <v>2</v>
      </c>
      <c r="W159" s="147">
        <v>-1.875</v>
      </c>
      <c r="X159" s="276">
        <f>A159+M159+A182</f>
        <v>-1.875</v>
      </c>
      <c r="Y159" s="229">
        <f>K159+W159+K182</f>
        <v>1.875</v>
      </c>
      <c r="Z159" s="185">
        <f>O159</f>
        <v>2</v>
      </c>
      <c r="AA159" s="230">
        <f>IF(AND(G159&gt;0,G159&lt;1),2*G159,MATCH(A159,{-40000,-0.4999999999,0.5,40000},1)-1)+IF(AND(S159&gt;0,S159&lt;1),2*S159,MATCH(M159,{-40000,-0.4999999999,0.5,40000},1)-1)+IF(AND(G182&gt;0,G182&lt;1),2*G182,MATCH(A182,{-40000,-0.4999999999,0.5,40000},1)-1)</f>
        <v>2</v>
      </c>
      <c r="AB159" s="230">
        <f>MATCH(X159,{-40000,-9.9999999999,-6.9999999999,-2.9999999999,3,7,10,40000},1)/2-0.5</f>
        <v>1.5</v>
      </c>
      <c r="AC159" s="185">
        <f>U159</f>
        <v>6</v>
      </c>
      <c r="AD159" s="230">
        <f>IF(AND(H159&gt;0,H159&lt;1),2*H159,MATCH(K159,{-40000,-0.4999999999,0.5,40000},1)-1)+IF(AND(T159&gt;0,T159&lt;1),2*T159,MATCH(W159,{-40000,-0.4999999999,0.5,40000},1)-1)+IF(AND(H182&gt;0,H182&lt;1),2*H182,MATCH(K182,{-40000,-0.4999999999,0.5,40000},1)-1)</f>
        <v>4</v>
      </c>
      <c r="AE159" s="230">
        <f>MATCH(Y159,{-40000,-9.9999999999,-6.9999999999,-2.9999999999,3,7,10,40000},1)/2-0.5</f>
        <v>1.5</v>
      </c>
    </row>
    <row r="160" spans="1:31" ht="16.5" customHeight="1">
      <c r="A160" s="139">
        <v>6.125</v>
      </c>
      <c r="B160" s="140">
        <v>6</v>
      </c>
      <c r="C160" s="141">
        <v>3</v>
      </c>
      <c r="D160" s="176" t="s">
        <v>84</v>
      </c>
      <c r="E160" s="142" t="s">
        <v>65</v>
      </c>
      <c r="F160" s="143">
        <v>8</v>
      </c>
      <c r="G160" s="144">
        <v>110</v>
      </c>
      <c r="H160" s="144"/>
      <c r="I160" s="145">
        <v>5</v>
      </c>
      <c r="J160" s="146">
        <v>0</v>
      </c>
      <c r="K160" s="147">
        <v>-6.125</v>
      </c>
      <c r="L160" s="26"/>
      <c r="M160" s="139">
        <v>2.875</v>
      </c>
      <c r="N160" s="140">
        <v>6</v>
      </c>
      <c r="O160" s="141">
        <v>3</v>
      </c>
      <c r="P160" s="176" t="s">
        <v>116</v>
      </c>
      <c r="Q160" s="142" t="s">
        <v>65</v>
      </c>
      <c r="R160" s="143">
        <v>9</v>
      </c>
      <c r="S160" s="144">
        <v>140</v>
      </c>
      <c r="T160" s="144"/>
      <c r="U160" s="145">
        <v>5</v>
      </c>
      <c r="V160" s="146">
        <v>0</v>
      </c>
      <c r="W160" s="147">
        <v>-2.875</v>
      </c>
      <c r="X160" s="276">
        <f>A160+M160+A183</f>
        <v>6.625</v>
      </c>
      <c r="Y160" s="229">
        <f>K160+W160+K183</f>
        <v>-6.625</v>
      </c>
      <c r="Z160" s="185">
        <f>O160</f>
        <v>3</v>
      </c>
      <c r="AA160" s="230">
        <f>IF(AND(G160&gt;0,G160&lt;1),2*G160,MATCH(A160,{-40000,-0.4999999999,0.5,40000},1)-1)+IF(AND(S160&gt;0,S160&lt;1),2*S160,MATCH(M160,{-40000,-0.4999999999,0.5,40000},1)-1)+IF(AND(G183&gt;0,G183&lt;1),2*G183,MATCH(A183,{-40000,-0.4999999999,0.5,40000},1)-1)</f>
        <v>4</v>
      </c>
      <c r="AB160" s="230">
        <f>MATCH(X160,{-40000,-9.9999999999,-6.9999999999,-2.9999999999,3,7,10,40000},1)/2-0.5</f>
        <v>2</v>
      </c>
      <c r="AC160" s="185">
        <f>U160</f>
        <v>5</v>
      </c>
      <c r="AD160" s="230">
        <f>IF(AND(H160&gt;0,H160&lt;1),2*H160,MATCH(K160,{-40000,-0.4999999999,0.5,40000},1)-1)+IF(AND(T160&gt;0,T160&lt;1),2*T160,MATCH(W160,{-40000,-0.4999999999,0.5,40000},1)-1)+IF(AND(H183&gt;0,H183&lt;1),2*H183,MATCH(K183,{-40000,-0.4999999999,0.5,40000},1)-1)</f>
        <v>2</v>
      </c>
      <c r="AE160" s="230">
        <f>MATCH(Y160,{-40000,-9.9999999999,-6.9999999999,-2.9999999999,3,7,10,40000},1)/2-0.5</f>
        <v>1</v>
      </c>
    </row>
    <row r="161" spans="1:29" s="39" customFormat="1" ht="30" customHeight="1">
      <c r="A161" s="27"/>
      <c r="B161" s="27"/>
      <c r="C161" s="53"/>
      <c r="D161" s="27"/>
      <c r="E161" s="27"/>
      <c r="F161" s="27"/>
      <c r="G161" s="27"/>
      <c r="H161" s="27"/>
      <c r="I161" s="53"/>
      <c r="J161" s="27"/>
      <c r="K161" s="27"/>
      <c r="L161" s="52"/>
      <c r="M161" s="27"/>
      <c r="N161" s="27"/>
      <c r="O161" s="53"/>
      <c r="P161" s="27"/>
      <c r="Q161" s="27"/>
      <c r="R161" s="181"/>
      <c r="S161" s="27"/>
      <c r="T161" s="27"/>
      <c r="U161" s="53"/>
      <c r="V161" s="27"/>
      <c r="W161" s="27"/>
      <c r="X161" s="228"/>
      <c r="Y161" s="227"/>
      <c r="Z161" s="27"/>
      <c r="AB161" s="27"/>
      <c r="AC161" s="27"/>
    </row>
    <row r="162" spans="1:29" s="39" customFormat="1" ht="15">
      <c r="A162" s="18"/>
      <c r="B162" s="19" t="s">
        <v>44</v>
      </c>
      <c r="C162" s="20"/>
      <c r="D162" s="19"/>
      <c r="E162" s="21" t="s">
        <v>157</v>
      </c>
      <c r="F162" s="22"/>
      <c r="G162" s="23" t="s">
        <v>46</v>
      </c>
      <c r="H162" s="23"/>
      <c r="I162" s="24" t="s">
        <v>88</v>
      </c>
      <c r="J162" s="24"/>
      <c r="K162" s="25"/>
      <c r="L162" s="26">
        <v>150</v>
      </c>
      <c r="M162" s="18"/>
      <c r="N162" s="19" t="s">
        <v>44</v>
      </c>
      <c r="O162" s="20"/>
      <c r="P162" s="19"/>
      <c r="Q162" s="21" t="s">
        <v>158</v>
      </c>
      <c r="R162" s="22"/>
      <c r="S162" s="23" t="s">
        <v>46</v>
      </c>
      <c r="T162" s="23"/>
      <c r="U162" s="24" t="s">
        <v>90</v>
      </c>
      <c r="V162" s="24"/>
      <c r="W162" s="25"/>
      <c r="X162" s="228"/>
      <c r="Y162" s="227"/>
      <c r="Z162" s="25"/>
      <c r="AB162" s="25"/>
      <c r="AC162" s="25"/>
    </row>
    <row r="163" spans="1:29" s="39" customFormat="1" ht="12.75">
      <c r="A163" s="28"/>
      <c r="B163" s="28"/>
      <c r="C163" s="29"/>
      <c r="D163" s="30"/>
      <c r="E163" s="30"/>
      <c r="F163" s="30"/>
      <c r="G163" s="31" t="s">
        <v>50</v>
      </c>
      <c r="H163" s="31"/>
      <c r="I163" s="24" t="s">
        <v>52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50</v>
      </c>
      <c r="T163" s="31"/>
      <c r="U163" s="24" t="s">
        <v>91</v>
      </c>
      <c r="V163" s="24"/>
      <c r="W163" s="25"/>
      <c r="X163" s="228"/>
      <c r="Y163" s="227"/>
      <c r="Z163" s="25"/>
      <c r="AB163" s="25"/>
      <c r="AC163" s="25"/>
    </row>
    <row r="164" spans="1:29" s="39" customFormat="1" ht="4.5" customHeight="1">
      <c r="A164" s="187"/>
      <c r="B164" s="188"/>
      <c r="C164" s="189"/>
      <c r="D164" s="190"/>
      <c r="E164" s="191"/>
      <c r="F164" s="192"/>
      <c r="G164" s="193"/>
      <c r="H164" s="193"/>
      <c r="I164" s="189"/>
      <c r="J164" s="188"/>
      <c r="K164" s="194"/>
      <c r="L164" s="26"/>
      <c r="M164" s="187"/>
      <c r="N164" s="188"/>
      <c r="O164" s="189"/>
      <c r="P164" s="190"/>
      <c r="Q164" s="191"/>
      <c r="R164" s="192"/>
      <c r="S164" s="193"/>
      <c r="T164" s="193"/>
      <c r="U164" s="189"/>
      <c r="V164" s="188"/>
      <c r="W164" s="194"/>
      <c r="X164" s="228"/>
      <c r="Y164" s="268"/>
      <c r="Z164" s="265"/>
      <c r="AB164" s="265"/>
      <c r="AC164" s="265"/>
    </row>
    <row r="165" spans="1:29" s="39" customFormat="1" ht="12.75" customHeight="1">
      <c r="A165" s="195"/>
      <c r="B165" s="32"/>
      <c r="C165" s="33"/>
      <c r="D165" s="196"/>
      <c r="E165" s="197" t="s">
        <v>53</v>
      </c>
      <c r="F165" s="35" t="s">
        <v>63</v>
      </c>
      <c r="G165" s="36"/>
      <c r="H165" s="42"/>
      <c r="I165" s="42"/>
      <c r="J165" s="260"/>
      <c r="K165" s="198"/>
      <c r="L165" s="38"/>
      <c r="M165" s="195"/>
      <c r="N165" s="32"/>
      <c r="O165" s="33"/>
      <c r="P165" s="196"/>
      <c r="Q165" s="197" t="s">
        <v>53</v>
      </c>
      <c r="R165" s="35" t="s">
        <v>271</v>
      </c>
      <c r="S165" s="36"/>
      <c r="T165" s="42"/>
      <c r="U165" s="42"/>
      <c r="V165" s="260"/>
      <c r="W165" s="198"/>
      <c r="X165" s="228"/>
      <c r="Y165" s="269"/>
      <c r="Z165" s="266"/>
      <c r="AB165" s="266"/>
      <c r="AC165" s="266"/>
    </row>
    <row r="166" spans="1:29" s="39" customFormat="1" ht="12.75" customHeight="1">
      <c r="A166" s="195"/>
      <c r="B166" s="32"/>
      <c r="C166" s="33"/>
      <c r="D166" s="196"/>
      <c r="E166" s="199" t="s">
        <v>54</v>
      </c>
      <c r="F166" s="35" t="s">
        <v>665</v>
      </c>
      <c r="G166" s="200"/>
      <c r="H166" s="42"/>
      <c r="I166" s="44"/>
      <c r="J166" s="261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K166" s="262"/>
      <c r="L166" s="38"/>
      <c r="M166" s="195"/>
      <c r="N166" s="32"/>
      <c r="O166" s="33"/>
      <c r="P166" s="196"/>
      <c r="Q166" s="199" t="s">
        <v>54</v>
      </c>
      <c r="R166" s="35" t="s">
        <v>262</v>
      </c>
      <c r="S166" s="200"/>
      <c r="T166" s="42"/>
      <c r="U166" s="44"/>
      <c r="V166" s="261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16.1</v>
      </c>
      <c r="W166" s="262"/>
      <c r="X166" s="228"/>
      <c r="Y166" s="269"/>
      <c r="Z166" s="266"/>
      <c r="AB166" s="266"/>
      <c r="AC166" s="266"/>
    </row>
    <row r="167" spans="1:29" s="39" customFormat="1" ht="12.75" customHeight="1">
      <c r="A167" s="195"/>
      <c r="B167" s="32"/>
      <c r="C167" s="33"/>
      <c r="D167" s="196"/>
      <c r="E167" s="199" t="s">
        <v>55</v>
      </c>
      <c r="F167" s="35" t="s">
        <v>1554</v>
      </c>
      <c r="G167" s="36"/>
      <c r="H167" s="42"/>
      <c r="I167" s="263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17.1</v>
      </c>
      <c r="J167" s="261" t="str">
        <f>IF(J166="","","+")</f>
        <v>+</v>
      </c>
      <c r="K167" s="264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L167" s="38"/>
      <c r="M167" s="195"/>
      <c r="N167" s="32"/>
      <c r="O167" s="33"/>
      <c r="P167" s="196"/>
      <c r="Q167" s="199" t="s">
        <v>55</v>
      </c>
      <c r="R167" s="35" t="s">
        <v>1498</v>
      </c>
      <c r="S167" s="36"/>
      <c r="T167" s="42"/>
      <c r="U167" s="263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4.1</v>
      </c>
      <c r="V167" s="261" t="str">
        <f>IF(V166="","","+")</f>
        <v>+</v>
      </c>
      <c r="W167" s="264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13.1</v>
      </c>
      <c r="X167" s="228"/>
      <c r="Y167" s="269"/>
      <c r="Z167" s="266"/>
      <c r="AB167" s="266"/>
      <c r="AC167" s="266"/>
    </row>
    <row r="168" spans="1:29" s="39" customFormat="1" ht="12.75" customHeight="1">
      <c r="A168" s="195"/>
      <c r="B168" s="32"/>
      <c r="C168" s="33"/>
      <c r="D168" s="196"/>
      <c r="E168" s="197" t="s">
        <v>57</v>
      </c>
      <c r="F168" s="201" t="s">
        <v>128</v>
      </c>
      <c r="G168" s="36"/>
      <c r="H168" s="42"/>
      <c r="I168" s="44"/>
      <c r="J168" s="261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K168" s="262"/>
      <c r="L168" s="38"/>
      <c r="M168" s="195"/>
      <c r="N168" s="32"/>
      <c r="O168" s="33"/>
      <c r="P168" s="196"/>
      <c r="Q168" s="197" t="s">
        <v>57</v>
      </c>
      <c r="R168" s="35" t="s">
        <v>1555</v>
      </c>
      <c r="S168" s="36"/>
      <c r="T168" s="42"/>
      <c r="U168" s="44"/>
      <c r="V168" s="261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7.1</v>
      </c>
      <c r="W168" s="262"/>
      <c r="X168" s="228"/>
      <c r="Y168" s="269"/>
      <c r="Z168" s="266"/>
      <c r="AB168" s="266"/>
      <c r="AC168" s="266"/>
    </row>
    <row r="169" spans="1:29" s="39" customFormat="1" ht="12.75" customHeight="1">
      <c r="A169" s="202" t="s">
        <v>53</v>
      </c>
      <c r="B169" s="203" t="s">
        <v>514</v>
      </c>
      <c r="C169" s="33"/>
      <c r="D169" s="196"/>
      <c r="F169" s="36"/>
      <c r="G169" s="197" t="s">
        <v>53</v>
      </c>
      <c r="H169" s="205" t="s">
        <v>1556</v>
      </c>
      <c r="I169" s="36"/>
      <c r="J169" s="200"/>
      <c r="K169" s="198"/>
      <c r="L169" s="38"/>
      <c r="M169" s="202" t="s">
        <v>53</v>
      </c>
      <c r="N169" s="203" t="s">
        <v>672</v>
      </c>
      <c r="O169" s="33"/>
      <c r="P169" s="196"/>
      <c r="R169" s="36"/>
      <c r="S169" s="197" t="s">
        <v>53</v>
      </c>
      <c r="T169" s="204" t="s">
        <v>544</v>
      </c>
      <c r="U169" s="36"/>
      <c r="V169" s="200"/>
      <c r="W169" s="198"/>
      <c r="X169" s="228"/>
      <c r="Y169" s="269"/>
      <c r="Z169" s="266"/>
      <c r="AB169" s="266"/>
      <c r="AC169" s="266"/>
    </row>
    <row r="170" spans="1:29" s="39" customFormat="1" ht="12.75" customHeight="1">
      <c r="A170" s="206" t="s">
        <v>54</v>
      </c>
      <c r="B170" s="203" t="s">
        <v>1557</v>
      </c>
      <c r="C170" s="45"/>
      <c r="D170" s="196"/>
      <c r="F170" s="207"/>
      <c r="G170" s="199" t="s">
        <v>54</v>
      </c>
      <c r="H170" s="204" t="s">
        <v>59</v>
      </c>
      <c r="I170" s="36"/>
      <c r="J170" s="200"/>
      <c r="K170" s="198"/>
      <c r="L170" s="38"/>
      <c r="M170" s="206" t="s">
        <v>54</v>
      </c>
      <c r="N170" s="208" t="s">
        <v>128</v>
      </c>
      <c r="O170" s="45"/>
      <c r="P170" s="196"/>
      <c r="R170" s="207"/>
      <c r="S170" s="199" t="s">
        <v>54</v>
      </c>
      <c r="T170" s="205" t="s">
        <v>1558</v>
      </c>
      <c r="U170" s="36"/>
      <c r="V170" s="200"/>
      <c r="W170" s="198"/>
      <c r="X170" s="228"/>
      <c r="Y170" s="269"/>
      <c r="Z170" s="266"/>
      <c r="AB170" s="266"/>
      <c r="AC170" s="266"/>
    </row>
    <row r="171" spans="1:29" s="39" customFormat="1" ht="12.75" customHeight="1">
      <c r="A171" s="206" t="s">
        <v>55</v>
      </c>
      <c r="B171" s="203" t="s">
        <v>717</v>
      </c>
      <c r="C171" s="33"/>
      <c r="D171" s="196"/>
      <c r="F171" s="207"/>
      <c r="G171" s="199" t="s">
        <v>55</v>
      </c>
      <c r="H171" s="205" t="s">
        <v>534</v>
      </c>
      <c r="I171" s="36"/>
      <c r="J171" s="36"/>
      <c r="K171" s="198"/>
      <c r="L171" s="38"/>
      <c r="M171" s="206" t="s">
        <v>55</v>
      </c>
      <c r="N171" s="203" t="s">
        <v>1559</v>
      </c>
      <c r="O171" s="33"/>
      <c r="P171" s="196"/>
      <c r="R171" s="207"/>
      <c r="S171" s="199" t="s">
        <v>55</v>
      </c>
      <c r="T171" s="204" t="s">
        <v>128</v>
      </c>
      <c r="U171" s="36"/>
      <c r="V171" s="36"/>
      <c r="W171" s="198"/>
      <c r="X171" s="228"/>
      <c r="Y171" s="269"/>
      <c r="Z171" s="266"/>
      <c r="AB171" s="266"/>
      <c r="AC171" s="266"/>
    </row>
    <row r="172" spans="1:29" s="39" customFormat="1" ht="12.75" customHeight="1">
      <c r="A172" s="202" t="s">
        <v>57</v>
      </c>
      <c r="B172" s="203" t="s">
        <v>546</v>
      </c>
      <c r="C172" s="45"/>
      <c r="D172" s="196"/>
      <c r="F172" s="36"/>
      <c r="G172" s="197" t="s">
        <v>57</v>
      </c>
      <c r="H172" s="205" t="s">
        <v>1547</v>
      </c>
      <c r="I172" s="93"/>
      <c r="J172" s="106" t="s">
        <v>64</v>
      </c>
      <c r="K172" s="95"/>
      <c r="L172" s="38"/>
      <c r="M172" s="202" t="s">
        <v>57</v>
      </c>
      <c r="N172" s="203" t="s">
        <v>1560</v>
      </c>
      <c r="O172" s="45"/>
      <c r="P172" s="196"/>
      <c r="R172" s="36"/>
      <c r="S172" s="197" t="s">
        <v>57</v>
      </c>
      <c r="T172" s="205" t="s">
        <v>569</v>
      </c>
      <c r="U172" s="93"/>
      <c r="V172" s="106" t="s">
        <v>64</v>
      </c>
      <c r="W172" s="95"/>
      <c r="X172" s="228"/>
      <c r="Y172" s="270"/>
      <c r="Z172" s="267"/>
      <c r="AB172" s="267"/>
      <c r="AC172" s="267"/>
    </row>
    <row r="173" spans="1:29" s="39" customFormat="1" ht="12.75" customHeight="1">
      <c r="A173" s="209"/>
      <c r="B173" s="45"/>
      <c r="C173" s="197"/>
      <c r="D173" s="196"/>
      <c r="E173" s="197" t="s">
        <v>53</v>
      </c>
      <c r="F173" s="35" t="s">
        <v>1382</v>
      </c>
      <c r="G173" s="36"/>
      <c r="H173" s="210"/>
      <c r="I173" s="110" t="s">
        <v>65</v>
      </c>
      <c r="J173" s="111" t="s">
        <v>1561</v>
      </c>
      <c r="K173" s="95"/>
      <c r="L173" s="38"/>
      <c r="M173" s="209"/>
      <c r="N173" s="45"/>
      <c r="O173" s="197"/>
      <c r="P173" s="196"/>
      <c r="Q173" s="197" t="s">
        <v>53</v>
      </c>
      <c r="R173" s="35" t="s">
        <v>1562</v>
      </c>
      <c r="S173" s="36"/>
      <c r="T173" s="210"/>
      <c r="U173" s="110" t="s">
        <v>65</v>
      </c>
      <c r="V173" s="111" t="s">
        <v>1563</v>
      </c>
      <c r="W173" s="95"/>
      <c r="X173" s="228"/>
      <c r="Y173" s="270"/>
      <c r="Z173" s="267"/>
      <c r="AB173" s="267"/>
      <c r="AC173" s="267"/>
    </row>
    <row r="174" spans="1:29" s="39" customFormat="1" ht="12.75" customHeight="1">
      <c r="A174" s="195"/>
      <c r="B174" s="112" t="s">
        <v>66</v>
      </c>
      <c r="C174" s="33"/>
      <c r="D174" s="196"/>
      <c r="E174" s="199" t="s">
        <v>54</v>
      </c>
      <c r="F174" s="35" t="s">
        <v>161</v>
      </c>
      <c r="G174" s="36"/>
      <c r="H174" s="42"/>
      <c r="I174" s="110" t="s">
        <v>5</v>
      </c>
      <c r="J174" s="113" t="s">
        <v>1561</v>
      </c>
      <c r="K174" s="95"/>
      <c r="L174" s="38"/>
      <c r="M174" s="195"/>
      <c r="N174" s="112" t="s">
        <v>66</v>
      </c>
      <c r="O174" s="33"/>
      <c r="P174" s="196"/>
      <c r="Q174" s="199" t="s">
        <v>54</v>
      </c>
      <c r="R174" s="35" t="s">
        <v>1363</v>
      </c>
      <c r="S174" s="36"/>
      <c r="T174" s="42"/>
      <c r="U174" s="110" t="s">
        <v>5</v>
      </c>
      <c r="V174" s="113" t="s">
        <v>1563</v>
      </c>
      <c r="W174" s="95"/>
      <c r="X174" s="228"/>
      <c r="Y174" s="270"/>
      <c r="Z174" s="267"/>
      <c r="AB174" s="267"/>
      <c r="AC174" s="267"/>
    </row>
    <row r="175" spans="1:29" s="39" customFormat="1" ht="12.75" customHeight="1">
      <c r="A175" s="195"/>
      <c r="B175" s="112" t="s">
        <v>1145</v>
      </c>
      <c r="C175" s="33"/>
      <c r="D175" s="196"/>
      <c r="E175" s="199" t="s">
        <v>55</v>
      </c>
      <c r="F175" s="35" t="s">
        <v>67</v>
      </c>
      <c r="G175" s="200"/>
      <c r="H175" s="42"/>
      <c r="I175" s="110" t="s">
        <v>68</v>
      </c>
      <c r="J175" s="113" t="s">
        <v>1564</v>
      </c>
      <c r="K175" s="95"/>
      <c r="L175" s="38"/>
      <c r="M175" s="195"/>
      <c r="N175" s="112" t="s">
        <v>1565</v>
      </c>
      <c r="O175" s="33"/>
      <c r="P175" s="196"/>
      <c r="Q175" s="199" t="s">
        <v>55</v>
      </c>
      <c r="R175" s="35" t="s">
        <v>624</v>
      </c>
      <c r="S175" s="200"/>
      <c r="T175" s="42"/>
      <c r="U175" s="110" t="s">
        <v>68</v>
      </c>
      <c r="V175" s="113" t="s">
        <v>1566</v>
      </c>
      <c r="W175" s="95"/>
      <c r="X175" s="228"/>
      <c r="Y175" s="270"/>
      <c r="Z175" s="267"/>
      <c r="AB175" s="267"/>
      <c r="AC175" s="267"/>
    </row>
    <row r="176" spans="1:29" s="39" customFormat="1" ht="12.75" customHeight="1">
      <c r="A176" s="211"/>
      <c r="B176" s="43"/>
      <c r="C176" s="43"/>
      <c r="D176" s="196"/>
      <c r="E176" s="197" t="s">
        <v>57</v>
      </c>
      <c r="F176" s="203" t="s">
        <v>1567</v>
      </c>
      <c r="G176" s="43"/>
      <c r="H176" s="43"/>
      <c r="I176" s="116" t="s">
        <v>71</v>
      </c>
      <c r="J176" s="113" t="s">
        <v>1564</v>
      </c>
      <c r="K176" s="117"/>
      <c r="L176" s="46"/>
      <c r="M176" s="211"/>
      <c r="N176" s="43"/>
      <c r="O176" s="43"/>
      <c r="P176" s="196"/>
      <c r="Q176" s="197" t="s">
        <v>57</v>
      </c>
      <c r="R176" s="203" t="s">
        <v>615</v>
      </c>
      <c r="S176" s="43"/>
      <c r="T176" s="43"/>
      <c r="U176" s="116" t="s">
        <v>71</v>
      </c>
      <c r="V176" s="113" t="s">
        <v>1566</v>
      </c>
      <c r="W176" s="117"/>
      <c r="X176" s="228"/>
      <c r="Y176" s="271"/>
      <c r="Z176" s="115"/>
      <c r="AB176" s="115"/>
      <c r="AC176" s="115"/>
    </row>
    <row r="177" spans="1:29" ht="4.5" customHeight="1">
      <c r="A177" s="212"/>
      <c r="B177" s="213"/>
      <c r="C177" s="214"/>
      <c r="D177" s="215"/>
      <c r="E177" s="216"/>
      <c r="F177" s="217"/>
      <c r="G177" s="218"/>
      <c r="H177" s="218"/>
      <c r="I177" s="214"/>
      <c r="J177" s="213"/>
      <c r="K177" s="219"/>
      <c r="M177" s="212"/>
      <c r="N177" s="213"/>
      <c r="O177" s="214"/>
      <c r="P177" s="215"/>
      <c r="Q177" s="216"/>
      <c r="R177" s="217"/>
      <c r="S177" s="218"/>
      <c r="T177" s="218"/>
      <c r="U177" s="214"/>
      <c r="V177" s="213"/>
      <c r="W177" s="219"/>
      <c r="Y177" s="268"/>
      <c r="Z177" s="265"/>
      <c r="AB177" s="265"/>
      <c r="AC177" s="265"/>
    </row>
    <row r="178" spans="1:31" ht="12.75" customHeight="1">
      <c r="A178" s="128"/>
      <c r="B178" s="128" t="s">
        <v>72</v>
      </c>
      <c r="C178" s="129"/>
      <c r="D178" s="130" t="s">
        <v>73</v>
      </c>
      <c r="E178" s="130" t="s">
        <v>74</v>
      </c>
      <c r="F178" s="130" t="s">
        <v>75</v>
      </c>
      <c r="G178" s="131" t="s">
        <v>76</v>
      </c>
      <c r="H178" s="132"/>
      <c r="I178" s="129" t="s">
        <v>77</v>
      </c>
      <c r="J178" s="130" t="s">
        <v>72</v>
      </c>
      <c r="K178" s="128" t="s">
        <v>78</v>
      </c>
      <c r="L178" s="26">
        <v>150</v>
      </c>
      <c r="M178" s="128"/>
      <c r="N178" s="128" t="s">
        <v>72</v>
      </c>
      <c r="O178" s="129"/>
      <c r="P178" s="130" t="s">
        <v>73</v>
      </c>
      <c r="Q178" s="130" t="s">
        <v>74</v>
      </c>
      <c r="R178" s="130" t="s">
        <v>75</v>
      </c>
      <c r="S178" s="131" t="s">
        <v>76</v>
      </c>
      <c r="T178" s="132"/>
      <c r="U178" s="129" t="s">
        <v>77</v>
      </c>
      <c r="V178" s="130" t="s">
        <v>72</v>
      </c>
      <c r="W178" s="128" t="s">
        <v>78</v>
      </c>
      <c r="X178" s="272" t="s">
        <v>1449</v>
      </c>
      <c r="Y178" s="273"/>
      <c r="Z178" s="360" t="s">
        <v>1450</v>
      </c>
      <c r="AA178" s="362" t="s">
        <v>1226</v>
      </c>
      <c r="AB178" s="358" t="s">
        <v>1225</v>
      </c>
      <c r="AC178" s="360" t="s">
        <v>1451</v>
      </c>
      <c r="AD178" s="362" t="s">
        <v>1226</v>
      </c>
      <c r="AE178" s="358" t="s">
        <v>1225</v>
      </c>
    </row>
    <row r="179" spans="1:31" ht="12.75">
      <c r="A179" s="134" t="s">
        <v>78</v>
      </c>
      <c r="B179" s="173" t="s">
        <v>79</v>
      </c>
      <c r="C179" s="174" t="s">
        <v>80</v>
      </c>
      <c r="D179" s="175" t="s">
        <v>81</v>
      </c>
      <c r="E179" s="175" t="s">
        <v>82</v>
      </c>
      <c r="F179" s="175"/>
      <c r="G179" s="137" t="s">
        <v>80</v>
      </c>
      <c r="H179" s="137" t="s">
        <v>77</v>
      </c>
      <c r="I179" s="135"/>
      <c r="J179" s="134" t="s">
        <v>79</v>
      </c>
      <c r="K179" s="134"/>
      <c r="L179" s="26">
        <v>150</v>
      </c>
      <c r="M179" s="134" t="s">
        <v>78</v>
      </c>
      <c r="N179" s="173" t="s">
        <v>79</v>
      </c>
      <c r="O179" s="174" t="s">
        <v>80</v>
      </c>
      <c r="P179" s="175" t="s">
        <v>81</v>
      </c>
      <c r="Q179" s="175" t="s">
        <v>82</v>
      </c>
      <c r="R179" s="175"/>
      <c r="S179" s="137" t="s">
        <v>80</v>
      </c>
      <c r="T179" s="137" t="s">
        <v>77</v>
      </c>
      <c r="U179" s="135"/>
      <c r="V179" s="134" t="s">
        <v>79</v>
      </c>
      <c r="W179" s="134"/>
      <c r="X179" s="274" t="s">
        <v>80</v>
      </c>
      <c r="Y179" s="275" t="s">
        <v>77</v>
      </c>
      <c r="Z179" s="361"/>
      <c r="AA179" s="363"/>
      <c r="AB179" s="359"/>
      <c r="AC179" s="361"/>
      <c r="AD179" s="363"/>
      <c r="AE179" s="359"/>
    </row>
    <row r="180" spans="1:31" ht="16.5" customHeight="1">
      <c r="A180" s="139">
        <v>2.625</v>
      </c>
      <c r="B180" s="140">
        <v>6</v>
      </c>
      <c r="C180" s="141">
        <v>1</v>
      </c>
      <c r="D180" s="176" t="s">
        <v>86</v>
      </c>
      <c r="E180" s="142" t="s">
        <v>65</v>
      </c>
      <c r="F180" s="143">
        <v>7</v>
      </c>
      <c r="G180" s="144"/>
      <c r="H180" s="144">
        <v>200</v>
      </c>
      <c r="I180" s="145">
        <v>8</v>
      </c>
      <c r="J180" s="146">
        <v>0</v>
      </c>
      <c r="K180" s="147">
        <v>-2.625</v>
      </c>
      <c r="L180" s="26"/>
      <c r="M180" s="139">
        <v>-3</v>
      </c>
      <c r="N180" s="140">
        <v>2</v>
      </c>
      <c r="O180" s="141">
        <v>3</v>
      </c>
      <c r="P180" s="176" t="s">
        <v>134</v>
      </c>
      <c r="Q180" s="142" t="s">
        <v>68</v>
      </c>
      <c r="R180" s="143">
        <v>8</v>
      </c>
      <c r="S180" s="144"/>
      <c r="T180" s="144">
        <v>90</v>
      </c>
      <c r="U180" s="145">
        <v>8</v>
      </c>
      <c r="V180" s="146">
        <v>4</v>
      </c>
      <c r="W180" s="147">
        <v>3</v>
      </c>
      <c r="X180" s="276">
        <f>M203+M180+A203</f>
        <v>1.375</v>
      </c>
      <c r="Y180" s="229">
        <f>W203+W180+K203</f>
        <v>-1.375</v>
      </c>
      <c r="Z180" s="185">
        <f>O180</f>
        <v>3</v>
      </c>
      <c r="AA180" s="230">
        <f>IF(AND(S203&gt;0,S203&lt;1),2*S203,MATCH(M203,{-40000,-0.4999999999,0.5,40000},1)-1)+IF(AND(S180&gt;0,S180&lt;1),2*S180,MATCH(M180,{-40000,-0.4999999999,0.5,40000},1)-1)+IF(AND(G203&gt;0,G203&lt;1),2*G203,MATCH(A203,{-40000,-0.4999999999,0.5,40000},1)-1)</f>
        <v>4</v>
      </c>
      <c r="AB180" s="230">
        <f>MATCH(X180,{-40000,-9.9999999999,-6.9999999999,-2.9999999999,3,7,10,40000},1)/2-0.5</f>
        <v>1.5</v>
      </c>
      <c r="AC180" s="185">
        <f>U180</f>
        <v>8</v>
      </c>
      <c r="AD180" s="230">
        <f>IF(AND(T203&gt;0,T203&lt;1),2*T203,MATCH(W203,{-40000,-0.4999999999,0.5,40000},1)-1)+IF(AND(T180&gt;0,T180&lt;1),2*T180,MATCH(W180,{-40000,-0.4999999999,0.5,40000},1)-1)+IF(AND(H203&gt;0,H203&lt;1),2*H203,MATCH(K203,{-40000,-0.4999999999,0.5,40000},1)-1)</f>
        <v>2</v>
      </c>
      <c r="AE180" s="230">
        <f>MATCH(Y180,{-40000,-9.9999999999,-6.9999999999,-2.9999999999,3,7,10,40000},1)/2-0.5</f>
        <v>1.5</v>
      </c>
    </row>
    <row r="181" spans="1:31" ht="16.5" customHeight="1">
      <c r="A181" s="139">
        <v>2.5</v>
      </c>
      <c r="B181" s="140">
        <v>4</v>
      </c>
      <c r="C181" s="141">
        <v>4</v>
      </c>
      <c r="D181" s="180" t="s">
        <v>126</v>
      </c>
      <c r="E181" s="142" t="s">
        <v>71</v>
      </c>
      <c r="F181" s="143">
        <v>11</v>
      </c>
      <c r="G181" s="144"/>
      <c r="H181" s="144">
        <v>210</v>
      </c>
      <c r="I181" s="145">
        <v>7</v>
      </c>
      <c r="J181" s="146">
        <v>2</v>
      </c>
      <c r="K181" s="147">
        <v>-2.5</v>
      </c>
      <c r="L181" s="26"/>
      <c r="M181" s="139">
        <v>1.5</v>
      </c>
      <c r="N181" s="140">
        <v>4</v>
      </c>
      <c r="O181" s="141">
        <v>5</v>
      </c>
      <c r="P181" s="176" t="s">
        <v>556</v>
      </c>
      <c r="Q181" s="142" t="s">
        <v>5</v>
      </c>
      <c r="R181" s="143">
        <v>8</v>
      </c>
      <c r="S181" s="144">
        <v>110</v>
      </c>
      <c r="T181" s="144"/>
      <c r="U181" s="145">
        <v>1</v>
      </c>
      <c r="V181" s="146">
        <v>2</v>
      </c>
      <c r="W181" s="147">
        <v>-1.5</v>
      </c>
      <c r="X181" s="276">
        <f>M204+M181+A204</f>
        <v>-5.875</v>
      </c>
      <c r="Y181" s="229">
        <f>W204+W181+K204</f>
        <v>5.875</v>
      </c>
      <c r="Z181" s="185">
        <f>O181</f>
        <v>5</v>
      </c>
      <c r="AA181" s="230">
        <f>IF(AND(S204&gt;0,S204&lt;1),2*S204,MATCH(M204,{-40000,-0.4999999999,0.5,40000},1)-1)+IF(AND(S181&gt;0,S181&lt;1),2*S181,MATCH(M181,{-40000,-0.4999999999,0.5,40000},1)-1)+IF(AND(G204&gt;0,G204&lt;1),2*G204,MATCH(A204,{-40000,-0.4999999999,0.5,40000},1)-1)</f>
        <v>2</v>
      </c>
      <c r="AB181" s="230">
        <f>MATCH(X181,{-40000,-9.9999999999,-6.9999999999,-2.9999999999,3,7,10,40000},1)/2-0.5</f>
        <v>1</v>
      </c>
      <c r="AC181" s="185">
        <f>U181</f>
        <v>1</v>
      </c>
      <c r="AD181" s="230">
        <f>IF(AND(T204&gt;0,T204&lt;1),2*T204,MATCH(W204,{-40000,-0.4999999999,0.5,40000},1)-1)+IF(AND(T181&gt;0,T181&lt;1),2*T181,MATCH(W181,{-40000,-0.4999999999,0.5,40000},1)-1)+IF(AND(H204&gt;0,H204&lt;1),2*H204,MATCH(K204,{-40000,-0.4999999999,0.5,40000},1)-1)</f>
        <v>4</v>
      </c>
      <c r="AE181" s="230">
        <f>MATCH(Y181,{-40000,-9.9999999999,-6.9999999999,-2.9999999999,3,7,10,40000},1)/2-0.5</f>
        <v>2</v>
      </c>
    </row>
    <row r="182" spans="1:31" ht="16.5" customHeight="1">
      <c r="A182" s="139">
        <v>-3</v>
      </c>
      <c r="B182" s="140">
        <v>0</v>
      </c>
      <c r="C182" s="141">
        <v>2</v>
      </c>
      <c r="D182" s="176" t="s">
        <v>105</v>
      </c>
      <c r="E182" s="142" t="s">
        <v>68</v>
      </c>
      <c r="F182" s="143">
        <v>10</v>
      </c>
      <c r="G182" s="144"/>
      <c r="H182" s="144">
        <v>420</v>
      </c>
      <c r="I182" s="145">
        <v>6</v>
      </c>
      <c r="J182" s="146">
        <v>6</v>
      </c>
      <c r="K182" s="147">
        <v>3</v>
      </c>
      <c r="L182" s="26"/>
      <c r="M182" s="139">
        <v>-4.5</v>
      </c>
      <c r="N182" s="140">
        <v>0</v>
      </c>
      <c r="O182" s="141">
        <v>6</v>
      </c>
      <c r="P182" s="176" t="s">
        <v>501</v>
      </c>
      <c r="Q182" s="142" t="s">
        <v>5</v>
      </c>
      <c r="R182" s="143">
        <v>6</v>
      </c>
      <c r="S182" s="144"/>
      <c r="T182" s="144">
        <v>150</v>
      </c>
      <c r="U182" s="145">
        <v>7</v>
      </c>
      <c r="V182" s="146">
        <v>6</v>
      </c>
      <c r="W182" s="147">
        <v>4.5</v>
      </c>
      <c r="X182" s="276">
        <f>M205+M182+A205</f>
        <v>-7.875</v>
      </c>
      <c r="Y182" s="229">
        <f>W205+W182+K205</f>
        <v>7.875</v>
      </c>
      <c r="Z182" s="185">
        <f>O182</f>
        <v>6</v>
      </c>
      <c r="AA182" s="230">
        <f>IF(AND(S205&gt;0,S205&lt;1),2*S205,MATCH(M205,{-40000,-0.4999999999,0.5,40000},1)-1)+IF(AND(S182&gt;0,S182&lt;1),2*S182,MATCH(M182,{-40000,-0.4999999999,0.5,40000},1)-1)+IF(AND(G205&gt;0,G205&lt;1),2*G205,MATCH(A205,{-40000,-0.4999999999,0.5,40000},1)-1)</f>
        <v>0</v>
      </c>
      <c r="AB182" s="230">
        <f>MATCH(X182,{-40000,-9.9999999999,-6.9999999999,-2.9999999999,3,7,10,40000},1)/2-0.5</f>
        <v>0.5</v>
      </c>
      <c r="AC182" s="185">
        <f>U182</f>
        <v>7</v>
      </c>
      <c r="AD182" s="230">
        <f>IF(AND(T205&gt;0,T205&lt;1),2*T205,MATCH(W205,{-40000,-0.4999999999,0.5,40000},1)-1)+IF(AND(T182&gt;0,T182&lt;1),2*T182,MATCH(W182,{-40000,-0.4999999999,0.5,40000},1)-1)+IF(AND(H205&gt;0,H205&lt;1),2*H205,MATCH(K205,{-40000,-0.4999999999,0.5,40000},1)-1)</f>
        <v>6</v>
      </c>
      <c r="AE182" s="230">
        <f>MATCH(Y182,{-40000,-9.9999999999,-6.9999999999,-2.9999999999,3,7,10,40000},1)/2-0.5</f>
        <v>2.5</v>
      </c>
    </row>
    <row r="183" spans="1:31" ht="16.5" customHeight="1">
      <c r="A183" s="139">
        <v>-2.375</v>
      </c>
      <c r="B183" s="140">
        <v>2</v>
      </c>
      <c r="C183" s="141">
        <v>3</v>
      </c>
      <c r="D183" s="180" t="s">
        <v>83</v>
      </c>
      <c r="E183" s="142" t="s">
        <v>71</v>
      </c>
      <c r="F183" s="143">
        <v>9</v>
      </c>
      <c r="G183" s="144"/>
      <c r="H183" s="144">
        <v>400</v>
      </c>
      <c r="I183" s="145">
        <v>5</v>
      </c>
      <c r="J183" s="146">
        <v>4</v>
      </c>
      <c r="K183" s="147">
        <v>2.375</v>
      </c>
      <c r="L183" s="26"/>
      <c r="M183" s="139">
        <v>9</v>
      </c>
      <c r="N183" s="140">
        <v>6</v>
      </c>
      <c r="O183" s="141">
        <v>4</v>
      </c>
      <c r="P183" s="176" t="s">
        <v>1422</v>
      </c>
      <c r="Q183" s="142" t="s">
        <v>68</v>
      </c>
      <c r="R183" s="143">
        <v>8</v>
      </c>
      <c r="S183" s="144">
        <v>500</v>
      </c>
      <c r="T183" s="144"/>
      <c r="U183" s="145">
        <v>2</v>
      </c>
      <c r="V183" s="146">
        <v>0</v>
      </c>
      <c r="W183" s="147">
        <v>-9</v>
      </c>
      <c r="X183" s="276">
        <f>M206+M183+A206</f>
        <v>13.375</v>
      </c>
      <c r="Y183" s="229">
        <f>W206+W183+K206</f>
        <v>-13.375</v>
      </c>
      <c r="Z183" s="185">
        <f>O183</f>
        <v>4</v>
      </c>
      <c r="AA183" s="230">
        <f>IF(AND(S206&gt;0,S206&lt;1),2*S206,MATCH(M206,{-40000,-0.4999999999,0.5,40000},1)-1)+IF(AND(S183&gt;0,S183&lt;1),2*S183,MATCH(M183,{-40000,-0.4999999999,0.5,40000},1)-1)+IF(AND(G206&gt;0,G206&lt;1),2*G206,MATCH(A206,{-40000,-0.4999999999,0.5,40000},1)-1)</f>
        <v>6</v>
      </c>
      <c r="AB183" s="230">
        <f>MATCH(X183,{-40000,-9.9999999999,-6.9999999999,-2.9999999999,3,7,10,40000},1)/2-0.5</f>
        <v>3</v>
      </c>
      <c r="AC183" s="185">
        <f>U183</f>
        <v>2</v>
      </c>
      <c r="AD183" s="230">
        <f>IF(AND(T206&gt;0,T206&lt;1),2*T206,MATCH(W206,{-40000,-0.4999999999,0.5,40000},1)-1)+IF(AND(T183&gt;0,T183&lt;1),2*T183,MATCH(W183,{-40000,-0.4999999999,0.5,40000},1)-1)+IF(AND(H206&gt;0,H206&lt;1),2*H206,MATCH(K206,{-40000,-0.4999999999,0.5,40000},1)-1)</f>
        <v>0</v>
      </c>
      <c r="AE183" s="230">
        <f>MATCH(Y183,{-40000,-9.9999999999,-6.9999999999,-2.9999999999,3,7,10,40000},1)/2-0.5</f>
        <v>0</v>
      </c>
    </row>
    <row r="184" spans="1:29" s="39" customFormat="1" ht="9.75" customHeight="1">
      <c r="A184" s="182"/>
      <c r="B184" s="183"/>
      <c r="C184" s="47"/>
      <c r="D184" s="48"/>
      <c r="E184" s="49"/>
      <c r="F184" s="50"/>
      <c r="G184" s="51"/>
      <c r="H184" s="51"/>
      <c r="I184" s="47"/>
      <c r="J184" s="183"/>
      <c r="K184" s="182"/>
      <c r="L184" s="26"/>
      <c r="M184" s="182"/>
      <c r="N184" s="183"/>
      <c r="O184" s="47"/>
      <c r="P184" s="48"/>
      <c r="Q184" s="49"/>
      <c r="R184" s="50"/>
      <c r="S184" s="51"/>
      <c r="T184" s="51"/>
      <c r="U184" s="47"/>
      <c r="V184" s="183"/>
      <c r="W184" s="182"/>
      <c r="X184" s="228"/>
      <c r="Y184" s="227"/>
      <c r="Z184" s="27"/>
      <c r="AB184" s="27"/>
      <c r="AC184" s="27"/>
    </row>
    <row r="185" spans="1:29" s="39" customFormat="1" ht="15">
      <c r="A185" s="18"/>
      <c r="B185" s="19" t="s">
        <v>44</v>
      </c>
      <c r="C185" s="20"/>
      <c r="D185" s="19"/>
      <c r="E185" s="21" t="s">
        <v>165</v>
      </c>
      <c r="F185" s="22"/>
      <c r="G185" s="23" t="s">
        <v>46</v>
      </c>
      <c r="H185" s="23"/>
      <c r="I185" s="24" t="s">
        <v>47</v>
      </c>
      <c r="J185" s="24"/>
      <c r="K185" s="25"/>
      <c r="L185" s="26">
        <v>150</v>
      </c>
      <c r="M185" s="18"/>
      <c r="N185" s="19" t="s">
        <v>44</v>
      </c>
      <c r="O185" s="20"/>
      <c r="P185" s="19"/>
      <c r="Q185" s="21" t="s">
        <v>166</v>
      </c>
      <c r="R185" s="22"/>
      <c r="S185" s="23" t="s">
        <v>46</v>
      </c>
      <c r="T185" s="23"/>
      <c r="U185" s="24" t="s">
        <v>49</v>
      </c>
      <c r="V185" s="24"/>
      <c r="W185" s="25"/>
      <c r="X185" s="228"/>
      <c r="Y185" s="227"/>
      <c r="Z185" s="25"/>
      <c r="AB185" s="25"/>
      <c r="AC185" s="25"/>
    </row>
    <row r="186" spans="1:29" s="39" customFormat="1" ht="12.75">
      <c r="A186" s="28"/>
      <c r="B186" s="28"/>
      <c r="C186" s="29"/>
      <c r="D186" s="30"/>
      <c r="E186" s="30"/>
      <c r="F186" s="30"/>
      <c r="G186" s="31" t="s">
        <v>50</v>
      </c>
      <c r="H186" s="31"/>
      <c r="I186" s="24" t="s">
        <v>51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50</v>
      </c>
      <c r="T186" s="31"/>
      <c r="U186" s="24" t="s">
        <v>52</v>
      </c>
      <c r="V186" s="24"/>
      <c r="W186" s="25"/>
      <c r="X186" s="228"/>
      <c r="Y186" s="227"/>
      <c r="Z186" s="25"/>
      <c r="AB186" s="25"/>
      <c r="AC186" s="25"/>
    </row>
    <row r="187" spans="1:29" s="39" customFormat="1" ht="4.5" customHeight="1">
      <c r="A187" s="187"/>
      <c r="B187" s="188"/>
      <c r="C187" s="189"/>
      <c r="D187" s="190"/>
      <c r="E187" s="191"/>
      <c r="F187" s="192"/>
      <c r="G187" s="193"/>
      <c r="H187" s="193"/>
      <c r="I187" s="189"/>
      <c r="J187" s="188"/>
      <c r="K187" s="194"/>
      <c r="L187" s="26"/>
      <c r="M187" s="187"/>
      <c r="N187" s="188"/>
      <c r="O187" s="189"/>
      <c r="P187" s="190"/>
      <c r="Q187" s="191"/>
      <c r="R187" s="192"/>
      <c r="S187" s="193"/>
      <c r="T187" s="193"/>
      <c r="U187" s="189"/>
      <c r="V187" s="188"/>
      <c r="W187" s="194"/>
      <c r="X187" s="228"/>
      <c r="Y187" s="268"/>
      <c r="Z187" s="265"/>
      <c r="AB187" s="265"/>
      <c r="AC187" s="265"/>
    </row>
    <row r="188" spans="1:29" s="39" customFormat="1" ht="12.75" customHeight="1">
      <c r="A188" s="195"/>
      <c r="B188" s="32"/>
      <c r="C188" s="33"/>
      <c r="D188" s="196"/>
      <c r="E188" s="197" t="s">
        <v>53</v>
      </c>
      <c r="F188" s="35" t="s">
        <v>1376</v>
      </c>
      <c r="G188" s="36"/>
      <c r="H188" s="42"/>
      <c r="I188" s="42"/>
      <c r="J188" s="260"/>
      <c r="K188" s="198"/>
      <c r="L188" s="38"/>
      <c r="M188" s="195"/>
      <c r="N188" s="32"/>
      <c r="O188" s="33"/>
      <c r="P188" s="196"/>
      <c r="Q188" s="197" t="s">
        <v>53</v>
      </c>
      <c r="R188" s="35" t="s">
        <v>1568</v>
      </c>
      <c r="S188" s="36"/>
      <c r="T188" s="42"/>
      <c r="U188" s="42"/>
      <c r="V188" s="260"/>
      <c r="W188" s="198"/>
      <c r="X188" s="228"/>
      <c r="Y188" s="269"/>
      <c r="Z188" s="266"/>
      <c r="AB188" s="266"/>
      <c r="AC188" s="266"/>
    </row>
    <row r="189" spans="1:29" s="39" customFormat="1" ht="12.75" customHeight="1">
      <c r="A189" s="195"/>
      <c r="B189" s="32"/>
      <c r="C189" s="33"/>
      <c r="D189" s="196"/>
      <c r="E189" s="199" t="s">
        <v>54</v>
      </c>
      <c r="F189" s="35" t="s">
        <v>688</v>
      </c>
      <c r="G189" s="200"/>
      <c r="H189" s="42"/>
      <c r="I189" s="44"/>
      <c r="J189" s="261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K189" s="262"/>
      <c r="L189" s="38"/>
      <c r="M189" s="195"/>
      <c r="N189" s="32"/>
      <c r="O189" s="33"/>
      <c r="P189" s="196"/>
      <c r="Q189" s="199" t="s">
        <v>54</v>
      </c>
      <c r="R189" s="201" t="s">
        <v>223</v>
      </c>
      <c r="S189" s="200"/>
      <c r="T189" s="42"/>
      <c r="U189" s="44"/>
      <c r="V189" s="261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2.1</v>
      </c>
      <c r="W189" s="262"/>
      <c r="X189" s="228"/>
      <c r="Y189" s="269"/>
      <c r="Z189" s="266"/>
      <c r="AB189" s="266"/>
      <c r="AC189" s="266"/>
    </row>
    <row r="190" spans="1:29" s="39" customFormat="1" ht="12.75" customHeight="1">
      <c r="A190" s="195"/>
      <c r="B190" s="32"/>
      <c r="C190" s="33"/>
      <c r="D190" s="196"/>
      <c r="E190" s="199" t="s">
        <v>55</v>
      </c>
      <c r="F190" s="35" t="s">
        <v>1389</v>
      </c>
      <c r="G190" s="36"/>
      <c r="H190" s="42"/>
      <c r="I190" s="263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J190" s="261" t="str">
        <f>IF(J189="","","+")</f>
        <v>+</v>
      </c>
      <c r="K190" s="264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7.1</v>
      </c>
      <c r="L190" s="38"/>
      <c r="M190" s="195"/>
      <c r="N190" s="32"/>
      <c r="O190" s="33"/>
      <c r="P190" s="196"/>
      <c r="Q190" s="199" t="s">
        <v>55</v>
      </c>
      <c r="R190" s="35" t="s">
        <v>563</v>
      </c>
      <c r="S190" s="36"/>
      <c r="T190" s="42"/>
      <c r="U190" s="263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14.1</v>
      </c>
      <c r="V190" s="261" t="str">
        <f>IF(V189="","","+")</f>
        <v>+</v>
      </c>
      <c r="W190" s="264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15.1</v>
      </c>
      <c r="X190" s="228"/>
      <c r="Y190" s="269"/>
      <c r="Z190" s="266"/>
      <c r="AB190" s="266"/>
      <c r="AC190" s="266"/>
    </row>
    <row r="191" spans="1:29" s="39" customFormat="1" ht="12.75" customHeight="1">
      <c r="A191" s="195"/>
      <c r="B191" s="32"/>
      <c r="C191" s="33"/>
      <c r="D191" s="196"/>
      <c r="E191" s="197" t="s">
        <v>57</v>
      </c>
      <c r="F191" s="35" t="s">
        <v>322</v>
      </c>
      <c r="G191" s="36"/>
      <c r="H191" s="42"/>
      <c r="I191" s="44"/>
      <c r="J191" s="261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K191" s="262"/>
      <c r="L191" s="38"/>
      <c r="M191" s="195"/>
      <c r="N191" s="32"/>
      <c r="O191" s="33"/>
      <c r="P191" s="196"/>
      <c r="Q191" s="197" t="s">
        <v>57</v>
      </c>
      <c r="R191" s="35" t="s">
        <v>537</v>
      </c>
      <c r="S191" s="36"/>
      <c r="T191" s="42"/>
      <c r="U191" s="44"/>
      <c r="V191" s="261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9.1</v>
      </c>
      <c r="W191" s="262"/>
      <c r="X191" s="228"/>
      <c r="Y191" s="269"/>
      <c r="Z191" s="266"/>
      <c r="AB191" s="266"/>
      <c r="AC191" s="266"/>
    </row>
    <row r="192" spans="1:29" s="39" customFormat="1" ht="12.75" customHeight="1">
      <c r="A192" s="202" t="s">
        <v>53</v>
      </c>
      <c r="B192" s="203" t="s">
        <v>1569</v>
      </c>
      <c r="C192" s="33"/>
      <c r="D192" s="196"/>
      <c r="F192" s="36"/>
      <c r="G192" s="197" t="s">
        <v>53</v>
      </c>
      <c r="H192" s="205" t="s">
        <v>1570</v>
      </c>
      <c r="I192" s="36"/>
      <c r="J192" s="200"/>
      <c r="K192" s="198"/>
      <c r="L192" s="38"/>
      <c r="M192" s="202" t="s">
        <v>53</v>
      </c>
      <c r="N192" s="208" t="s">
        <v>1571</v>
      </c>
      <c r="O192" s="33"/>
      <c r="P192" s="196"/>
      <c r="R192" s="36"/>
      <c r="S192" s="197" t="s">
        <v>53</v>
      </c>
      <c r="T192" s="205" t="s">
        <v>986</v>
      </c>
      <c r="U192" s="36"/>
      <c r="V192" s="200"/>
      <c r="W192" s="198"/>
      <c r="X192" s="228"/>
      <c r="Y192" s="269"/>
      <c r="Z192" s="266"/>
      <c r="AB192" s="266"/>
      <c r="AC192" s="266"/>
    </row>
    <row r="193" spans="1:29" s="39" customFormat="1" ht="12.75" customHeight="1">
      <c r="A193" s="206" t="s">
        <v>54</v>
      </c>
      <c r="B193" s="203" t="s">
        <v>1516</v>
      </c>
      <c r="C193" s="45"/>
      <c r="D193" s="196"/>
      <c r="F193" s="207"/>
      <c r="G193" s="199" t="s">
        <v>54</v>
      </c>
      <c r="H193" s="204" t="s">
        <v>770</v>
      </c>
      <c r="I193" s="36"/>
      <c r="J193" s="200"/>
      <c r="K193" s="198"/>
      <c r="L193" s="38"/>
      <c r="M193" s="206" t="s">
        <v>54</v>
      </c>
      <c r="N193" s="203" t="s">
        <v>113</v>
      </c>
      <c r="O193" s="45"/>
      <c r="P193" s="196"/>
      <c r="R193" s="207"/>
      <c r="S193" s="199" t="s">
        <v>54</v>
      </c>
      <c r="T193" s="205" t="s">
        <v>1492</v>
      </c>
      <c r="U193" s="36"/>
      <c r="V193" s="200"/>
      <c r="W193" s="198"/>
      <c r="X193" s="228"/>
      <c r="Y193" s="269"/>
      <c r="Z193" s="266"/>
      <c r="AB193" s="266"/>
      <c r="AC193" s="266"/>
    </row>
    <row r="194" spans="1:29" s="39" customFormat="1" ht="12.75" customHeight="1">
      <c r="A194" s="206" t="s">
        <v>55</v>
      </c>
      <c r="B194" s="208" t="s">
        <v>544</v>
      </c>
      <c r="C194" s="33"/>
      <c r="D194" s="196"/>
      <c r="F194" s="207"/>
      <c r="G194" s="199" t="s">
        <v>55</v>
      </c>
      <c r="H194" s="205" t="s">
        <v>1572</v>
      </c>
      <c r="I194" s="36"/>
      <c r="J194" s="36"/>
      <c r="K194" s="198"/>
      <c r="L194" s="38"/>
      <c r="M194" s="206" t="s">
        <v>55</v>
      </c>
      <c r="N194" s="203" t="s">
        <v>1573</v>
      </c>
      <c r="O194" s="33"/>
      <c r="P194" s="196"/>
      <c r="R194" s="207"/>
      <c r="S194" s="199" t="s">
        <v>55</v>
      </c>
      <c r="T194" s="205" t="s">
        <v>475</v>
      </c>
      <c r="U194" s="36"/>
      <c r="V194" s="36"/>
      <c r="W194" s="198"/>
      <c r="X194" s="228"/>
      <c r="Y194" s="269"/>
      <c r="Z194" s="266"/>
      <c r="AB194" s="266"/>
      <c r="AC194" s="266"/>
    </row>
    <row r="195" spans="1:29" s="39" customFormat="1" ht="12.75" customHeight="1">
      <c r="A195" s="202" t="s">
        <v>57</v>
      </c>
      <c r="B195" s="203" t="s">
        <v>523</v>
      </c>
      <c r="C195" s="45"/>
      <c r="D195" s="196"/>
      <c r="F195" s="36"/>
      <c r="G195" s="197" t="s">
        <v>57</v>
      </c>
      <c r="H195" s="205" t="s">
        <v>70</v>
      </c>
      <c r="I195" s="93"/>
      <c r="J195" s="106" t="s">
        <v>64</v>
      </c>
      <c r="K195" s="95"/>
      <c r="L195" s="38"/>
      <c r="M195" s="202" t="s">
        <v>57</v>
      </c>
      <c r="N195" s="203" t="s">
        <v>1274</v>
      </c>
      <c r="O195" s="45"/>
      <c r="P195" s="196"/>
      <c r="R195" s="36"/>
      <c r="S195" s="197" t="s">
        <v>57</v>
      </c>
      <c r="T195" s="205" t="s">
        <v>186</v>
      </c>
      <c r="U195" s="93"/>
      <c r="V195" s="106" t="s">
        <v>64</v>
      </c>
      <c r="W195" s="95"/>
      <c r="X195" s="228"/>
      <c r="Y195" s="270"/>
      <c r="Z195" s="267"/>
      <c r="AB195" s="267"/>
      <c r="AC195" s="267"/>
    </row>
    <row r="196" spans="1:29" s="39" customFormat="1" ht="12.75" customHeight="1">
      <c r="A196" s="209"/>
      <c r="B196" s="45"/>
      <c r="C196" s="197"/>
      <c r="D196" s="196"/>
      <c r="E196" s="197" t="s">
        <v>53</v>
      </c>
      <c r="F196" s="35" t="s">
        <v>1343</v>
      </c>
      <c r="G196" s="36"/>
      <c r="H196" s="210"/>
      <c r="I196" s="110" t="s">
        <v>65</v>
      </c>
      <c r="J196" s="111" t="s">
        <v>1574</v>
      </c>
      <c r="K196" s="95"/>
      <c r="L196" s="38"/>
      <c r="M196" s="209"/>
      <c r="N196" s="45"/>
      <c r="O196" s="197"/>
      <c r="P196" s="196"/>
      <c r="Q196" s="197" t="s">
        <v>53</v>
      </c>
      <c r="R196" s="35" t="s">
        <v>180</v>
      </c>
      <c r="S196" s="36"/>
      <c r="T196" s="210"/>
      <c r="U196" s="110" t="s">
        <v>65</v>
      </c>
      <c r="V196" s="111" t="s">
        <v>1575</v>
      </c>
      <c r="W196" s="95"/>
      <c r="X196" s="228"/>
      <c r="Y196" s="270"/>
      <c r="Z196" s="267"/>
      <c r="AB196" s="267"/>
      <c r="AC196" s="267"/>
    </row>
    <row r="197" spans="1:29" s="39" customFormat="1" ht="12.75" customHeight="1">
      <c r="A197" s="195"/>
      <c r="B197" s="112" t="s">
        <v>66</v>
      </c>
      <c r="C197" s="33"/>
      <c r="D197" s="196"/>
      <c r="E197" s="199" t="s">
        <v>54</v>
      </c>
      <c r="F197" s="35" t="s">
        <v>271</v>
      </c>
      <c r="G197" s="36"/>
      <c r="H197" s="42"/>
      <c r="I197" s="110" t="s">
        <v>5</v>
      </c>
      <c r="J197" s="113" t="s">
        <v>1574</v>
      </c>
      <c r="K197" s="95"/>
      <c r="L197" s="38"/>
      <c r="M197" s="195"/>
      <c r="N197" s="112" t="s">
        <v>66</v>
      </c>
      <c r="O197" s="33"/>
      <c r="P197" s="196"/>
      <c r="Q197" s="199" t="s">
        <v>54</v>
      </c>
      <c r="R197" s="35" t="s">
        <v>1503</v>
      </c>
      <c r="S197" s="36"/>
      <c r="T197" s="42"/>
      <c r="U197" s="110" t="s">
        <v>5</v>
      </c>
      <c r="V197" s="113" t="s">
        <v>1575</v>
      </c>
      <c r="W197" s="95"/>
      <c r="X197" s="228"/>
      <c r="Y197" s="270"/>
      <c r="Z197" s="267"/>
      <c r="AB197" s="267"/>
      <c r="AC197" s="267"/>
    </row>
    <row r="198" spans="1:29" s="39" customFormat="1" ht="12.75" customHeight="1">
      <c r="A198" s="195"/>
      <c r="B198" s="112" t="s">
        <v>1576</v>
      </c>
      <c r="C198" s="33"/>
      <c r="D198" s="196"/>
      <c r="E198" s="199" t="s">
        <v>55</v>
      </c>
      <c r="F198" s="35" t="s">
        <v>1279</v>
      </c>
      <c r="G198" s="200"/>
      <c r="H198" s="42"/>
      <c r="I198" s="110" t="s">
        <v>68</v>
      </c>
      <c r="J198" s="113" t="s">
        <v>1577</v>
      </c>
      <c r="K198" s="95"/>
      <c r="L198" s="38"/>
      <c r="M198" s="195"/>
      <c r="N198" s="112" t="s">
        <v>632</v>
      </c>
      <c r="O198" s="33"/>
      <c r="P198" s="196"/>
      <c r="Q198" s="199" t="s">
        <v>55</v>
      </c>
      <c r="R198" s="35" t="s">
        <v>1578</v>
      </c>
      <c r="S198" s="200"/>
      <c r="T198" s="42"/>
      <c r="U198" s="110" t="s">
        <v>68</v>
      </c>
      <c r="V198" s="113" t="s">
        <v>1579</v>
      </c>
      <c r="W198" s="95"/>
      <c r="X198" s="228"/>
      <c r="Y198" s="270"/>
      <c r="Z198" s="267"/>
      <c r="AB198" s="267"/>
      <c r="AC198" s="267"/>
    </row>
    <row r="199" spans="1:29" s="39" customFormat="1" ht="12.75" customHeight="1">
      <c r="A199" s="211"/>
      <c r="B199" s="43"/>
      <c r="C199" s="43"/>
      <c r="D199" s="196"/>
      <c r="E199" s="197" t="s">
        <v>57</v>
      </c>
      <c r="F199" s="203" t="s">
        <v>1580</v>
      </c>
      <c r="G199" s="43"/>
      <c r="H199" s="43"/>
      <c r="I199" s="116" t="s">
        <v>71</v>
      </c>
      <c r="J199" s="113" t="s">
        <v>1577</v>
      </c>
      <c r="K199" s="117"/>
      <c r="L199" s="46"/>
      <c r="M199" s="211"/>
      <c r="N199" s="43"/>
      <c r="O199" s="43"/>
      <c r="P199" s="196"/>
      <c r="Q199" s="197" t="s">
        <v>57</v>
      </c>
      <c r="R199" s="203" t="s">
        <v>1581</v>
      </c>
      <c r="S199" s="43"/>
      <c r="T199" s="43"/>
      <c r="U199" s="116" t="s">
        <v>71</v>
      </c>
      <c r="V199" s="113" t="s">
        <v>1579</v>
      </c>
      <c r="W199" s="117"/>
      <c r="X199" s="228"/>
      <c r="Y199" s="271"/>
      <c r="Z199" s="115"/>
      <c r="AB199" s="115"/>
      <c r="AC199" s="115"/>
    </row>
    <row r="200" spans="1:29" ht="4.5" customHeight="1">
      <c r="A200" s="212"/>
      <c r="B200" s="213"/>
      <c r="C200" s="214"/>
      <c r="D200" s="215"/>
      <c r="E200" s="216"/>
      <c r="F200" s="217"/>
      <c r="G200" s="218"/>
      <c r="H200" s="218"/>
      <c r="I200" s="214"/>
      <c r="J200" s="213"/>
      <c r="K200" s="219"/>
      <c r="M200" s="212"/>
      <c r="N200" s="213"/>
      <c r="O200" s="214"/>
      <c r="P200" s="215"/>
      <c r="Q200" s="216"/>
      <c r="R200" s="217"/>
      <c r="S200" s="218"/>
      <c r="T200" s="218"/>
      <c r="U200" s="214"/>
      <c r="V200" s="213"/>
      <c r="W200" s="219"/>
      <c r="Y200" s="270"/>
      <c r="Z200" s="267"/>
      <c r="AA200" s="39"/>
      <c r="AB200" s="267"/>
      <c r="AC200" s="267"/>
    </row>
    <row r="201" spans="1:29" ht="14.25" customHeight="1">
      <c r="A201" s="128"/>
      <c r="B201" s="128" t="s">
        <v>72</v>
      </c>
      <c r="C201" s="129"/>
      <c r="D201" s="130" t="s">
        <v>73</v>
      </c>
      <c r="E201" s="130" t="s">
        <v>74</v>
      </c>
      <c r="F201" s="130" t="s">
        <v>75</v>
      </c>
      <c r="G201" s="131" t="s">
        <v>76</v>
      </c>
      <c r="H201" s="132"/>
      <c r="I201" s="129" t="s">
        <v>77</v>
      </c>
      <c r="J201" s="130" t="s">
        <v>72</v>
      </c>
      <c r="K201" s="128" t="s">
        <v>78</v>
      </c>
      <c r="L201" s="26">
        <v>150</v>
      </c>
      <c r="M201" s="128"/>
      <c r="N201" s="128" t="s">
        <v>72</v>
      </c>
      <c r="O201" s="129"/>
      <c r="P201" s="130" t="s">
        <v>73</v>
      </c>
      <c r="Q201" s="130" t="s">
        <v>74</v>
      </c>
      <c r="R201" s="130" t="s">
        <v>75</v>
      </c>
      <c r="S201" s="131" t="s">
        <v>76</v>
      </c>
      <c r="T201" s="132"/>
      <c r="U201" s="129" t="s">
        <v>77</v>
      </c>
      <c r="V201" s="130" t="s">
        <v>72</v>
      </c>
      <c r="W201" s="128" t="s">
        <v>78</v>
      </c>
      <c r="Y201" s="270"/>
      <c r="Z201" s="267"/>
      <c r="AA201" s="39"/>
      <c r="AB201" s="267"/>
      <c r="AC201" s="267"/>
    </row>
    <row r="202" spans="1:29" ht="14.25" customHeight="1">
      <c r="A202" s="134" t="s">
        <v>78</v>
      </c>
      <c r="B202" s="173" t="s">
        <v>79</v>
      </c>
      <c r="C202" s="174" t="s">
        <v>80</v>
      </c>
      <c r="D202" s="175" t="s">
        <v>81</v>
      </c>
      <c r="E202" s="175" t="s">
        <v>82</v>
      </c>
      <c r="F202" s="175"/>
      <c r="G202" s="137" t="s">
        <v>80</v>
      </c>
      <c r="H202" s="137" t="s">
        <v>77</v>
      </c>
      <c r="I202" s="135"/>
      <c r="J202" s="134" t="s">
        <v>79</v>
      </c>
      <c r="K202" s="134"/>
      <c r="L202" s="26">
        <v>150</v>
      </c>
      <c r="M202" s="134" t="s">
        <v>78</v>
      </c>
      <c r="N202" s="173" t="s">
        <v>79</v>
      </c>
      <c r="O202" s="174" t="s">
        <v>80</v>
      </c>
      <c r="P202" s="175" t="s">
        <v>81</v>
      </c>
      <c r="Q202" s="175" t="s">
        <v>82</v>
      </c>
      <c r="R202" s="175"/>
      <c r="S202" s="137" t="s">
        <v>80</v>
      </c>
      <c r="T202" s="137" t="s">
        <v>77</v>
      </c>
      <c r="U202" s="135"/>
      <c r="V202" s="134" t="s">
        <v>79</v>
      </c>
      <c r="W202" s="134"/>
      <c r="Y202" s="270"/>
      <c r="Z202" s="267"/>
      <c r="AA202" s="39"/>
      <c r="AB202" s="267"/>
      <c r="AC202" s="267"/>
    </row>
    <row r="203" spans="1:29" ht="16.5" customHeight="1">
      <c r="A203" s="139">
        <v>3.875</v>
      </c>
      <c r="B203" s="140">
        <v>5</v>
      </c>
      <c r="C203" s="141">
        <v>3</v>
      </c>
      <c r="D203" s="176" t="s">
        <v>83</v>
      </c>
      <c r="E203" s="142" t="s">
        <v>65</v>
      </c>
      <c r="F203" s="143">
        <v>10</v>
      </c>
      <c r="G203" s="144">
        <v>430</v>
      </c>
      <c r="H203" s="144"/>
      <c r="I203" s="145">
        <v>8</v>
      </c>
      <c r="J203" s="146">
        <v>1</v>
      </c>
      <c r="K203" s="147">
        <v>-3.875</v>
      </c>
      <c r="L203" s="26"/>
      <c r="M203" s="139">
        <v>0.5</v>
      </c>
      <c r="N203" s="140">
        <v>5</v>
      </c>
      <c r="O203" s="141">
        <v>3</v>
      </c>
      <c r="P203" s="176" t="s">
        <v>83</v>
      </c>
      <c r="Q203" s="142" t="s">
        <v>68</v>
      </c>
      <c r="R203" s="143">
        <v>11</v>
      </c>
      <c r="S203" s="144"/>
      <c r="T203" s="144">
        <v>460</v>
      </c>
      <c r="U203" s="145">
        <v>8</v>
      </c>
      <c r="V203" s="146">
        <v>1</v>
      </c>
      <c r="W203" s="147">
        <v>-0.5</v>
      </c>
      <c r="Y203" s="270"/>
      <c r="Z203" s="267"/>
      <c r="AA203" s="39"/>
      <c r="AB203" s="267"/>
      <c r="AC203" s="267"/>
    </row>
    <row r="204" spans="1:29" ht="16.5" customHeight="1">
      <c r="A204" s="139">
        <v>-6.875</v>
      </c>
      <c r="B204" s="140">
        <v>0</v>
      </c>
      <c r="C204" s="141">
        <v>5</v>
      </c>
      <c r="D204" s="176" t="s">
        <v>503</v>
      </c>
      <c r="E204" s="142" t="s">
        <v>5</v>
      </c>
      <c r="F204" s="143">
        <v>10</v>
      </c>
      <c r="G204" s="144"/>
      <c r="H204" s="144">
        <v>50</v>
      </c>
      <c r="I204" s="145">
        <v>1</v>
      </c>
      <c r="J204" s="146">
        <v>6</v>
      </c>
      <c r="K204" s="147">
        <v>6.875</v>
      </c>
      <c r="L204" s="26"/>
      <c r="M204" s="139">
        <v>-0.5</v>
      </c>
      <c r="N204" s="140">
        <v>1</v>
      </c>
      <c r="O204" s="141">
        <v>5</v>
      </c>
      <c r="P204" s="180" t="s">
        <v>83</v>
      </c>
      <c r="Q204" s="142" t="s">
        <v>68</v>
      </c>
      <c r="R204" s="143">
        <v>12</v>
      </c>
      <c r="S204" s="144"/>
      <c r="T204" s="144">
        <v>490</v>
      </c>
      <c r="U204" s="145">
        <v>1</v>
      </c>
      <c r="V204" s="146">
        <v>5</v>
      </c>
      <c r="W204" s="147">
        <v>0.5</v>
      </c>
      <c r="Y204" s="270"/>
      <c r="Z204" s="267"/>
      <c r="AA204" s="39"/>
      <c r="AB204" s="267"/>
      <c r="AC204" s="267"/>
    </row>
    <row r="205" spans="1:29" ht="16.5" customHeight="1">
      <c r="A205" s="139">
        <v>-2.875</v>
      </c>
      <c r="B205" s="140">
        <v>2</v>
      </c>
      <c r="C205" s="141">
        <v>6</v>
      </c>
      <c r="D205" s="176" t="s">
        <v>126</v>
      </c>
      <c r="E205" s="142" t="s">
        <v>5</v>
      </c>
      <c r="F205" s="143">
        <v>9</v>
      </c>
      <c r="G205" s="144">
        <v>150</v>
      </c>
      <c r="H205" s="144"/>
      <c r="I205" s="145">
        <v>7</v>
      </c>
      <c r="J205" s="146">
        <v>4</v>
      </c>
      <c r="K205" s="147">
        <v>2.875</v>
      </c>
      <c r="L205" s="26"/>
      <c r="M205" s="139">
        <v>-0.5</v>
      </c>
      <c r="N205" s="140">
        <v>1</v>
      </c>
      <c r="O205" s="141">
        <v>6</v>
      </c>
      <c r="P205" s="176" t="s">
        <v>83</v>
      </c>
      <c r="Q205" s="142" t="s">
        <v>68</v>
      </c>
      <c r="R205" s="143">
        <v>12</v>
      </c>
      <c r="S205" s="144"/>
      <c r="T205" s="144">
        <v>490</v>
      </c>
      <c r="U205" s="145">
        <v>7</v>
      </c>
      <c r="V205" s="146">
        <v>5</v>
      </c>
      <c r="W205" s="147">
        <v>0.5</v>
      </c>
      <c r="Y205" s="270"/>
      <c r="Z205" s="267"/>
      <c r="AA205" s="39"/>
      <c r="AB205" s="267"/>
      <c r="AC205" s="267"/>
    </row>
    <row r="206" spans="1:29" ht="16.5" customHeight="1">
      <c r="A206" s="139">
        <v>3.875</v>
      </c>
      <c r="B206" s="140">
        <v>5</v>
      </c>
      <c r="C206" s="141">
        <v>4</v>
      </c>
      <c r="D206" s="180" t="s">
        <v>83</v>
      </c>
      <c r="E206" s="142" t="s">
        <v>65</v>
      </c>
      <c r="F206" s="143">
        <v>10</v>
      </c>
      <c r="G206" s="144">
        <v>430</v>
      </c>
      <c r="H206" s="144"/>
      <c r="I206" s="145">
        <v>2</v>
      </c>
      <c r="J206" s="146">
        <v>1</v>
      </c>
      <c r="K206" s="147">
        <v>-3.875</v>
      </c>
      <c r="L206" s="26"/>
      <c r="M206" s="139">
        <v>0.5</v>
      </c>
      <c r="N206" s="140">
        <v>5</v>
      </c>
      <c r="O206" s="141">
        <v>4</v>
      </c>
      <c r="P206" s="180" t="s">
        <v>83</v>
      </c>
      <c r="Q206" s="142" t="s">
        <v>68</v>
      </c>
      <c r="R206" s="143">
        <v>11</v>
      </c>
      <c r="S206" s="144"/>
      <c r="T206" s="144">
        <v>460</v>
      </c>
      <c r="U206" s="145">
        <v>2</v>
      </c>
      <c r="V206" s="146">
        <v>1</v>
      </c>
      <c r="W206" s="147">
        <v>-0.5</v>
      </c>
      <c r="Y206" s="277"/>
      <c r="Z206" s="182"/>
      <c r="AB206" s="182"/>
      <c r="AC206" s="182"/>
    </row>
    <row r="207" spans="1:30" s="39" customFormat="1" ht="30" customHeight="1">
      <c r="A207" s="182"/>
      <c r="B207" s="183"/>
      <c r="C207" s="47"/>
      <c r="D207" s="48"/>
      <c r="E207" s="49"/>
      <c r="F207" s="27"/>
      <c r="G207" s="51"/>
      <c r="H207" s="51"/>
      <c r="I207" s="47"/>
      <c r="J207" s="183"/>
      <c r="K207" s="182"/>
      <c r="L207" s="26"/>
      <c r="M207" s="182"/>
      <c r="N207" s="183"/>
      <c r="O207" s="47"/>
      <c r="P207" s="48"/>
      <c r="Q207" s="49"/>
      <c r="R207" s="50"/>
      <c r="S207" s="51"/>
      <c r="T207" s="51"/>
      <c r="U207" s="47"/>
      <c r="V207" s="183"/>
      <c r="W207" s="182"/>
      <c r="X207" s="227"/>
      <c r="Y207" s="277"/>
      <c r="Z207" s="182"/>
      <c r="AA207" s="27"/>
      <c r="AB207" s="182"/>
      <c r="AC207" s="182"/>
      <c r="AD207" s="27"/>
    </row>
    <row r="208" spans="1:30" s="39" customFormat="1" ht="15">
      <c r="A208" s="18"/>
      <c r="B208" s="19" t="s">
        <v>44</v>
      </c>
      <c r="C208" s="20"/>
      <c r="D208" s="19"/>
      <c r="E208" s="21" t="s">
        <v>202</v>
      </c>
      <c r="F208" s="22"/>
      <c r="G208" s="23" t="s">
        <v>46</v>
      </c>
      <c r="H208" s="23"/>
      <c r="I208" s="24" t="s">
        <v>88</v>
      </c>
      <c r="J208" s="24"/>
      <c r="K208" s="25"/>
      <c r="L208" s="26">
        <v>150</v>
      </c>
      <c r="M208" s="18"/>
      <c r="N208" s="19" t="s">
        <v>44</v>
      </c>
      <c r="O208" s="20"/>
      <c r="P208" s="19"/>
      <c r="Q208" s="21" t="s">
        <v>203</v>
      </c>
      <c r="R208" s="22"/>
      <c r="S208" s="23" t="s">
        <v>46</v>
      </c>
      <c r="T208" s="23"/>
      <c r="U208" s="24" t="s">
        <v>90</v>
      </c>
      <c r="V208" s="24"/>
      <c r="W208" s="25"/>
      <c r="X208" s="227"/>
      <c r="Y208" s="227"/>
      <c r="Z208" s="25"/>
      <c r="AA208" s="27"/>
      <c r="AB208" s="25"/>
      <c r="AC208" s="25"/>
      <c r="AD208" s="27"/>
    </row>
    <row r="209" spans="1:30" s="39" customFormat="1" ht="12.75">
      <c r="A209" s="28"/>
      <c r="B209" s="28"/>
      <c r="C209" s="29"/>
      <c r="D209" s="30"/>
      <c r="E209" s="30"/>
      <c r="F209" s="30"/>
      <c r="G209" s="31" t="s">
        <v>50</v>
      </c>
      <c r="H209" s="31"/>
      <c r="I209" s="24" t="s">
        <v>91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50</v>
      </c>
      <c r="T209" s="31"/>
      <c r="U209" s="24" t="s">
        <v>92</v>
      </c>
      <c r="V209" s="24"/>
      <c r="W209" s="25"/>
      <c r="X209" s="227"/>
      <c r="Y209" s="227"/>
      <c r="Z209" s="25"/>
      <c r="AA209" s="27"/>
      <c r="AB209" s="25"/>
      <c r="AC209" s="25"/>
      <c r="AD209" s="27"/>
    </row>
    <row r="210" spans="1:30" s="39" customFormat="1" ht="4.5" customHeight="1">
      <c r="A210" s="187"/>
      <c r="B210" s="188"/>
      <c r="C210" s="189"/>
      <c r="D210" s="190"/>
      <c r="E210" s="191"/>
      <c r="F210" s="192"/>
      <c r="G210" s="193"/>
      <c r="H210" s="193"/>
      <c r="I210" s="189"/>
      <c r="J210" s="188"/>
      <c r="K210" s="194"/>
      <c r="L210" s="26"/>
      <c r="M210" s="187"/>
      <c r="N210" s="188"/>
      <c r="O210" s="189"/>
      <c r="P210" s="190"/>
      <c r="Q210" s="191"/>
      <c r="R210" s="192"/>
      <c r="S210" s="193"/>
      <c r="T210" s="193"/>
      <c r="U210" s="189"/>
      <c r="V210" s="188"/>
      <c r="W210" s="194"/>
      <c r="X210" s="227"/>
      <c r="Y210" s="268"/>
      <c r="Z210" s="265"/>
      <c r="AA210" s="27"/>
      <c r="AB210" s="265"/>
      <c r="AC210" s="265"/>
      <c r="AD210" s="27"/>
    </row>
    <row r="211" spans="1:29" s="39" customFormat="1" ht="12.75" customHeight="1">
      <c r="A211" s="195"/>
      <c r="B211" s="32"/>
      <c r="C211" s="33"/>
      <c r="D211" s="196"/>
      <c r="E211" s="197" t="s">
        <v>53</v>
      </c>
      <c r="F211" s="35" t="s">
        <v>1582</v>
      </c>
      <c r="G211" s="36"/>
      <c r="H211" s="42"/>
      <c r="I211" s="42"/>
      <c r="J211" s="260"/>
      <c r="K211" s="198"/>
      <c r="L211" s="38"/>
      <c r="M211" s="195"/>
      <c r="N211" s="32"/>
      <c r="O211" s="33"/>
      <c r="P211" s="196"/>
      <c r="Q211" s="197" t="s">
        <v>53</v>
      </c>
      <c r="R211" s="35" t="s">
        <v>1583</v>
      </c>
      <c r="S211" s="36"/>
      <c r="T211" s="42"/>
      <c r="U211" s="42"/>
      <c r="V211" s="260"/>
      <c r="W211" s="198"/>
      <c r="X211" s="228"/>
      <c r="Y211" s="269"/>
      <c r="Z211" s="266"/>
      <c r="AB211" s="266"/>
      <c r="AC211" s="266"/>
    </row>
    <row r="212" spans="1:29" s="39" customFormat="1" ht="12.75" customHeight="1">
      <c r="A212" s="195"/>
      <c r="B212" s="32"/>
      <c r="C212" s="33"/>
      <c r="D212" s="196"/>
      <c r="E212" s="199" t="s">
        <v>54</v>
      </c>
      <c r="F212" s="35" t="s">
        <v>509</v>
      </c>
      <c r="G212" s="200"/>
      <c r="H212" s="42"/>
      <c r="I212" s="44"/>
      <c r="J212" s="261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12.1</v>
      </c>
      <c r="K212" s="262"/>
      <c r="L212" s="38"/>
      <c r="M212" s="195"/>
      <c r="N212" s="32"/>
      <c r="O212" s="33"/>
      <c r="P212" s="196"/>
      <c r="Q212" s="199" t="s">
        <v>54</v>
      </c>
      <c r="R212" s="35" t="s">
        <v>162</v>
      </c>
      <c r="S212" s="200"/>
      <c r="T212" s="42"/>
      <c r="U212" s="44"/>
      <c r="V212" s="261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17.1</v>
      </c>
      <c r="W212" s="262"/>
      <c r="X212" s="228"/>
      <c r="Y212" s="269"/>
      <c r="Z212" s="266"/>
      <c r="AB212" s="266"/>
      <c r="AC212" s="266"/>
    </row>
    <row r="213" spans="1:29" s="39" customFormat="1" ht="12.75" customHeight="1">
      <c r="A213" s="195"/>
      <c r="B213" s="32"/>
      <c r="C213" s="33"/>
      <c r="D213" s="196"/>
      <c r="E213" s="199" t="s">
        <v>55</v>
      </c>
      <c r="F213" s="35" t="s">
        <v>180</v>
      </c>
      <c r="G213" s="36"/>
      <c r="H213" s="42"/>
      <c r="I213" s="263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8.1</v>
      </c>
      <c r="J213" s="261" t="str">
        <f>IF(J212="","","+")</f>
        <v>+</v>
      </c>
      <c r="K213" s="264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L213" s="38"/>
      <c r="M213" s="195"/>
      <c r="N213" s="32"/>
      <c r="O213" s="33"/>
      <c r="P213" s="196"/>
      <c r="Q213" s="199" t="s">
        <v>55</v>
      </c>
      <c r="R213" s="35" t="s">
        <v>1584</v>
      </c>
      <c r="S213" s="36"/>
      <c r="T213" s="42"/>
      <c r="U213" s="263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12.1</v>
      </c>
      <c r="V213" s="261" t="str">
        <f>IF(V212="","","+")</f>
        <v>+</v>
      </c>
      <c r="W213" s="264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4.1</v>
      </c>
      <c r="X213" s="228"/>
      <c r="Y213" s="269"/>
      <c r="Z213" s="266"/>
      <c r="AB213" s="266"/>
      <c r="AC213" s="266"/>
    </row>
    <row r="214" spans="1:29" s="39" customFormat="1" ht="12.75" customHeight="1">
      <c r="A214" s="195"/>
      <c r="B214" s="32"/>
      <c r="C214" s="33"/>
      <c r="D214" s="196"/>
      <c r="E214" s="197" t="s">
        <v>57</v>
      </c>
      <c r="F214" s="35" t="s">
        <v>1585</v>
      </c>
      <c r="G214" s="36"/>
      <c r="H214" s="42"/>
      <c r="I214" s="44"/>
      <c r="J214" s="261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K214" s="262"/>
      <c r="L214" s="38"/>
      <c r="M214" s="195"/>
      <c r="N214" s="32"/>
      <c r="O214" s="33"/>
      <c r="P214" s="196"/>
      <c r="Q214" s="197" t="s">
        <v>57</v>
      </c>
      <c r="R214" s="35" t="s">
        <v>1586</v>
      </c>
      <c r="S214" s="36"/>
      <c r="T214" s="42"/>
      <c r="U214" s="44"/>
      <c r="V214" s="261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7.1</v>
      </c>
      <c r="W214" s="262"/>
      <c r="X214" s="228"/>
      <c r="Y214" s="269"/>
      <c r="Z214" s="266"/>
      <c r="AB214" s="266"/>
      <c r="AC214" s="266"/>
    </row>
    <row r="215" spans="1:29" s="39" customFormat="1" ht="12.75" customHeight="1">
      <c r="A215" s="202" t="s">
        <v>53</v>
      </c>
      <c r="B215" s="203" t="s">
        <v>1257</v>
      </c>
      <c r="C215" s="33"/>
      <c r="D215" s="196"/>
      <c r="F215" s="36"/>
      <c r="G215" s="197" t="s">
        <v>53</v>
      </c>
      <c r="H215" s="205" t="s">
        <v>475</v>
      </c>
      <c r="I215" s="36"/>
      <c r="J215" s="200"/>
      <c r="K215" s="198"/>
      <c r="L215" s="38"/>
      <c r="M215" s="202" t="s">
        <v>53</v>
      </c>
      <c r="N215" s="203" t="s">
        <v>688</v>
      </c>
      <c r="O215" s="33"/>
      <c r="P215" s="196"/>
      <c r="R215" s="36"/>
      <c r="S215" s="197" t="s">
        <v>53</v>
      </c>
      <c r="T215" s="205" t="s">
        <v>1587</v>
      </c>
      <c r="U215" s="36"/>
      <c r="V215" s="200"/>
      <c r="W215" s="198"/>
      <c r="X215" s="228"/>
      <c r="Y215" s="269"/>
      <c r="Z215" s="266"/>
      <c r="AB215" s="266"/>
      <c r="AC215" s="266"/>
    </row>
    <row r="216" spans="1:29" s="39" customFormat="1" ht="12.75" customHeight="1">
      <c r="A216" s="206" t="s">
        <v>54</v>
      </c>
      <c r="B216" s="208" t="s">
        <v>241</v>
      </c>
      <c r="C216" s="45"/>
      <c r="D216" s="196"/>
      <c r="F216" s="207"/>
      <c r="G216" s="199" t="s">
        <v>54</v>
      </c>
      <c r="H216" s="205" t="s">
        <v>1588</v>
      </c>
      <c r="I216" s="36"/>
      <c r="J216" s="200"/>
      <c r="K216" s="198"/>
      <c r="L216" s="38"/>
      <c r="M216" s="206" t="s">
        <v>54</v>
      </c>
      <c r="N216" s="203" t="s">
        <v>1589</v>
      </c>
      <c r="O216" s="45"/>
      <c r="P216" s="196"/>
      <c r="R216" s="207"/>
      <c r="S216" s="199" t="s">
        <v>54</v>
      </c>
      <c r="T216" s="205" t="s">
        <v>1590</v>
      </c>
      <c r="U216" s="36"/>
      <c r="V216" s="200"/>
      <c r="W216" s="198"/>
      <c r="X216" s="228"/>
      <c r="Y216" s="269"/>
      <c r="Z216" s="266"/>
      <c r="AB216" s="266"/>
      <c r="AC216" s="266"/>
    </row>
    <row r="217" spans="1:29" s="39" customFormat="1" ht="12.75" customHeight="1">
      <c r="A217" s="206" t="s">
        <v>55</v>
      </c>
      <c r="B217" s="203" t="s">
        <v>360</v>
      </c>
      <c r="C217" s="33"/>
      <c r="D217" s="196"/>
      <c r="F217" s="207"/>
      <c r="G217" s="199" t="s">
        <v>55</v>
      </c>
      <c r="H217" s="205" t="s">
        <v>392</v>
      </c>
      <c r="I217" s="36"/>
      <c r="J217" s="36"/>
      <c r="K217" s="198"/>
      <c r="L217" s="38"/>
      <c r="M217" s="206" t="s">
        <v>55</v>
      </c>
      <c r="N217" s="203" t="s">
        <v>791</v>
      </c>
      <c r="O217" s="33"/>
      <c r="P217" s="196"/>
      <c r="R217" s="207"/>
      <c r="S217" s="199" t="s">
        <v>55</v>
      </c>
      <c r="T217" s="205" t="s">
        <v>1096</v>
      </c>
      <c r="U217" s="36"/>
      <c r="V217" s="36"/>
      <c r="W217" s="198"/>
      <c r="X217" s="228"/>
      <c r="Y217" s="269"/>
      <c r="Z217" s="266"/>
      <c r="AB217" s="266"/>
      <c r="AC217" s="266"/>
    </row>
    <row r="218" spans="1:29" s="39" customFormat="1" ht="12.75" customHeight="1">
      <c r="A218" s="202" t="s">
        <v>57</v>
      </c>
      <c r="B218" s="203" t="s">
        <v>987</v>
      </c>
      <c r="C218" s="45"/>
      <c r="D218" s="196"/>
      <c r="F218" s="36"/>
      <c r="G218" s="197" t="s">
        <v>57</v>
      </c>
      <c r="H218" s="205" t="s">
        <v>200</v>
      </c>
      <c r="I218" s="93"/>
      <c r="J218" s="106" t="s">
        <v>64</v>
      </c>
      <c r="K218" s="95"/>
      <c r="L218" s="38"/>
      <c r="M218" s="202" t="s">
        <v>57</v>
      </c>
      <c r="N218" s="203" t="s">
        <v>563</v>
      </c>
      <c r="O218" s="45"/>
      <c r="P218" s="196"/>
      <c r="R218" s="36"/>
      <c r="S218" s="197" t="s">
        <v>57</v>
      </c>
      <c r="T218" s="205" t="s">
        <v>220</v>
      </c>
      <c r="U218" s="93"/>
      <c r="V218" s="106" t="s">
        <v>64</v>
      </c>
      <c r="W218" s="95"/>
      <c r="X218" s="228"/>
      <c r="Y218" s="270"/>
      <c r="Z218" s="267"/>
      <c r="AB218" s="267"/>
      <c r="AC218" s="267"/>
    </row>
    <row r="219" spans="1:29" s="39" customFormat="1" ht="12.75" customHeight="1">
      <c r="A219" s="209"/>
      <c r="B219" s="45"/>
      <c r="C219" s="197"/>
      <c r="D219" s="196"/>
      <c r="E219" s="197" t="s">
        <v>53</v>
      </c>
      <c r="F219" s="35" t="s">
        <v>187</v>
      </c>
      <c r="G219" s="36"/>
      <c r="H219" s="210"/>
      <c r="I219" s="110" t="s">
        <v>65</v>
      </c>
      <c r="J219" s="111" t="s">
        <v>1591</v>
      </c>
      <c r="K219" s="95"/>
      <c r="L219" s="38"/>
      <c r="M219" s="209"/>
      <c r="N219" s="45"/>
      <c r="O219" s="197"/>
      <c r="P219" s="196"/>
      <c r="Q219" s="197" t="s">
        <v>53</v>
      </c>
      <c r="R219" s="35" t="s">
        <v>197</v>
      </c>
      <c r="S219" s="36"/>
      <c r="T219" s="210"/>
      <c r="U219" s="110" t="s">
        <v>65</v>
      </c>
      <c r="V219" s="111" t="s">
        <v>1592</v>
      </c>
      <c r="W219" s="95"/>
      <c r="X219" s="228"/>
      <c r="Y219" s="270"/>
      <c r="Z219" s="267"/>
      <c r="AB219" s="267"/>
      <c r="AC219" s="267"/>
    </row>
    <row r="220" spans="1:29" s="39" customFormat="1" ht="12.75" customHeight="1">
      <c r="A220" s="195"/>
      <c r="B220" s="112" t="s">
        <v>66</v>
      </c>
      <c r="C220" s="33"/>
      <c r="D220" s="196"/>
      <c r="E220" s="199" t="s">
        <v>54</v>
      </c>
      <c r="F220" s="35" t="s">
        <v>757</v>
      </c>
      <c r="G220" s="36"/>
      <c r="H220" s="42"/>
      <c r="I220" s="110" t="s">
        <v>5</v>
      </c>
      <c r="J220" s="113" t="s">
        <v>1591</v>
      </c>
      <c r="K220" s="95"/>
      <c r="L220" s="38"/>
      <c r="M220" s="195"/>
      <c r="N220" s="112" t="s">
        <v>66</v>
      </c>
      <c r="O220" s="33"/>
      <c r="P220" s="196"/>
      <c r="Q220" s="199" t="s">
        <v>54</v>
      </c>
      <c r="R220" s="35" t="s">
        <v>563</v>
      </c>
      <c r="S220" s="36"/>
      <c r="T220" s="42"/>
      <c r="U220" s="110" t="s">
        <v>5</v>
      </c>
      <c r="V220" s="113" t="s">
        <v>1592</v>
      </c>
      <c r="W220" s="95"/>
      <c r="X220" s="228"/>
      <c r="Y220" s="270"/>
      <c r="Z220" s="267"/>
      <c r="AB220" s="267"/>
      <c r="AC220" s="267"/>
    </row>
    <row r="221" spans="1:29" s="39" customFormat="1" ht="12.75" customHeight="1">
      <c r="A221" s="195"/>
      <c r="B221" s="112" t="s">
        <v>1593</v>
      </c>
      <c r="C221" s="33"/>
      <c r="D221" s="196"/>
      <c r="E221" s="199" t="s">
        <v>55</v>
      </c>
      <c r="F221" s="35" t="s">
        <v>324</v>
      </c>
      <c r="G221" s="200"/>
      <c r="H221" s="42"/>
      <c r="I221" s="110" t="s">
        <v>68</v>
      </c>
      <c r="J221" s="113" t="s">
        <v>1594</v>
      </c>
      <c r="K221" s="95"/>
      <c r="L221" s="38"/>
      <c r="M221" s="195"/>
      <c r="N221" s="112" t="s">
        <v>1595</v>
      </c>
      <c r="O221" s="33"/>
      <c r="P221" s="196"/>
      <c r="Q221" s="199" t="s">
        <v>55</v>
      </c>
      <c r="R221" s="35" t="s">
        <v>1596</v>
      </c>
      <c r="S221" s="200"/>
      <c r="T221" s="42"/>
      <c r="U221" s="110" t="s">
        <v>68</v>
      </c>
      <c r="V221" s="113" t="s">
        <v>1597</v>
      </c>
      <c r="W221" s="95"/>
      <c r="X221" s="228"/>
      <c r="Y221" s="270"/>
      <c r="Z221" s="267"/>
      <c r="AB221" s="267"/>
      <c r="AC221" s="267"/>
    </row>
    <row r="222" spans="1:29" s="39" customFormat="1" ht="12.75" customHeight="1">
      <c r="A222" s="211"/>
      <c r="B222" s="43"/>
      <c r="C222" s="43"/>
      <c r="D222" s="196"/>
      <c r="E222" s="197" t="s">
        <v>57</v>
      </c>
      <c r="F222" s="203" t="s">
        <v>742</v>
      </c>
      <c r="G222" s="43"/>
      <c r="H222" s="43"/>
      <c r="I222" s="116" t="s">
        <v>71</v>
      </c>
      <c r="J222" s="113" t="s">
        <v>1594</v>
      </c>
      <c r="K222" s="117"/>
      <c r="L222" s="46"/>
      <c r="M222" s="211"/>
      <c r="N222" s="43"/>
      <c r="O222" s="43"/>
      <c r="P222" s="196"/>
      <c r="Q222" s="197" t="s">
        <v>57</v>
      </c>
      <c r="R222" s="203" t="s">
        <v>1598</v>
      </c>
      <c r="S222" s="43"/>
      <c r="T222" s="43"/>
      <c r="U222" s="116" t="s">
        <v>71</v>
      </c>
      <c r="V222" s="113" t="s">
        <v>1597</v>
      </c>
      <c r="W222" s="117"/>
      <c r="X222" s="228"/>
      <c r="Y222" s="271"/>
      <c r="Z222" s="115"/>
      <c r="AB222" s="115"/>
      <c r="AC222" s="115"/>
    </row>
    <row r="223" spans="1:29" ht="4.5" customHeight="1">
      <c r="A223" s="212"/>
      <c r="B223" s="213"/>
      <c r="C223" s="214"/>
      <c r="D223" s="215"/>
      <c r="E223" s="216"/>
      <c r="F223" s="217"/>
      <c r="G223" s="218"/>
      <c r="H223" s="218"/>
      <c r="I223" s="214"/>
      <c r="J223" s="213"/>
      <c r="K223" s="219"/>
      <c r="M223" s="212"/>
      <c r="N223" s="213"/>
      <c r="O223" s="214"/>
      <c r="P223" s="215"/>
      <c r="Q223" s="216"/>
      <c r="R223" s="217"/>
      <c r="S223" s="218"/>
      <c r="T223" s="218"/>
      <c r="U223" s="214"/>
      <c r="V223" s="213"/>
      <c r="W223" s="219"/>
      <c r="Y223" s="268"/>
      <c r="Z223" s="265"/>
      <c r="AB223" s="265"/>
      <c r="AC223" s="265"/>
    </row>
    <row r="224" spans="1:31" ht="14.25" customHeight="1">
      <c r="A224" s="128"/>
      <c r="B224" s="128" t="s">
        <v>72</v>
      </c>
      <c r="C224" s="129"/>
      <c r="D224" s="130" t="s">
        <v>73</v>
      </c>
      <c r="E224" s="130" t="s">
        <v>74</v>
      </c>
      <c r="F224" s="130" t="s">
        <v>75</v>
      </c>
      <c r="G224" s="131" t="s">
        <v>76</v>
      </c>
      <c r="H224" s="132"/>
      <c r="I224" s="129" t="s">
        <v>77</v>
      </c>
      <c r="J224" s="130" t="s">
        <v>72</v>
      </c>
      <c r="K224" s="128" t="s">
        <v>78</v>
      </c>
      <c r="L224" s="26">
        <v>150</v>
      </c>
      <c r="M224" s="128"/>
      <c r="N224" s="128" t="s">
        <v>72</v>
      </c>
      <c r="O224" s="129"/>
      <c r="P224" s="130" t="s">
        <v>73</v>
      </c>
      <c r="Q224" s="130" t="s">
        <v>74</v>
      </c>
      <c r="R224" s="130" t="s">
        <v>75</v>
      </c>
      <c r="S224" s="131" t="s">
        <v>76</v>
      </c>
      <c r="T224" s="132"/>
      <c r="U224" s="129" t="s">
        <v>77</v>
      </c>
      <c r="V224" s="130" t="s">
        <v>72</v>
      </c>
      <c r="W224" s="128" t="s">
        <v>78</v>
      </c>
      <c r="X224" s="272" t="s">
        <v>1449</v>
      </c>
      <c r="Y224" s="273"/>
      <c r="Z224" s="360" t="s">
        <v>1450</v>
      </c>
      <c r="AA224" s="362" t="s">
        <v>1226</v>
      </c>
      <c r="AB224" s="358" t="s">
        <v>1225</v>
      </c>
      <c r="AC224" s="360" t="s">
        <v>1451</v>
      </c>
      <c r="AD224" s="362" t="s">
        <v>1226</v>
      </c>
      <c r="AE224" s="358" t="s">
        <v>1225</v>
      </c>
    </row>
    <row r="225" spans="1:31" ht="14.25" customHeight="1">
      <c r="A225" s="134" t="s">
        <v>78</v>
      </c>
      <c r="B225" s="173" t="s">
        <v>79</v>
      </c>
      <c r="C225" s="174" t="s">
        <v>80</v>
      </c>
      <c r="D225" s="175" t="s">
        <v>81</v>
      </c>
      <c r="E225" s="175" t="s">
        <v>82</v>
      </c>
      <c r="F225" s="175"/>
      <c r="G225" s="137" t="s">
        <v>80</v>
      </c>
      <c r="H225" s="137" t="s">
        <v>77</v>
      </c>
      <c r="I225" s="135"/>
      <c r="J225" s="134" t="s">
        <v>79</v>
      </c>
      <c r="K225" s="134"/>
      <c r="L225" s="26">
        <v>150</v>
      </c>
      <c r="M225" s="134" t="s">
        <v>78</v>
      </c>
      <c r="N225" s="173" t="s">
        <v>79</v>
      </c>
      <c r="O225" s="174" t="s">
        <v>80</v>
      </c>
      <c r="P225" s="175" t="s">
        <v>81</v>
      </c>
      <c r="Q225" s="175" t="s">
        <v>82</v>
      </c>
      <c r="R225" s="175"/>
      <c r="S225" s="137" t="s">
        <v>80</v>
      </c>
      <c r="T225" s="137" t="s">
        <v>77</v>
      </c>
      <c r="U225" s="135"/>
      <c r="V225" s="134" t="s">
        <v>79</v>
      </c>
      <c r="W225" s="134"/>
      <c r="X225" s="274" t="s">
        <v>80</v>
      </c>
      <c r="Y225" s="275" t="s">
        <v>77</v>
      </c>
      <c r="Z225" s="361"/>
      <c r="AA225" s="363"/>
      <c r="AB225" s="359"/>
      <c r="AC225" s="361"/>
      <c r="AD225" s="363"/>
      <c r="AE225" s="359"/>
    </row>
    <row r="226" spans="1:31" ht="16.5" customHeight="1">
      <c r="A226" s="139">
        <v>0.75</v>
      </c>
      <c r="B226" s="140">
        <v>4</v>
      </c>
      <c r="C226" s="141">
        <v>2</v>
      </c>
      <c r="D226" s="176" t="s">
        <v>85</v>
      </c>
      <c r="E226" s="142" t="s">
        <v>68</v>
      </c>
      <c r="F226" s="143">
        <v>7</v>
      </c>
      <c r="G226" s="144">
        <v>300</v>
      </c>
      <c r="H226" s="144"/>
      <c r="I226" s="145">
        <v>7</v>
      </c>
      <c r="J226" s="146">
        <v>2</v>
      </c>
      <c r="K226" s="147">
        <v>-0.75</v>
      </c>
      <c r="L226" s="26"/>
      <c r="M226" s="139">
        <v>2.25</v>
      </c>
      <c r="N226" s="140">
        <v>6</v>
      </c>
      <c r="O226" s="141">
        <v>2</v>
      </c>
      <c r="P226" s="176" t="s">
        <v>116</v>
      </c>
      <c r="Q226" s="142" t="s">
        <v>71</v>
      </c>
      <c r="R226" s="143">
        <v>7</v>
      </c>
      <c r="S226" s="144">
        <v>200</v>
      </c>
      <c r="T226" s="144"/>
      <c r="U226" s="145">
        <v>7</v>
      </c>
      <c r="V226" s="146">
        <v>0</v>
      </c>
      <c r="W226" s="147">
        <v>-2.25</v>
      </c>
      <c r="X226" s="276">
        <f>A226+M226+A249</f>
        <v>5</v>
      </c>
      <c r="Y226" s="229">
        <f>K226+W226+K249</f>
        <v>-5</v>
      </c>
      <c r="Z226" s="185">
        <f>O226</f>
        <v>2</v>
      </c>
      <c r="AA226" s="230">
        <f>IF(AND(G226&gt;0,G226&lt;1),2*G226,MATCH(A226,{-40000,-0.4999999999,0.5,40000},1)-1)+IF(AND(S226&gt;0,S226&lt;1),2*S226,MATCH(M226,{-40000,-0.4999999999,0.5,40000},1)-1)+IF(AND(G249&gt;0,G249&lt;1),2*G249,MATCH(A249,{-40000,-0.4999999999,0.5,40000},1)-1)</f>
        <v>6</v>
      </c>
      <c r="AB226" s="230">
        <f>MATCH(X226,{-40000,-9.9999999999,-6.9999999999,-2.9999999999,3,7,10,40000},1)/2-0.5</f>
        <v>2</v>
      </c>
      <c r="AC226" s="185">
        <f>U226</f>
        <v>7</v>
      </c>
      <c r="AD226" s="230">
        <f>IF(AND(H226&gt;0,H226&lt;1),2*H226,MATCH(K226,{-40000,-0.4999999999,0.5,40000},1)-1)+IF(AND(T226&gt;0,T226&lt;1),2*T226,MATCH(W226,{-40000,-0.4999999999,0.5,40000},1)-1)+IF(AND(H249&gt;0,H249&lt;1),2*H249,MATCH(K249,{-40000,-0.4999999999,0.5,40000},1)-1)</f>
        <v>0</v>
      </c>
      <c r="AE226" s="230">
        <f>MATCH(Y226,{-40000,-9.9999999999,-6.9999999999,-2.9999999999,3,7,10,40000},1)/2-0.5</f>
        <v>1</v>
      </c>
    </row>
    <row r="227" spans="1:31" ht="16.5" customHeight="1">
      <c r="A227" s="139">
        <v>-2.125</v>
      </c>
      <c r="B227" s="140">
        <v>1</v>
      </c>
      <c r="C227" s="141">
        <v>5</v>
      </c>
      <c r="D227" s="176" t="s">
        <v>115</v>
      </c>
      <c r="E227" s="142" t="s">
        <v>68</v>
      </c>
      <c r="F227" s="143">
        <v>8</v>
      </c>
      <c r="G227" s="144">
        <v>200</v>
      </c>
      <c r="H227" s="144"/>
      <c r="I227" s="145">
        <v>8</v>
      </c>
      <c r="J227" s="146">
        <v>5</v>
      </c>
      <c r="K227" s="147">
        <v>2.125</v>
      </c>
      <c r="L227" s="26"/>
      <c r="M227" s="139">
        <v>-1.125</v>
      </c>
      <c r="N227" s="140">
        <v>0</v>
      </c>
      <c r="O227" s="141">
        <v>5</v>
      </c>
      <c r="P227" s="180" t="s">
        <v>126</v>
      </c>
      <c r="Q227" s="142" t="s">
        <v>65</v>
      </c>
      <c r="R227" s="143">
        <v>7</v>
      </c>
      <c r="S227" s="144">
        <v>90</v>
      </c>
      <c r="T227" s="144"/>
      <c r="U227" s="145">
        <v>8</v>
      </c>
      <c r="V227" s="146">
        <v>6</v>
      </c>
      <c r="W227" s="147">
        <v>1.125</v>
      </c>
      <c r="X227" s="276">
        <f>A227+M227+A250</f>
        <v>-2.125</v>
      </c>
      <c r="Y227" s="229">
        <f>K227+W227+K250</f>
        <v>2.125</v>
      </c>
      <c r="Z227" s="185">
        <f>O227</f>
        <v>5</v>
      </c>
      <c r="AA227" s="230">
        <f>IF(AND(G227&gt;0,G227&lt;1),2*G227,MATCH(A227,{-40000,-0.4999999999,0.5,40000},1)-1)+IF(AND(S227&gt;0,S227&lt;1),2*S227,MATCH(M227,{-40000,-0.4999999999,0.5,40000},1)-1)+IF(AND(G250&gt;0,G250&lt;1),2*G250,MATCH(A250,{-40000,-0.4999999999,0.5,40000},1)-1)</f>
        <v>2</v>
      </c>
      <c r="AB227" s="230">
        <f>MATCH(X227,{-40000,-9.9999999999,-6.9999999999,-2.9999999999,3,7,10,40000},1)/2-0.5</f>
        <v>1.5</v>
      </c>
      <c r="AC227" s="185">
        <f>U227</f>
        <v>8</v>
      </c>
      <c r="AD227" s="230">
        <f>IF(AND(H227&gt;0,H227&lt;1),2*H227,MATCH(K227,{-40000,-0.4999999999,0.5,40000},1)-1)+IF(AND(T227&gt;0,T227&lt;1),2*T227,MATCH(W227,{-40000,-0.4999999999,0.5,40000},1)-1)+IF(AND(H250&gt;0,H250&lt;1),2*H250,MATCH(K250,{-40000,-0.4999999999,0.5,40000},1)-1)</f>
        <v>4</v>
      </c>
      <c r="AE227" s="230">
        <f>MATCH(Y227,{-40000,-9.9999999999,-6.9999999999,-2.9999999999,3,7,10,40000},1)/2-0.5</f>
        <v>1.5</v>
      </c>
    </row>
    <row r="228" spans="1:31" ht="16.5" customHeight="1">
      <c r="A228" s="139">
        <v>-2.125</v>
      </c>
      <c r="B228" s="140">
        <v>1</v>
      </c>
      <c r="C228" s="141">
        <v>6</v>
      </c>
      <c r="D228" s="176" t="s">
        <v>85</v>
      </c>
      <c r="E228" s="142" t="s">
        <v>68</v>
      </c>
      <c r="F228" s="143">
        <v>8</v>
      </c>
      <c r="G228" s="144">
        <v>200</v>
      </c>
      <c r="H228" s="144"/>
      <c r="I228" s="145">
        <v>4</v>
      </c>
      <c r="J228" s="146">
        <v>5</v>
      </c>
      <c r="K228" s="147">
        <v>2.125</v>
      </c>
      <c r="L228" s="26"/>
      <c r="M228" s="139">
        <v>-1.125</v>
      </c>
      <c r="N228" s="140">
        <v>2</v>
      </c>
      <c r="O228" s="141">
        <v>6</v>
      </c>
      <c r="P228" s="176" t="s">
        <v>116</v>
      </c>
      <c r="Q228" s="142" t="s">
        <v>71</v>
      </c>
      <c r="R228" s="143">
        <v>8</v>
      </c>
      <c r="S228" s="144">
        <v>100</v>
      </c>
      <c r="T228" s="144"/>
      <c r="U228" s="145">
        <v>4</v>
      </c>
      <c r="V228" s="146">
        <v>4</v>
      </c>
      <c r="W228" s="147">
        <v>1.125</v>
      </c>
      <c r="X228" s="276">
        <f>A228+M228+A251</f>
        <v>-14.625</v>
      </c>
      <c r="Y228" s="229">
        <f>K228+W228+K251</f>
        <v>14.625</v>
      </c>
      <c r="Z228" s="185">
        <f>O228</f>
        <v>6</v>
      </c>
      <c r="AA228" s="230">
        <f>IF(AND(G228&gt;0,G228&lt;1),2*G228,MATCH(A228,{-40000,-0.4999999999,0.5,40000},1)-1)+IF(AND(S228&gt;0,S228&lt;1),2*S228,MATCH(M228,{-40000,-0.4999999999,0.5,40000},1)-1)+IF(AND(G251&gt;0,G251&lt;1),2*G251,MATCH(A251,{-40000,-0.4999999999,0.5,40000},1)-1)</f>
        <v>0</v>
      </c>
      <c r="AB228" s="230">
        <f>MATCH(X228,{-40000,-9.9999999999,-6.9999999999,-2.9999999999,3,7,10,40000},1)/2-0.5</f>
        <v>0</v>
      </c>
      <c r="AC228" s="185">
        <f>U228</f>
        <v>4</v>
      </c>
      <c r="AD228" s="230">
        <f>IF(AND(H228&gt;0,H228&lt;1),2*H228,MATCH(K228,{-40000,-0.4999999999,0.5,40000},1)-1)+IF(AND(T228&gt;0,T228&lt;1),2*T228,MATCH(W228,{-40000,-0.4999999999,0.5,40000},1)-1)+IF(AND(H251&gt;0,H251&lt;1),2*H251,MATCH(K251,{-40000,-0.4999999999,0.5,40000},1)-1)</f>
        <v>6</v>
      </c>
      <c r="AE228" s="230">
        <f>MATCH(Y228,{-40000,-9.9999999999,-6.9999999999,-2.9999999999,3,7,10,40000},1)/2-0.5</f>
        <v>3</v>
      </c>
    </row>
    <row r="229" spans="1:31" ht="16.5" customHeight="1">
      <c r="A229" s="139">
        <v>6.25</v>
      </c>
      <c r="B229" s="140">
        <v>6</v>
      </c>
      <c r="C229" s="141">
        <v>1</v>
      </c>
      <c r="D229" s="176" t="s">
        <v>1553</v>
      </c>
      <c r="E229" s="142" t="s">
        <v>65</v>
      </c>
      <c r="F229" s="143">
        <v>9</v>
      </c>
      <c r="G229" s="144">
        <v>530</v>
      </c>
      <c r="H229" s="144"/>
      <c r="I229" s="145">
        <v>3</v>
      </c>
      <c r="J229" s="146">
        <v>0</v>
      </c>
      <c r="K229" s="147">
        <v>-6.25</v>
      </c>
      <c r="L229" s="26"/>
      <c r="M229" s="139">
        <v>0.75</v>
      </c>
      <c r="N229" s="140">
        <v>4</v>
      </c>
      <c r="O229" s="141">
        <v>1</v>
      </c>
      <c r="P229" s="176" t="s">
        <v>107</v>
      </c>
      <c r="Q229" s="142" t="s">
        <v>5</v>
      </c>
      <c r="R229" s="143">
        <v>11</v>
      </c>
      <c r="S229" s="144">
        <v>150</v>
      </c>
      <c r="T229" s="144"/>
      <c r="U229" s="145">
        <v>3</v>
      </c>
      <c r="V229" s="146">
        <v>2</v>
      </c>
      <c r="W229" s="147">
        <v>-0.75</v>
      </c>
      <c r="X229" s="276">
        <f>A229+M229+A252</f>
        <v>9</v>
      </c>
      <c r="Y229" s="229">
        <f>K229+W229+K252</f>
        <v>-9</v>
      </c>
      <c r="Z229" s="185">
        <f>O229</f>
        <v>1</v>
      </c>
      <c r="AA229" s="230">
        <f>IF(AND(G229&gt;0,G229&lt;1),2*G229,MATCH(A229,{-40000,-0.4999999999,0.5,40000},1)-1)+IF(AND(S229&gt;0,S229&lt;1),2*S229,MATCH(M229,{-40000,-0.4999999999,0.5,40000},1)-1)+IF(AND(G252&gt;0,G252&lt;1),2*G252,MATCH(A252,{-40000,-0.4999999999,0.5,40000},1)-1)</f>
        <v>6</v>
      </c>
      <c r="AB229" s="230">
        <f>MATCH(X229,{-40000,-9.9999999999,-6.9999999999,-2.9999999999,3,7,10,40000},1)/2-0.5</f>
        <v>2.5</v>
      </c>
      <c r="AC229" s="185">
        <f>U229</f>
        <v>3</v>
      </c>
      <c r="AD229" s="230">
        <f>IF(AND(H229&gt;0,H229&lt;1),2*H229,MATCH(K229,{-40000,-0.4999999999,0.5,40000},1)-1)+IF(AND(T229&gt;0,T229&lt;1),2*T229,MATCH(W229,{-40000,-0.4999999999,0.5,40000},1)-1)+IF(AND(H252&gt;0,H252&lt;1),2*H252,MATCH(K252,{-40000,-0.4999999999,0.5,40000},1)-1)</f>
        <v>0</v>
      </c>
      <c r="AE229" s="230">
        <f>MATCH(Y229,{-40000,-9.9999999999,-6.9999999999,-2.9999999999,3,7,10,40000},1)/2-0.5</f>
        <v>0.5</v>
      </c>
    </row>
    <row r="230" spans="1:29" s="39" customFormat="1" ht="9.75" customHeight="1">
      <c r="A230" s="27"/>
      <c r="B230" s="27"/>
      <c r="C230" s="53"/>
      <c r="D230" s="27"/>
      <c r="E230" s="27"/>
      <c r="F230" s="27"/>
      <c r="G230" s="27"/>
      <c r="H230" s="27"/>
      <c r="I230" s="53"/>
      <c r="J230" s="27"/>
      <c r="K230" s="27"/>
      <c r="L230" s="52"/>
      <c r="M230" s="27"/>
      <c r="N230" s="27"/>
      <c r="O230" s="53"/>
      <c r="P230" s="27"/>
      <c r="Q230" s="27"/>
      <c r="R230" s="27"/>
      <c r="S230" s="27"/>
      <c r="T230" s="27"/>
      <c r="U230" s="53"/>
      <c r="V230" s="27"/>
      <c r="W230" s="27"/>
      <c r="X230" s="228"/>
      <c r="Y230" s="227"/>
      <c r="Z230" s="27"/>
      <c r="AB230" s="27"/>
      <c r="AC230" s="27"/>
    </row>
    <row r="231" spans="1:29" s="39" customFormat="1" ht="15">
      <c r="A231" s="18"/>
      <c r="B231" s="19" t="s">
        <v>44</v>
      </c>
      <c r="C231" s="20"/>
      <c r="D231" s="19"/>
      <c r="E231" s="21" t="s">
        <v>206</v>
      </c>
      <c r="F231" s="22"/>
      <c r="G231" s="23" t="s">
        <v>46</v>
      </c>
      <c r="H231" s="23"/>
      <c r="I231" s="24" t="s">
        <v>47</v>
      </c>
      <c r="J231" s="24"/>
      <c r="K231" s="25"/>
      <c r="L231" s="26">
        <v>150</v>
      </c>
      <c r="X231" s="228"/>
      <c r="Y231" s="227"/>
      <c r="Z231" s="25"/>
      <c r="AB231" s="25"/>
      <c r="AC231" s="25"/>
    </row>
    <row r="232" spans="1:29" s="39" customFormat="1" ht="12.75">
      <c r="A232" s="28"/>
      <c r="B232" s="28"/>
      <c r="C232" s="29"/>
      <c r="D232" s="30"/>
      <c r="E232" s="30"/>
      <c r="F232" s="30"/>
      <c r="G232" s="31" t="s">
        <v>50</v>
      </c>
      <c r="H232" s="31"/>
      <c r="I232" s="24" t="s">
        <v>52</v>
      </c>
      <c r="J232" s="24"/>
      <c r="K232" s="25"/>
      <c r="L232" s="26">
        <v>150</v>
      </c>
      <c r="X232" s="228"/>
      <c r="Y232" s="227"/>
      <c r="Z232" s="25"/>
      <c r="AB232" s="25"/>
      <c r="AC232" s="25"/>
    </row>
    <row r="233" spans="1:29" s="39" customFormat="1" ht="4.5" customHeight="1">
      <c r="A233" s="187"/>
      <c r="B233" s="188"/>
      <c r="C233" s="189"/>
      <c r="D233" s="190"/>
      <c r="E233" s="191"/>
      <c r="F233" s="192"/>
      <c r="G233" s="193"/>
      <c r="H233" s="193"/>
      <c r="I233" s="189"/>
      <c r="J233" s="188"/>
      <c r="K233" s="194"/>
      <c r="L233" s="26"/>
      <c r="X233" s="228"/>
      <c r="Y233" s="268"/>
      <c r="Z233" s="265"/>
      <c r="AB233" s="265"/>
      <c r="AC233" s="265"/>
    </row>
    <row r="234" spans="1:29" s="39" customFormat="1" ht="12.75" customHeight="1">
      <c r="A234" s="195"/>
      <c r="B234" s="32"/>
      <c r="C234" s="33"/>
      <c r="D234" s="196"/>
      <c r="E234" s="197" t="s">
        <v>53</v>
      </c>
      <c r="F234" s="35" t="s">
        <v>1044</v>
      </c>
      <c r="G234" s="36"/>
      <c r="H234" s="42"/>
      <c r="I234" s="42"/>
      <c r="J234" s="260"/>
      <c r="K234" s="198"/>
      <c r="L234" s="38"/>
      <c r="X234" s="228"/>
      <c r="Y234" s="269"/>
      <c r="Z234" s="266"/>
      <c r="AB234" s="266"/>
      <c r="AC234" s="266"/>
    </row>
    <row r="235" spans="1:29" s="39" customFormat="1" ht="12.75" customHeight="1">
      <c r="A235" s="195"/>
      <c r="B235" s="32"/>
      <c r="C235" s="33"/>
      <c r="D235" s="196"/>
      <c r="E235" s="199" t="s">
        <v>54</v>
      </c>
      <c r="F235" s="35" t="s">
        <v>1599</v>
      </c>
      <c r="G235" s="200"/>
      <c r="H235" s="42"/>
      <c r="I235" s="44"/>
      <c r="J235" s="261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16.1</v>
      </c>
      <c r="K235" s="262"/>
      <c r="L235" s="38"/>
      <c r="X235" s="228"/>
      <c r="Y235" s="269"/>
      <c r="Z235" s="266"/>
      <c r="AB235" s="266"/>
      <c r="AC235" s="266"/>
    </row>
    <row r="236" spans="1:29" s="39" customFormat="1" ht="12.75" customHeight="1">
      <c r="A236" s="195"/>
      <c r="B236" s="32"/>
      <c r="C236" s="33"/>
      <c r="D236" s="196"/>
      <c r="E236" s="199" t="s">
        <v>55</v>
      </c>
      <c r="F236" s="201" t="s">
        <v>59</v>
      </c>
      <c r="G236" s="36"/>
      <c r="H236" s="42"/>
      <c r="I236" s="263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3.1</v>
      </c>
      <c r="J236" s="261" t="str">
        <f>IF(J235="","","+")</f>
        <v>+</v>
      </c>
      <c r="K236" s="264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L236" s="38"/>
      <c r="X236" s="228"/>
      <c r="Y236" s="269"/>
      <c r="Z236" s="266"/>
      <c r="AB236" s="266"/>
      <c r="AC236" s="266"/>
    </row>
    <row r="237" spans="1:29" s="39" customFormat="1" ht="12.75" customHeight="1">
      <c r="A237" s="195"/>
      <c r="B237" s="32"/>
      <c r="C237" s="33"/>
      <c r="D237" s="196"/>
      <c r="E237" s="197" t="s">
        <v>57</v>
      </c>
      <c r="F237" s="35" t="s">
        <v>213</v>
      </c>
      <c r="G237" s="36"/>
      <c r="H237" s="42"/>
      <c r="I237" s="44"/>
      <c r="J237" s="261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K237" s="262"/>
      <c r="L237" s="38"/>
      <c r="X237" s="228"/>
      <c r="Y237" s="269"/>
      <c r="Z237" s="266"/>
      <c r="AB237" s="266"/>
      <c r="AC237" s="266"/>
    </row>
    <row r="238" spans="1:29" s="39" customFormat="1" ht="12.75" customHeight="1">
      <c r="A238" s="202" t="s">
        <v>53</v>
      </c>
      <c r="B238" s="203" t="s">
        <v>1110</v>
      </c>
      <c r="C238" s="33"/>
      <c r="D238" s="196"/>
      <c r="F238" s="36"/>
      <c r="G238" s="197" t="s">
        <v>53</v>
      </c>
      <c r="H238" s="204" t="s">
        <v>95</v>
      </c>
      <c r="I238" s="36"/>
      <c r="J238" s="200"/>
      <c r="K238" s="198"/>
      <c r="L238" s="38"/>
      <c r="X238" s="228"/>
      <c r="Y238" s="269"/>
      <c r="Z238" s="266"/>
      <c r="AB238" s="266"/>
      <c r="AC238" s="266"/>
    </row>
    <row r="239" spans="1:29" s="39" customFormat="1" ht="12.75" customHeight="1">
      <c r="A239" s="206" t="s">
        <v>54</v>
      </c>
      <c r="B239" s="203" t="s">
        <v>222</v>
      </c>
      <c r="C239" s="45"/>
      <c r="D239" s="196"/>
      <c r="F239" s="207"/>
      <c r="G239" s="199" t="s">
        <v>54</v>
      </c>
      <c r="H239" s="204" t="s">
        <v>1600</v>
      </c>
      <c r="I239" s="36"/>
      <c r="J239" s="200"/>
      <c r="K239" s="198"/>
      <c r="L239" s="38"/>
      <c r="X239" s="228"/>
      <c r="Y239" s="269"/>
      <c r="Z239" s="266"/>
      <c r="AB239" s="266"/>
      <c r="AC239" s="266"/>
    </row>
    <row r="240" spans="1:29" s="39" customFormat="1" ht="12.75" customHeight="1">
      <c r="A240" s="206" t="s">
        <v>55</v>
      </c>
      <c r="B240" s="203" t="s">
        <v>1601</v>
      </c>
      <c r="C240" s="33"/>
      <c r="D240" s="196"/>
      <c r="F240" s="207"/>
      <c r="G240" s="199" t="s">
        <v>55</v>
      </c>
      <c r="H240" s="205" t="s">
        <v>619</v>
      </c>
      <c r="I240" s="36"/>
      <c r="J240" s="36"/>
      <c r="K240" s="198"/>
      <c r="L240" s="38"/>
      <c r="X240" s="228"/>
      <c r="Y240" s="269"/>
      <c r="Z240" s="266"/>
      <c r="AB240" s="266"/>
      <c r="AC240" s="266"/>
    </row>
    <row r="241" spans="1:29" s="39" customFormat="1" ht="12.75" customHeight="1">
      <c r="A241" s="202" t="s">
        <v>57</v>
      </c>
      <c r="B241" s="203" t="s">
        <v>1249</v>
      </c>
      <c r="C241" s="45"/>
      <c r="D241" s="196"/>
      <c r="F241" s="36"/>
      <c r="G241" s="197" t="s">
        <v>57</v>
      </c>
      <c r="H241" s="205" t="s">
        <v>1602</v>
      </c>
      <c r="I241" s="93"/>
      <c r="J241" s="106" t="s">
        <v>64</v>
      </c>
      <c r="K241" s="95"/>
      <c r="L241" s="38"/>
      <c r="X241" s="228"/>
      <c r="Y241" s="270"/>
      <c r="Z241" s="267"/>
      <c r="AB241" s="267"/>
      <c r="AC241" s="267"/>
    </row>
    <row r="242" spans="1:29" s="39" customFormat="1" ht="12.75" customHeight="1">
      <c r="A242" s="209"/>
      <c r="B242" s="45"/>
      <c r="C242" s="197"/>
      <c r="D242" s="196"/>
      <c r="E242" s="197" t="s">
        <v>53</v>
      </c>
      <c r="F242" s="35" t="s">
        <v>1603</v>
      </c>
      <c r="G242" s="36"/>
      <c r="H242" s="210"/>
      <c r="I242" s="110" t="s">
        <v>65</v>
      </c>
      <c r="J242" s="111" t="s">
        <v>1604</v>
      </c>
      <c r="K242" s="95"/>
      <c r="L242" s="38"/>
      <c r="X242" s="228"/>
      <c r="Y242" s="270"/>
      <c r="Z242" s="267"/>
      <c r="AB242" s="267"/>
      <c r="AC242" s="267"/>
    </row>
    <row r="243" spans="1:29" s="39" customFormat="1" ht="12.75" customHeight="1">
      <c r="A243" s="195"/>
      <c r="B243" s="112" t="s">
        <v>66</v>
      </c>
      <c r="C243" s="33"/>
      <c r="D243" s="196"/>
      <c r="E243" s="199" t="s">
        <v>54</v>
      </c>
      <c r="F243" s="35" t="s">
        <v>56</v>
      </c>
      <c r="G243" s="36"/>
      <c r="H243" s="42"/>
      <c r="I243" s="110" t="s">
        <v>5</v>
      </c>
      <c r="J243" s="113" t="s">
        <v>1604</v>
      </c>
      <c r="K243" s="95"/>
      <c r="L243" s="38"/>
      <c r="X243" s="228"/>
      <c r="Y243" s="270"/>
      <c r="Z243" s="267"/>
      <c r="AB243" s="267"/>
      <c r="AC243" s="267"/>
    </row>
    <row r="244" spans="1:29" s="39" customFormat="1" ht="12.75" customHeight="1">
      <c r="A244" s="195"/>
      <c r="B244" s="112" t="s">
        <v>1605</v>
      </c>
      <c r="C244" s="33"/>
      <c r="D244" s="196"/>
      <c r="E244" s="199" t="s">
        <v>55</v>
      </c>
      <c r="F244" s="35" t="s">
        <v>1606</v>
      </c>
      <c r="G244" s="200"/>
      <c r="H244" s="42"/>
      <c r="I244" s="110" t="s">
        <v>68</v>
      </c>
      <c r="J244" s="113" t="s">
        <v>1607</v>
      </c>
      <c r="K244" s="95"/>
      <c r="L244" s="38"/>
      <c r="X244" s="228"/>
      <c r="Y244" s="270"/>
      <c r="Z244" s="267"/>
      <c r="AB244" s="267"/>
      <c r="AC244" s="267"/>
    </row>
    <row r="245" spans="1:29" s="39" customFormat="1" ht="12.75" customHeight="1">
      <c r="A245" s="211"/>
      <c r="B245" s="43"/>
      <c r="C245" s="43"/>
      <c r="D245" s="196"/>
      <c r="E245" s="197" t="s">
        <v>57</v>
      </c>
      <c r="F245" s="203" t="s">
        <v>182</v>
      </c>
      <c r="G245" s="43"/>
      <c r="H245" s="43"/>
      <c r="I245" s="116" t="s">
        <v>71</v>
      </c>
      <c r="J245" s="113" t="s">
        <v>1607</v>
      </c>
      <c r="K245" s="117"/>
      <c r="L245" s="46"/>
      <c r="X245" s="228"/>
      <c r="Y245" s="271"/>
      <c r="Z245" s="115"/>
      <c r="AB245" s="115"/>
      <c r="AC245" s="115"/>
    </row>
    <row r="246" spans="1:29" ht="4.5" customHeight="1">
      <c r="A246" s="212"/>
      <c r="B246" s="213"/>
      <c r="C246" s="214"/>
      <c r="D246" s="215"/>
      <c r="E246" s="216"/>
      <c r="F246" s="217"/>
      <c r="G246" s="218"/>
      <c r="H246" s="218"/>
      <c r="I246" s="214"/>
      <c r="J246" s="213"/>
      <c r="K246" s="21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228"/>
      <c r="Y246" s="271"/>
      <c r="Z246" s="265"/>
      <c r="AB246" s="265"/>
      <c r="AC246" s="265"/>
    </row>
    <row r="247" spans="1:25" ht="12.75" customHeight="1">
      <c r="A247" s="128"/>
      <c r="B247" s="128" t="s">
        <v>72</v>
      </c>
      <c r="C247" s="129"/>
      <c r="D247" s="130" t="s">
        <v>73</v>
      </c>
      <c r="E247" s="130" t="s">
        <v>74</v>
      </c>
      <c r="F247" s="130" t="s">
        <v>75</v>
      </c>
      <c r="G247" s="131" t="s">
        <v>76</v>
      </c>
      <c r="H247" s="132"/>
      <c r="I247" s="129" t="s">
        <v>77</v>
      </c>
      <c r="J247" s="130" t="s">
        <v>72</v>
      </c>
      <c r="K247" s="128" t="s">
        <v>78</v>
      </c>
      <c r="L247" s="26">
        <v>150</v>
      </c>
      <c r="O247" s="27"/>
      <c r="U247" s="27"/>
      <c r="X247" s="228"/>
      <c r="Y247" s="271"/>
    </row>
    <row r="248" spans="1:25" ht="12.75">
      <c r="A248" s="134" t="s">
        <v>78</v>
      </c>
      <c r="B248" s="173" t="s">
        <v>79</v>
      </c>
      <c r="C248" s="174" t="s">
        <v>80</v>
      </c>
      <c r="D248" s="175" t="s">
        <v>81</v>
      </c>
      <c r="E248" s="175" t="s">
        <v>82</v>
      </c>
      <c r="F248" s="175"/>
      <c r="G248" s="137" t="s">
        <v>80</v>
      </c>
      <c r="H248" s="137" t="s">
        <v>77</v>
      </c>
      <c r="I248" s="135"/>
      <c r="J248" s="134" t="s">
        <v>79</v>
      </c>
      <c r="K248" s="134"/>
      <c r="L248" s="26">
        <v>150</v>
      </c>
      <c r="O248" s="27"/>
      <c r="U248" s="27"/>
      <c r="X248" s="228"/>
      <c r="Y248" s="271"/>
    </row>
    <row r="249" spans="1:25" ht="16.5" customHeight="1">
      <c r="A249" s="139">
        <v>2</v>
      </c>
      <c r="B249" s="140">
        <v>4</v>
      </c>
      <c r="C249" s="141">
        <v>2</v>
      </c>
      <c r="D249" s="176" t="s">
        <v>105</v>
      </c>
      <c r="E249" s="142" t="s">
        <v>5</v>
      </c>
      <c r="F249" s="143">
        <v>12</v>
      </c>
      <c r="G249" s="144">
        <v>680</v>
      </c>
      <c r="H249" s="144"/>
      <c r="I249" s="145">
        <v>7</v>
      </c>
      <c r="J249" s="146">
        <v>2</v>
      </c>
      <c r="K249" s="147">
        <v>-2</v>
      </c>
      <c r="L249" s="26"/>
      <c r="O249" s="27"/>
      <c r="U249" s="27"/>
      <c r="X249" s="228"/>
      <c r="Y249" s="271"/>
    </row>
    <row r="250" spans="1:25" ht="16.5" customHeight="1">
      <c r="A250" s="139">
        <v>1.125</v>
      </c>
      <c r="B250" s="140">
        <v>2</v>
      </c>
      <c r="C250" s="141">
        <v>5</v>
      </c>
      <c r="D250" s="176" t="s">
        <v>105</v>
      </c>
      <c r="E250" s="142" t="s">
        <v>5</v>
      </c>
      <c r="F250" s="143">
        <v>11</v>
      </c>
      <c r="G250" s="144">
        <v>650</v>
      </c>
      <c r="H250" s="144"/>
      <c r="I250" s="145">
        <v>8</v>
      </c>
      <c r="J250" s="146">
        <v>4</v>
      </c>
      <c r="K250" s="147">
        <v>-1.125</v>
      </c>
      <c r="L250" s="26"/>
      <c r="O250" s="27"/>
      <c r="U250" s="27"/>
      <c r="X250" s="228"/>
      <c r="Y250" s="271"/>
    </row>
    <row r="251" spans="1:25" ht="16.5" customHeight="1">
      <c r="A251" s="139">
        <v>-11.375</v>
      </c>
      <c r="B251" s="140">
        <v>0</v>
      </c>
      <c r="C251" s="141">
        <v>6</v>
      </c>
      <c r="D251" s="176" t="s">
        <v>503</v>
      </c>
      <c r="E251" s="142" t="s">
        <v>65</v>
      </c>
      <c r="F251" s="143">
        <v>9</v>
      </c>
      <c r="G251" s="144"/>
      <c r="H251" s="144">
        <v>200</v>
      </c>
      <c r="I251" s="145">
        <v>4</v>
      </c>
      <c r="J251" s="146">
        <v>6</v>
      </c>
      <c r="K251" s="147">
        <v>11.375</v>
      </c>
      <c r="L251" s="26"/>
      <c r="O251" s="27"/>
      <c r="U251" s="27"/>
      <c r="X251" s="228"/>
      <c r="Y251" s="271"/>
    </row>
    <row r="252" spans="1:25" ht="16.5" customHeight="1">
      <c r="A252" s="139">
        <v>2</v>
      </c>
      <c r="B252" s="140">
        <v>6</v>
      </c>
      <c r="C252" s="141">
        <v>1</v>
      </c>
      <c r="D252" s="180" t="s">
        <v>83</v>
      </c>
      <c r="E252" s="142" t="s">
        <v>5</v>
      </c>
      <c r="F252" s="143">
        <v>12</v>
      </c>
      <c r="G252" s="144">
        <v>690</v>
      </c>
      <c r="H252" s="144"/>
      <c r="I252" s="145">
        <v>3</v>
      </c>
      <c r="J252" s="146">
        <v>0</v>
      </c>
      <c r="K252" s="147">
        <v>-2</v>
      </c>
      <c r="L252" s="26"/>
      <c r="O252" s="27"/>
      <c r="U252" s="27"/>
      <c r="X252" s="228"/>
      <c r="Y252" s="271"/>
    </row>
    <row r="253" spans="24:25" ht="12.75">
      <c r="X253" s="228"/>
      <c r="Y253" s="271"/>
    </row>
    <row r="254" spans="24:29" ht="12.75">
      <c r="X254" s="228"/>
      <c r="Y254" s="269"/>
      <c r="Z254" s="266"/>
      <c r="AA254" s="39"/>
      <c r="AB254" s="266"/>
      <c r="AC254" s="266"/>
    </row>
    <row r="255" spans="24:29" ht="12.75">
      <c r="X255" s="228"/>
      <c r="Y255" s="270"/>
      <c r="Z255" s="267"/>
      <c r="AA255" s="39"/>
      <c r="AB255" s="267"/>
      <c r="AC255" s="267"/>
    </row>
    <row r="256" spans="24:29" ht="12.75">
      <c r="X256" s="228"/>
      <c r="Y256" s="270"/>
      <c r="Z256" s="267"/>
      <c r="AA256" s="39"/>
      <c r="AB256" s="267"/>
      <c r="AC256" s="267"/>
    </row>
    <row r="257" spans="24:29" ht="12.75">
      <c r="X257" s="228"/>
      <c r="Y257" s="270"/>
      <c r="Z257" s="267"/>
      <c r="AA257" s="39"/>
      <c r="AB257" s="267"/>
      <c r="AC257" s="267"/>
    </row>
    <row r="258" spans="24:29" ht="12.75">
      <c r="X258" s="228"/>
      <c r="Y258" s="270"/>
      <c r="Z258" s="267"/>
      <c r="AA258" s="39"/>
      <c r="AB258" s="267"/>
      <c r="AC258" s="267"/>
    </row>
    <row r="259" spans="24:29" ht="12.75">
      <c r="X259" s="228"/>
      <c r="Y259" s="270"/>
      <c r="Z259" s="267"/>
      <c r="AA259" s="39"/>
      <c r="AB259" s="267"/>
      <c r="AC259" s="267"/>
    </row>
    <row r="260" spans="25:29" ht="12.75">
      <c r="Y260" s="270"/>
      <c r="Z260" s="267"/>
      <c r="AA260" s="39"/>
      <c r="AB260" s="267"/>
      <c r="AC260" s="267"/>
    </row>
    <row r="261" spans="25:29" ht="12.75">
      <c r="Y261" s="270"/>
      <c r="Z261" s="267"/>
      <c r="AA261" s="39"/>
      <c r="AB261" s="267"/>
      <c r="AC261" s="267"/>
    </row>
    <row r="262" spans="25:29" ht="12.75">
      <c r="Y262" s="270"/>
      <c r="Z262" s="267"/>
      <c r="AA262" s="39"/>
      <c r="AB262" s="267"/>
      <c r="AC262" s="267"/>
    </row>
    <row r="263" spans="25:29" ht="12.75">
      <c r="Y263" s="270"/>
      <c r="Z263" s="267"/>
      <c r="AA263" s="39"/>
      <c r="AB263" s="267"/>
      <c r="AC263" s="267"/>
    </row>
    <row r="264" spans="25:29" ht="12.75">
      <c r="Y264" s="270"/>
      <c r="Z264" s="267"/>
      <c r="AA264" s="39"/>
      <c r="AB264" s="267"/>
      <c r="AC264" s="267"/>
    </row>
    <row r="265" spans="25:29" ht="12.75">
      <c r="Y265" s="270"/>
      <c r="Z265" s="267"/>
      <c r="AA265" s="39"/>
      <c r="AB265" s="267"/>
      <c r="AC265" s="267"/>
    </row>
    <row r="266" spans="25:29" ht="12.75">
      <c r="Y266" s="277"/>
      <c r="Z266" s="182"/>
      <c r="AB266" s="182"/>
      <c r="AC266" s="182"/>
    </row>
  </sheetData>
  <sheetProtection/>
  <mergeCells count="42">
    <mergeCell ref="Z224:Z225"/>
    <mergeCell ref="AA224:AA225"/>
    <mergeCell ref="AB224:AB225"/>
    <mergeCell ref="AC224:AC225"/>
    <mergeCell ref="AD224:AD225"/>
    <mergeCell ref="Z155:Z156"/>
    <mergeCell ref="AA155:AA156"/>
    <mergeCell ref="AB155:AB156"/>
    <mergeCell ref="AC155:AC156"/>
    <mergeCell ref="AD155:AD156"/>
    <mergeCell ref="Z178:Z179"/>
    <mergeCell ref="AA178:AA179"/>
    <mergeCell ref="AB178:AB179"/>
    <mergeCell ref="AC178:AC179"/>
    <mergeCell ref="AD178:AD179"/>
    <mergeCell ref="AD86:AD87"/>
    <mergeCell ref="AA40:AA41"/>
    <mergeCell ref="Z109:Z110"/>
    <mergeCell ref="AA109:AA110"/>
    <mergeCell ref="AB109:AB110"/>
    <mergeCell ref="AC109:AC110"/>
    <mergeCell ref="AD109:AD110"/>
    <mergeCell ref="AE224:AE225"/>
    <mergeCell ref="AE17:AE18"/>
    <mergeCell ref="AE40:AE41"/>
    <mergeCell ref="AE86:AE87"/>
    <mergeCell ref="AE109:AE110"/>
    <mergeCell ref="AC17:AC18"/>
    <mergeCell ref="AD17:AD18"/>
    <mergeCell ref="AC40:AC41"/>
    <mergeCell ref="AD40:AD41"/>
    <mergeCell ref="AC86:AC87"/>
    <mergeCell ref="AE155:AE156"/>
    <mergeCell ref="AE178:AE179"/>
    <mergeCell ref="AB40:AB41"/>
    <mergeCell ref="Z17:Z18"/>
    <mergeCell ref="AA17:AA18"/>
    <mergeCell ref="AB17:AB18"/>
    <mergeCell ref="Z40:Z41"/>
    <mergeCell ref="Z86:Z87"/>
    <mergeCell ref="AA86:AA87"/>
    <mergeCell ref="AB86:AB87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7" customWidth="1"/>
    <col min="2" max="2" width="5.00390625" style="27" customWidth="1"/>
    <col min="3" max="3" width="3.25390625" style="53" customWidth="1"/>
    <col min="4" max="4" width="5.7539062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25390625" style="53" customWidth="1"/>
    <col min="10" max="10" width="5.00390625" style="27" customWidth="1"/>
    <col min="11" max="11" width="5.75390625" style="27" customWidth="1"/>
    <col min="12" max="12" width="0.74609375" style="52" customWidth="1"/>
    <col min="13" max="13" width="5.625" style="27" customWidth="1"/>
    <col min="14" max="14" width="5.00390625" style="27" customWidth="1"/>
    <col min="15" max="15" width="3.25390625" style="53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25390625" style="53" customWidth="1"/>
    <col min="22" max="22" width="5.25390625" style="27" customWidth="1"/>
    <col min="23" max="23" width="5.625" style="27" customWidth="1"/>
    <col min="24" max="16384" width="5.00390625" style="27" customWidth="1"/>
  </cols>
  <sheetData>
    <row r="1" spans="1:23" ht="15">
      <c r="A1" s="278"/>
      <c r="B1" s="279" t="s">
        <v>44</v>
      </c>
      <c r="C1" s="280"/>
      <c r="D1" s="279"/>
      <c r="E1" s="281" t="s">
        <v>45</v>
      </c>
      <c r="F1" s="282"/>
      <c r="G1" s="283" t="s">
        <v>46</v>
      </c>
      <c r="H1" s="283"/>
      <c r="I1" s="284" t="s">
        <v>47</v>
      </c>
      <c r="J1" s="284"/>
      <c r="K1" s="285"/>
      <c r="L1" s="79">
        <v>150</v>
      </c>
      <c r="M1" s="278"/>
      <c r="N1" s="279" t="s">
        <v>44</v>
      </c>
      <c r="O1" s="280"/>
      <c r="P1" s="279"/>
      <c r="Q1" s="281" t="s">
        <v>48</v>
      </c>
      <c r="R1" s="282"/>
      <c r="S1" s="283" t="s">
        <v>46</v>
      </c>
      <c r="T1" s="283"/>
      <c r="U1" s="284" t="s">
        <v>49</v>
      </c>
      <c r="V1" s="284"/>
      <c r="W1" s="285"/>
    </row>
    <row r="2" spans="1:23" ht="12.75">
      <c r="A2" s="287"/>
      <c r="B2" s="287"/>
      <c r="C2" s="288"/>
      <c r="D2" s="289"/>
      <c r="E2" s="289"/>
      <c r="F2" s="289"/>
      <c r="G2" s="290" t="s">
        <v>50</v>
      </c>
      <c r="H2" s="290"/>
      <c r="I2" s="284" t="s">
        <v>51</v>
      </c>
      <c r="J2" s="284"/>
      <c r="K2" s="285"/>
      <c r="L2" s="79">
        <v>150</v>
      </c>
      <c r="M2" s="287"/>
      <c r="N2" s="287"/>
      <c r="O2" s="288"/>
      <c r="P2" s="289"/>
      <c r="Q2" s="289"/>
      <c r="R2" s="289"/>
      <c r="S2" s="290" t="s">
        <v>50</v>
      </c>
      <c r="T2" s="290"/>
      <c r="U2" s="284" t="s">
        <v>52</v>
      </c>
      <c r="V2" s="284"/>
      <c r="W2" s="285"/>
    </row>
    <row r="3" spans="1:23" ht="4.5" customHeight="1">
      <c r="A3" s="80"/>
      <c r="B3" s="81"/>
      <c r="C3" s="82"/>
      <c r="D3" s="83"/>
      <c r="E3" s="84"/>
      <c r="F3" s="85"/>
      <c r="G3" s="86"/>
      <c r="H3" s="86"/>
      <c r="I3" s="82"/>
      <c r="J3" s="81"/>
      <c r="K3" s="87"/>
      <c r="L3" s="79"/>
      <c r="M3" s="80"/>
      <c r="N3" s="81"/>
      <c r="O3" s="82"/>
      <c r="P3" s="83"/>
      <c r="Q3" s="84"/>
      <c r="R3" s="85"/>
      <c r="S3" s="86"/>
      <c r="T3" s="86"/>
      <c r="U3" s="82"/>
      <c r="V3" s="81"/>
      <c r="W3" s="87"/>
    </row>
    <row r="4" spans="1:23" s="292" customFormat="1" ht="12.75" customHeight="1">
      <c r="A4" s="88"/>
      <c r="B4" s="89"/>
      <c r="C4" s="90"/>
      <c r="D4" s="91"/>
      <c r="E4" s="34" t="s">
        <v>53</v>
      </c>
      <c r="F4" s="92" t="s">
        <v>189</v>
      </c>
      <c r="G4" s="93"/>
      <c r="H4" s="94"/>
      <c r="I4" s="42"/>
      <c r="J4" s="260"/>
      <c r="K4" s="198"/>
      <c r="L4" s="96"/>
      <c r="M4" s="88"/>
      <c r="N4" s="89"/>
      <c r="O4" s="90"/>
      <c r="P4" s="91"/>
      <c r="Q4" s="34" t="s">
        <v>53</v>
      </c>
      <c r="R4" s="92" t="s">
        <v>132</v>
      </c>
      <c r="S4" s="93"/>
      <c r="T4" s="94"/>
      <c r="U4" s="42"/>
      <c r="V4" s="260"/>
      <c r="W4" s="198"/>
    </row>
    <row r="5" spans="1:23" s="292" customFormat="1" ht="12.75" customHeight="1">
      <c r="A5" s="88"/>
      <c r="B5" s="89"/>
      <c r="C5" s="90"/>
      <c r="D5" s="91"/>
      <c r="E5" s="40" t="s">
        <v>54</v>
      </c>
      <c r="F5" s="92" t="s">
        <v>1612</v>
      </c>
      <c r="G5" s="97"/>
      <c r="H5" s="94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K5" s="262"/>
      <c r="L5" s="96"/>
      <c r="M5" s="88"/>
      <c r="N5" s="89"/>
      <c r="O5" s="90"/>
      <c r="P5" s="91"/>
      <c r="Q5" s="40" t="s">
        <v>54</v>
      </c>
      <c r="R5" s="92" t="s">
        <v>521</v>
      </c>
      <c r="S5" s="97"/>
      <c r="T5" s="94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262"/>
    </row>
    <row r="6" spans="1:23" s="292" customFormat="1" ht="12.75" customHeight="1">
      <c r="A6" s="88"/>
      <c r="B6" s="89"/>
      <c r="C6" s="90"/>
      <c r="D6" s="91"/>
      <c r="E6" s="40" t="s">
        <v>55</v>
      </c>
      <c r="F6" s="98" t="s">
        <v>804</v>
      </c>
      <c r="G6" s="93"/>
      <c r="H6" s="94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L6" s="96"/>
      <c r="M6" s="88"/>
      <c r="N6" s="89"/>
      <c r="O6" s="90"/>
      <c r="P6" s="91"/>
      <c r="Q6" s="40" t="s">
        <v>55</v>
      </c>
      <c r="R6" s="98" t="s">
        <v>1247</v>
      </c>
      <c r="S6" s="93"/>
      <c r="T6" s="94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</row>
    <row r="7" spans="1:23" s="292" customFormat="1" ht="12.75" customHeight="1">
      <c r="A7" s="88"/>
      <c r="B7" s="89"/>
      <c r="C7" s="90"/>
      <c r="D7" s="91"/>
      <c r="E7" s="34" t="s">
        <v>57</v>
      </c>
      <c r="F7" s="92" t="s">
        <v>571</v>
      </c>
      <c r="G7" s="93"/>
      <c r="H7" s="94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K7" s="262"/>
      <c r="L7" s="96"/>
      <c r="M7" s="88"/>
      <c r="N7" s="89"/>
      <c r="O7" s="90"/>
      <c r="P7" s="91"/>
      <c r="Q7" s="34" t="s">
        <v>57</v>
      </c>
      <c r="R7" s="92" t="s">
        <v>905</v>
      </c>
      <c r="S7" s="93"/>
      <c r="T7" s="94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262"/>
    </row>
    <row r="8" spans="1:23" s="292" customFormat="1" ht="12.75" customHeight="1">
      <c r="A8" s="99" t="s">
        <v>53</v>
      </c>
      <c r="B8" s="100" t="s">
        <v>580</v>
      </c>
      <c r="C8" s="90"/>
      <c r="D8" s="91"/>
      <c r="E8" s="101"/>
      <c r="F8" s="93"/>
      <c r="G8" s="34" t="s">
        <v>53</v>
      </c>
      <c r="H8" s="102" t="s">
        <v>1613</v>
      </c>
      <c r="I8" s="93"/>
      <c r="J8" s="97"/>
      <c r="K8" s="95"/>
      <c r="L8" s="96"/>
      <c r="M8" s="99" t="s">
        <v>53</v>
      </c>
      <c r="N8" s="100" t="s">
        <v>1614</v>
      </c>
      <c r="O8" s="90"/>
      <c r="P8" s="91"/>
      <c r="Q8" s="101"/>
      <c r="R8" s="93"/>
      <c r="S8" s="34" t="s">
        <v>53</v>
      </c>
      <c r="T8" s="102" t="s">
        <v>1143</v>
      </c>
      <c r="U8" s="93"/>
      <c r="V8" s="97"/>
      <c r="W8" s="95"/>
    </row>
    <row r="9" spans="1:23" s="292" customFormat="1" ht="12.75" customHeight="1">
      <c r="A9" s="103" t="s">
        <v>54</v>
      </c>
      <c r="B9" s="100" t="s">
        <v>1207</v>
      </c>
      <c r="C9" s="104"/>
      <c r="D9" s="91"/>
      <c r="E9" s="101"/>
      <c r="F9" s="105"/>
      <c r="G9" s="40" t="s">
        <v>54</v>
      </c>
      <c r="H9" s="102" t="s">
        <v>113</v>
      </c>
      <c r="I9" s="93"/>
      <c r="J9" s="97"/>
      <c r="K9" s="95"/>
      <c r="L9" s="96"/>
      <c r="M9" s="103" t="s">
        <v>54</v>
      </c>
      <c r="N9" s="100" t="s">
        <v>619</v>
      </c>
      <c r="O9" s="104"/>
      <c r="P9" s="91"/>
      <c r="Q9" s="101"/>
      <c r="R9" s="105"/>
      <c r="S9" s="40" t="s">
        <v>54</v>
      </c>
      <c r="T9" s="102" t="s">
        <v>1149</v>
      </c>
      <c r="U9" s="93"/>
      <c r="V9" s="97"/>
      <c r="W9" s="95"/>
    </row>
    <row r="10" spans="1:23" s="292" customFormat="1" ht="12.75" customHeight="1">
      <c r="A10" s="103" t="s">
        <v>55</v>
      </c>
      <c r="B10" s="100" t="s">
        <v>212</v>
      </c>
      <c r="C10" s="90"/>
      <c r="D10" s="91"/>
      <c r="E10" s="101"/>
      <c r="F10" s="105"/>
      <c r="G10" s="40" t="s">
        <v>55</v>
      </c>
      <c r="H10" s="102" t="s">
        <v>1578</v>
      </c>
      <c r="I10" s="93"/>
      <c r="J10" s="93"/>
      <c r="K10" s="95"/>
      <c r="L10" s="96"/>
      <c r="M10" s="103" t="s">
        <v>55</v>
      </c>
      <c r="N10" s="100" t="s">
        <v>1615</v>
      </c>
      <c r="O10" s="90"/>
      <c r="P10" s="91"/>
      <c r="Q10" s="101"/>
      <c r="R10" s="105"/>
      <c r="S10" s="40" t="s">
        <v>55</v>
      </c>
      <c r="T10" s="102" t="s">
        <v>523</v>
      </c>
      <c r="U10" s="93"/>
      <c r="V10" s="93"/>
      <c r="W10" s="95"/>
    </row>
    <row r="11" spans="1:23" s="292" customFormat="1" ht="12.75" customHeight="1">
      <c r="A11" s="99" t="s">
        <v>57</v>
      </c>
      <c r="B11" s="100" t="s">
        <v>1616</v>
      </c>
      <c r="C11" s="104"/>
      <c r="D11" s="91"/>
      <c r="E11" s="101"/>
      <c r="F11" s="93"/>
      <c r="G11" s="34" t="s">
        <v>57</v>
      </c>
      <c r="H11" s="102" t="s">
        <v>1617</v>
      </c>
      <c r="I11" s="93"/>
      <c r="J11" s="106" t="s">
        <v>64</v>
      </c>
      <c r="K11" s="95"/>
      <c r="L11" s="96"/>
      <c r="M11" s="99" t="s">
        <v>57</v>
      </c>
      <c r="N11" s="100" t="s">
        <v>200</v>
      </c>
      <c r="O11" s="104"/>
      <c r="P11" s="91"/>
      <c r="Q11" s="101"/>
      <c r="R11" s="93"/>
      <c r="S11" s="34" t="s">
        <v>57</v>
      </c>
      <c r="T11" s="102" t="s">
        <v>1618</v>
      </c>
      <c r="U11" s="93"/>
      <c r="V11" s="106" t="s">
        <v>64</v>
      </c>
      <c r="W11" s="95"/>
    </row>
    <row r="12" spans="1:23" s="292" customFormat="1" ht="12.75" customHeight="1">
      <c r="A12" s="108"/>
      <c r="B12" s="104"/>
      <c r="C12" s="104"/>
      <c r="D12" s="91"/>
      <c r="E12" s="34" t="s">
        <v>53</v>
      </c>
      <c r="F12" s="92" t="s">
        <v>1619</v>
      </c>
      <c r="G12" s="93"/>
      <c r="H12" s="109"/>
      <c r="I12" s="110" t="s">
        <v>65</v>
      </c>
      <c r="J12" s="111" t="s">
        <v>1620</v>
      </c>
      <c r="K12" s="95"/>
      <c r="L12" s="96"/>
      <c r="M12" s="108"/>
      <c r="N12" s="104"/>
      <c r="O12" s="104"/>
      <c r="P12" s="91"/>
      <c r="Q12" s="34" t="s">
        <v>53</v>
      </c>
      <c r="R12" s="92" t="s">
        <v>295</v>
      </c>
      <c r="S12" s="93"/>
      <c r="T12" s="109"/>
      <c r="U12" s="110" t="s">
        <v>65</v>
      </c>
      <c r="V12" s="111" t="s">
        <v>1195</v>
      </c>
      <c r="W12" s="95"/>
    </row>
    <row r="13" spans="1:23" s="292" customFormat="1" ht="12.75" customHeight="1">
      <c r="A13" s="88"/>
      <c r="B13" s="112" t="s">
        <v>66</v>
      </c>
      <c r="C13" s="90"/>
      <c r="D13" s="91"/>
      <c r="E13" s="40" t="s">
        <v>54</v>
      </c>
      <c r="F13" s="92" t="s">
        <v>142</v>
      </c>
      <c r="G13" s="93"/>
      <c r="H13" s="94"/>
      <c r="I13" s="110" t="s">
        <v>5</v>
      </c>
      <c r="J13" s="113" t="s">
        <v>1620</v>
      </c>
      <c r="K13" s="95"/>
      <c r="L13" s="96"/>
      <c r="M13" s="88"/>
      <c r="N13" s="112" t="s">
        <v>66</v>
      </c>
      <c r="O13" s="90"/>
      <c r="P13" s="91"/>
      <c r="Q13" s="40" t="s">
        <v>54</v>
      </c>
      <c r="R13" s="92" t="s">
        <v>292</v>
      </c>
      <c r="S13" s="93"/>
      <c r="T13" s="94"/>
      <c r="U13" s="110" t="s">
        <v>5</v>
      </c>
      <c r="V13" s="113" t="s">
        <v>1621</v>
      </c>
      <c r="W13" s="95"/>
    </row>
    <row r="14" spans="1:23" s="292" customFormat="1" ht="12.75" customHeight="1">
      <c r="A14" s="88"/>
      <c r="B14" s="112" t="s">
        <v>1622</v>
      </c>
      <c r="C14" s="90"/>
      <c r="D14" s="91"/>
      <c r="E14" s="40" t="s">
        <v>55</v>
      </c>
      <c r="F14" s="92" t="s">
        <v>1623</v>
      </c>
      <c r="G14" s="97"/>
      <c r="H14" s="94"/>
      <c r="I14" s="110" t="s">
        <v>68</v>
      </c>
      <c r="J14" s="113" t="s">
        <v>1624</v>
      </c>
      <c r="K14" s="95"/>
      <c r="L14" s="96"/>
      <c r="M14" s="88"/>
      <c r="N14" s="112" t="s">
        <v>919</v>
      </c>
      <c r="O14" s="90"/>
      <c r="P14" s="91"/>
      <c r="Q14" s="40" t="s">
        <v>55</v>
      </c>
      <c r="R14" s="92" t="s">
        <v>1625</v>
      </c>
      <c r="S14" s="97"/>
      <c r="T14" s="94"/>
      <c r="U14" s="110" t="s">
        <v>68</v>
      </c>
      <c r="V14" s="113" t="s">
        <v>1626</v>
      </c>
      <c r="W14" s="95"/>
    </row>
    <row r="15" spans="1:23" s="292" customFormat="1" ht="12.75" customHeight="1">
      <c r="A15" s="114"/>
      <c r="B15" s="115"/>
      <c r="C15" s="115"/>
      <c r="D15" s="91"/>
      <c r="E15" s="34" t="s">
        <v>57</v>
      </c>
      <c r="F15" s="100" t="s">
        <v>245</v>
      </c>
      <c r="G15" s="115"/>
      <c r="H15" s="115"/>
      <c r="I15" s="116" t="s">
        <v>71</v>
      </c>
      <c r="J15" s="113" t="s">
        <v>1624</v>
      </c>
      <c r="K15" s="117"/>
      <c r="L15" s="118"/>
      <c r="M15" s="114"/>
      <c r="N15" s="115"/>
      <c r="O15" s="115"/>
      <c r="P15" s="91"/>
      <c r="Q15" s="34" t="s">
        <v>57</v>
      </c>
      <c r="R15" s="107" t="s">
        <v>123</v>
      </c>
      <c r="S15" s="115"/>
      <c r="T15" s="115"/>
      <c r="U15" s="116" t="s">
        <v>71</v>
      </c>
      <c r="V15" s="113" t="s">
        <v>1626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33" t="s">
        <v>78</v>
      </c>
    </row>
    <row r="18" spans="1:23" ht="12.75">
      <c r="A18" s="134" t="s">
        <v>78</v>
      </c>
      <c r="B18" s="134" t="s">
        <v>79</v>
      </c>
      <c r="C18" s="135" t="s">
        <v>80</v>
      </c>
      <c r="D18" s="136" t="s">
        <v>81</v>
      </c>
      <c r="E18" s="136" t="s">
        <v>82</v>
      </c>
      <c r="F18" s="136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34" t="s">
        <v>79</v>
      </c>
      <c r="O18" s="135" t="s">
        <v>80</v>
      </c>
      <c r="P18" s="136" t="s">
        <v>81</v>
      </c>
      <c r="Q18" s="136" t="s">
        <v>82</v>
      </c>
      <c r="R18" s="136"/>
      <c r="S18" s="137" t="s">
        <v>80</v>
      </c>
      <c r="T18" s="137" t="s">
        <v>77</v>
      </c>
      <c r="U18" s="135"/>
      <c r="V18" s="134" t="s">
        <v>79</v>
      </c>
      <c r="W18" s="138"/>
    </row>
    <row r="19" spans="1:23" ht="16.5" customHeight="1">
      <c r="A19" s="139">
        <v>-2.75</v>
      </c>
      <c r="B19" s="140">
        <v>1</v>
      </c>
      <c r="C19" s="141">
        <v>1</v>
      </c>
      <c r="D19" s="294" t="s">
        <v>1627</v>
      </c>
      <c r="E19" s="142" t="s">
        <v>5</v>
      </c>
      <c r="F19" s="143">
        <v>11</v>
      </c>
      <c r="G19" s="144"/>
      <c r="H19" s="144">
        <v>50</v>
      </c>
      <c r="I19" s="145">
        <v>2</v>
      </c>
      <c r="J19" s="146">
        <v>3</v>
      </c>
      <c r="K19" s="147">
        <v>2.75</v>
      </c>
      <c r="L19" s="26"/>
      <c r="M19" s="295">
        <v>0.75</v>
      </c>
      <c r="N19" s="296">
        <v>3</v>
      </c>
      <c r="O19" s="141">
        <v>1</v>
      </c>
      <c r="P19" s="294" t="s">
        <v>1628</v>
      </c>
      <c r="Q19" s="142" t="s">
        <v>5</v>
      </c>
      <c r="R19" s="143">
        <v>8</v>
      </c>
      <c r="S19" s="144"/>
      <c r="T19" s="144">
        <v>100</v>
      </c>
      <c r="U19" s="145">
        <v>2</v>
      </c>
      <c r="V19" s="297">
        <v>1</v>
      </c>
      <c r="W19" s="298">
        <v>-0.75</v>
      </c>
    </row>
    <row r="20" spans="1:23" ht="16.5" customHeight="1">
      <c r="A20" s="139">
        <v>8.25</v>
      </c>
      <c r="B20" s="140">
        <v>4</v>
      </c>
      <c r="C20" s="141">
        <v>5</v>
      </c>
      <c r="D20" s="294" t="s">
        <v>1629</v>
      </c>
      <c r="E20" s="142" t="s">
        <v>5</v>
      </c>
      <c r="F20" s="143">
        <v>12</v>
      </c>
      <c r="G20" s="144">
        <v>480</v>
      </c>
      <c r="H20" s="144"/>
      <c r="I20" s="141">
        <v>3</v>
      </c>
      <c r="J20" s="146">
        <v>0</v>
      </c>
      <c r="K20" s="147">
        <v>-8.25</v>
      </c>
      <c r="L20" s="26"/>
      <c r="M20" s="295">
        <v>-2.25</v>
      </c>
      <c r="N20" s="296">
        <v>0</v>
      </c>
      <c r="O20" s="141">
        <v>5</v>
      </c>
      <c r="P20" s="294" t="s">
        <v>1630</v>
      </c>
      <c r="Q20" s="142" t="s">
        <v>5</v>
      </c>
      <c r="R20" s="143">
        <v>7</v>
      </c>
      <c r="S20" s="144"/>
      <c r="T20" s="144">
        <v>200</v>
      </c>
      <c r="U20" s="141">
        <v>3</v>
      </c>
      <c r="V20" s="297">
        <v>4</v>
      </c>
      <c r="W20" s="298">
        <v>2.25</v>
      </c>
    </row>
    <row r="21" spans="1:23" ht="16.5" customHeight="1">
      <c r="A21" s="139">
        <v>-2.75</v>
      </c>
      <c r="B21" s="140">
        <v>1</v>
      </c>
      <c r="C21" s="141">
        <v>4</v>
      </c>
      <c r="D21" s="294" t="s">
        <v>1627</v>
      </c>
      <c r="E21" s="142" t="s">
        <v>65</v>
      </c>
      <c r="F21" s="148">
        <v>11</v>
      </c>
      <c r="G21" s="144"/>
      <c r="H21" s="144">
        <v>50</v>
      </c>
      <c r="I21" s="141">
        <v>6</v>
      </c>
      <c r="J21" s="146">
        <v>3</v>
      </c>
      <c r="K21" s="147">
        <v>2.75</v>
      </c>
      <c r="L21" s="26"/>
      <c r="M21" s="295">
        <v>0.75</v>
      </c>
      <c r="N21" s="296">
        <v>3</v>
      </c>
      <c r="O21" s="141">
        <v>4</v>
      </c>
      <c r="P21" s="294" t="s">
        <v>1630</v>
      </c>
      <c r="Q21" s="142" t="s">
        <v>5</v>
      </c>
      <c r="R21" s="148">
        <v>8</v>
      </c>
      <c r="S21" s="144"/>
      <c r="T21" s="144">
        <v>100</v>
      </c>
      <c r="U21" s="141">
        <v>6</v>
      </c>
      <c r="V21" s="297">
        <v>1</v>
      </c>
      <c r="W21" s="298">
        <v>-0.75</v>
      </c>
    </row>
    <row r="22" spans="1:23" s="39" customFormat="1" ht="30" customHeight="1">
      <c r="A22" s="27"/>
      <c r="B22" s="27"/>
      <c r="C22" s="53"/>
      <c r="D22" s="27"/>
      <c r="E22" s="27"/>
      <c r="F22" s="27"/>
      <c r="G22" s="27"/>
      <c r="H22" s="27"/>
      <c r="I22" s="53"/>
      <c r="J22" s="27"/>
      <c r="K22" s="25"/>
      <c r="L22" s="52"/>
      <c r="M22" s="27"/>
      <c r="N22" s="27"/>
      <c r="O22" s="53"/>
      <c r="P22" s="27"/>
      <c r="Q22" s="27"/>
      <c r="R22" s="27"/>
      <c r="S22" s="27"/>
      <c r="T22" s="27"/>
      <c r="U22" s="53"/>
      <c r="V22" s="27"/>
      <c r="W22" s="27"/>
    </row>
    <row r="23" spans="1:23" s="39" customFormat="1" ht="15">
      <c r="A23" s="18"/>
      <c r="B23" s="19" t="s">
        <v>44</v>
      </c>
      <c r="C23" s="20"/>
      <c r="D23" s="19"/>
      <c r="E23" s="21" t="s">
        <v>87</v>
      </c>
      <c r="F23" s="22"/>
      <c r="G23" s="23" t="s">
        <v>46</v>
      </c>
      <c r="H23" s="23"/>
      <c r="I23" s="24" t="s">
        <v>88</v>
      </c>
      <c r="J23" s="24"/>
      <c r="K23" s="25"/>
      <c r="L23" s="26">
        <v>150</v>
      </c>
      <c r="M23" s="18"/>
      <c r="N23" s="19" t="s">
        <v>44</v>
      </c>
      <c r="O23" s="20"/>
      <c r="P23" s="19"/>
      <c r="Q23" s="21" t="s">
        <v>89</v>
      </c>
      <c r="R23" s="22"/>
      <c r="S23" s="23" t="s">
        <v>46</v>
      </c>
      <c r="T23" s="23"/>
      <c r="U23" s="24" t="s">
        <v>90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50</v>
      </c>
      <c r="H24" s="31"/>
      <c r="I24" s="24" t="s">
        <v>91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50</v>
      </c>
      <c r="T24" s="31"/>
      <c r="U24" s="24" t="s">
        <v>92</v>
      </c>
      <c r="V24" s="24"/>
      <c r="W24" s="25"/>
    </row>
    <row r="25" spans="1:23" s="39" customFormat="1" ht="4.5" customHeight="1">
      <c r="A25" s="80"/>
      <c r="B25" s="81"/>
      <c r="C25" s="82"/>
      <c r="D25" s="83"/>
      <c r="E25" s="84"/>
      <c r="F25" s="85"/>
      <c r="G25" s="86"/>
      <c r="H25" s="86"/>
      <c r="I25" s="82"/>
      <c r="J25" s="81"/>
      <c r="K25" s="87"/>
      <c r="L25" s="79"/>
      <c r="M25" s="80"/>
      <c r="N25" s="81"/>
      <c r="O25" s="82"/>
      <c r="P25" s="83"/>
      <c r="Q25" s="84"/>
      <c r="R25" s="85"/>
      <c r="S25" s="86"/>
      <c r="T25" s="86"/>
      <c r="U25" s="82"/>
      <c r="V25" s="81"/>
      <c r="W25" s="87"/>
    </row>
    <row r="26" spans="1:23" s="292" customFormat="1" ht="12.75" customHeight="1">
      <c r="A26" s="88"/>
      <c r="B26" s="89"/>
      <c r="C26" s="90"/>
      <c r="D26" s="91"/>
      <c r="E26" s="34" t="s">
        <v>53</v>
      </c>
      <c r="F26" s="98" t="s">
        <v>1631</v>
      </c>
      <c r="G26" s="93"/>
      <c r="H26" s="94"/>
      <c r="I26" s="42"/>
      <c r="J26" s="260"/>
      <c r="K26" s="198"/>
      <c r="L26" s="96"/>
      <c r="M26" s="88"/>
      <c r="N26" s="89"/>
      <c r="O26" s="90"/>
      <c r="P26" s="91"/>
      <c r="Q26" s="34" t="s">
        <v>53</v>
      </c>
      <c r="R26" s="92" t="s">
        <v>609</v>
      </c>
      <c r="S26" s="93"/>
      <c r="T26" s="94"/>
      <c r="U26" s="42"/>
      <c r="V26" s="260"/>
      <c r="W26" s="198"/>
    </row>
    <row r="27" spans="1:23" s="292" customFormat="1" ht="12.75" customHeight="1">
      <c r="A27" s="88"/>
      <c r="B27" s="89"/>
      <c r="C27" s="90"/>
      <c r="D27" s="91"/>
      <c r="E27" s="40" t="s">
        <v>54</v>
      </c>
      <c r="F27" s="92" t="s">
        <v>1632</v>
      </c>
      <c r="G27" s="97"/>
      <c r="H27" s="94"/>
      <c r="I27" s="44"/>
      <c r="J27" s="261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K27" s="262"/>
      <c r="L27" s="96"/>
      <c r="M27" s="88"/>
      <c r="N27" s="89"/>
      <c r="O27" s="90"/>
      <c r="P27" s="91"/>
      <c r="Q27" s="40" t="s">
        <v>54</v>
      </c>
      <c r="R27" s="92" t="s">
        <v>295</v>
      </c>
      <c r="S27" s="97"/>
      <c r="T27" s="94"/>
      <c r="U27" s="44"/>
      <c r="V27" s="261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15.1</v>
      </c>
      <c r="W27" s="262"/>
    </row>
    <row r="28" spans="1:23" s="292" customFormat="1" ht="12.75" customHeight="1">
      <c r="A28" s="88"/>
      <c r="B28" s="89"/>
      <c r="C28" s="90"/>
      <c r="D28" s="91"/>
      <c r="E28" s="40" t="s">
        <v>55</v>
      </c>
      <c r="F28" s="92" t="s">
        <v>1291</v>
      </c>
      <c r="G28" s="93"/>
      <c r="H28" s="94"/>
      <c r="I28" s="263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J28" s="261" t="str">
        <f>IF(J27="","","+")</f>
        <v>+</v>
      </c>
      <c r="K28" s="264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L28" s="96"/>
      <c r="M28" s="88"/>
      <c r="N28" s="89"/>
      <c r="O28" s="90"/>
      <c r="P28" s="91"/>
      <c r="Q28" s="40" t="s">
        <v>55</v>
      </c>
      <c r="R28" s="92" t="s">
        <v>573</v>
      </c>
      <c r="S28" s="93"/>
      <c r="T28" s="94"/>
      <c r="U28" s="263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14.1</v>
      </c>
      <c r="V28" s="261" t="str">
        <f>IF(V27="","","+")</f>
        <v>+</v>
      </c>
      <c r="W28" s="264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10.1</v>
      </c>
    </row>
    <row r="29" spans="1:23" s="292" customFormat="1" ht="12.75" customHeight="1">
      <c r="A29" s="88"/>
      <c r="B29" s="89"/>
      <c r="C29" s="90"/>
      <c r="D29" s="91"/>
      <c r="E29" s="34" t="s">
        <v>57</v>
      </c>
      <c r="F29" s="92" t="s">
        <v>245</v>
      </c>
      <c r="G29" s="93"/>
      <c r="H29" s="94"/>
      <c r="I29" s="44"/>
      <c r="J29" s="261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8.1</v>
      </c>
      <c r="K29" s="262"/>
      <c r="L29" s="96"/>
      <c r="M29" s="88"/>
      <c r="N29" s="89"/>
      <c r="O29" s="90"/>
      <c r="P29" s="91"/>
      <c r="Q29" s="34" t="s">
        <v>57</v>
      </c>
      <c r="R29" s="92" t="s">
        <v>1633</v>
      </c>
      <c r="S29" s="93"/>
      <c r="T29" s="94"/>
      <c r="U29" s="44"/>
      <c r="V29" s="261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1.1</v>
      </c>
      <c r="W29" s="262"/>
    </row>
    <row r="30" spans="1:23" s="292" customFormat="1" ht="12.75" customHeight="1">
      <c r="A30" s="99" t="s">
        <v>53</v>
      </c>
      <c r="B30" s="100" t="s">
        <v>858</v>
      </c>
      <c r="C30" s="90"/>
      <c r="D30" s="91"/>
      <c r="E30" s="101"/>
      <c r="F30" s="93"/>
      <c r="G30" s="34" t="s">
        <v>53</v>
      </c>
      <c r="H30" s="102" t="s">
        <v>1634</v>
      </c>
      <c r="I30" s="93"/>
      <c r="J30" s="97"/>
      <c r="K30" s="95"/>
      <c r="L30" s="96"/>
      <c r="M30" s="99" t="s">
        <v>53</v>
      </c>
      <c r="N30" s="100" t="s">
        <v>915</v>
      </c>
      <c r="O30" s="90"/>
      <c r="P30" s="91"/>
      <c r="Q30" s="101"/>
      <c r="R30" s="93"/>
      <c r="S30" s="34" t="s">
        <v>53</v>
      </c>
      <c r="T30" s="102" t="s">
        <v>1387</v>
      </c>
      <c r="U30" s="93"/>
      <c r="V30" s="97"/>
      <c r="W30" s="95"/>
    </row>
    <row r="31" spans="1:23" s="292" customFormat="1" ht="12.75" customHeight="1">
      <c r="A31" s="103" t="s">
        <v>54</v>
      </c>
      <c r="B31" s="100" t="s">
        <v>260</v>
      </c>
      <c r="C31" s="104"/>
      <c r="D31" s="91"/>
      <c r="E31" s="101"/>
      <c r="F31" s="105"/>
      <c r="G31" s="40" t="s">
        <v>54</v>
      </c>
      <c r="H31" s="102" t="s">
        <v>825</v>
      </c>
      <c r="I31" s="93"/>
      <c r="J31" s="97"/>
      <c r="K31" s="95"/>
      <c r="L31" s="96"/>
      <c r="M31" s="103" t="s">
        <v>54</v>
      </c>
      <c r="N31" s="100" t="s">
        <v>1187</v>
      </c>
      <c r="O31" s="104"/>
      <c r="P31" s="91"/>
      <c r="Q31" s="101"/>
      <c r="R31" s="105"/>
      <c r="S31" s="40" t="s">
        <v>54</v>
      </c>
      <c r="T31" s="102" t="s">
        <v>1017</v>
      </c>
      <c r="U31" s="93"/>
      <c r="V31" s="97"/>
      <c r="W31" s="95"/>
    </row>
    <row r="32" spans="1:23" s="292" customFormat="1" ht="12.75" customHeight="1">
      <c r="A32" s="103" t="s">
        <v>55</v>
      </c>
      <c r="B32" s="107" t="s">
        <v>293</v>
      </c>
      <c r="C32" s="90"/>
      <c r="D32" s="91"/>
      <c r="E32" s="101"/>
      <c r="F32" s="105"/>
      <c r="G32" s="40" t="s">
        <v>55</v>
      </c>
      <c r="H32" s="102" t="s">
        <v>977</v>
      </c>
      <c r="I32" s="93"/>
      <c r="J32" s="93"/>
      <c r="K32" s="95"/>
      <c r="L32" s="96"/>
      <c r="M32" s="103" t="s">
        <v>55</v>
      </c>
      <c r="N32" s="100" t="s">
        <v>1635</v>
      </c>
      <c r="O32" s="90"/>
      <c r="P32" s="91"/>
      <c r="Q32" s="101"/>
      <c r="R32" s="105"/>
      <c r="S32" s="40" t="s">
        <v>55</v>
      </c>
      <c r="T32" s="102" t="s">
        <v>475</v>
      </c>
      <c r="U32" s="93"/>
      <c r="V32" s="93"/>
      <c r="W32" s="95"/>
    </row>
    <row r="33" spans="1:23" s="292" customFormat="1" ht="12.75" customHeight="1">
      <c r="A33" s="99" t="s">
        <v>57</v>
      </c>
      <c r="B33" s="100" t="s">
        <v>849</v>
      </c>
      <c r="C33" s="104"/>
      <c r="D33" s="91"/>
      <c r="E33" s="101"/>
      <c r="F33" s="93"/>
      <c r="G33" s="34" t="s">
        <v>57</v>
      </c>
      <c r="H33" s="102" t="s">
        <v>1480</v>
      </c>
      <c r="I33" s="93"/>
      <c r="J33" s="106" t="s">
        <v>64</v>
      </c>
      <c r="K33" s="95"/>
      <c r="L33" s="96"/>
      <c r="M33" s="99" t="s">
        <v>57</v>
      </c>
      <c r="N33" s="100" t="s">
        <v>168</v>
      </c>
      <c r="O33" s="104"/>
      <c r="P33" s="91"/>
      <c r="Q33" s="101"/>
      <c r="R33" s="93"/>
      <c r="S33" s="34" t="s">
        <v>57</v>
      </c>
      <c r="T33" s="102" t="s">
        <v>1636</v>
      </c>
      <c r="U33" s="93"/>
      <c r="V33" s="106" t="s">
        <v>64</v>
      </c>
      <c r="W33" s="95"/>
    </row>
    <row r="34" spans="1:23" s="292" customFormat="1" ht="12.75" customHeight="1">
      <c r="A34" s="108"/>
      <c r="B34" s="104"/>
      <c r="C34" s="104"/>
      <c r="D34" s="91"/>
      <c r="E34" s="34" t="s">
        <v>53</v>
      </c>
      <c r="F34" s="92" t="s">
        <v>483</v>
      </c>
      <c r="G34" s="93"/>
      <c r="H34" s="109"/>
      <c r="I34" s="110" t="s">
        <v>65</v>
      </c>
      <c r="J34" s="111" t="s">
        <v>1637</v>
      </c>
      <c r="K34" s="95"/>
      <c r="L34" s="96"/>
      <c r="M34" s="108"/>
      <c r="N34" s="104"/>
      <c r="O34" s="104"/>
      <c r="P34" s="91"/>
      <c r="Q34" s="34" t="s">
        <v>53</v>
      </c>
      <c r="R34" s="98" t="s">
        <v>160</v>
      </c>
      <c r="S34" s="93"/>
      <c r="T34" s="109"/>
      <c r="U34" s="110" t="s">
        <v>65</v>
      </c>
      <c r="V34" s="111" t="s">
        <v>1638</v>
      </c>
      <c r="W34" s="95"/>
    </row>
    <row r="35" spans="1:23" s="292" customFormat="1" ht="12.75" customHeight="1">
      <c r="A35" s="88"/>
      <c r="B35" s="112" t="s">
        <v>66</v>
      </c>
      <c r="C35" s="90"/>
      <c r="D35" s="91"/>
      <c r="E35" s="40" t="s">
        <v>54</v>
      </c>
      <c r="F35" s="92" t="s">
        <v>615</v>
      </c>
      <c r="G35" s="93"/>
      <c r="H35" s="94"/>
      <c r="I35" s="110" t="s">
        <v>5</v>
      </c>
      <c r="J35" s="113" t="s">
        <v>1637</v>
      </c>
      <c r="K35" s="95"/>
      <c r="L35" s="96"/>
      <c r="M35" s="88"/>
      <c r="N35" s="112" t="s">
        <v>66</v>
      </c>
      <c r="O35" s="90"/>
      <c r="P35" s="91"/>
      <c r="Q35" s="40" t="s">
        <v>54</v>
      </c>
      <c r="R35" s="92" t="s">
        <v>884</v>
      </c>
      <c r="S35" s="93"/>
      <c r="T35" s="94"/>
      <c r="U35" s="110" t="s">
        <v>5</v>
      </c>
      <c r="V35" s="113" t="s">
        <v>1638</v>
      </c>
      <c r="W35" s="95"/>
    </row>
    <row r="36" spans="1:23" s="292" customFormat="1" ht="12.75" customHeight="1">
      <c r="A36" s="88"/>
      <c r="B36" s="112" t="s">
        <v>1639</v>
      </c>
      <c r="C36" s="90"/>
      <c r="D36" s="91"/>
      <c r="E36" s="40" t="s">
        <v>55</v>
      </c>
      <c r="F36" s="92" t="s">
        <v>1441</v>
      </c>
      <c r="G36" s="97"/>
      <c r="H36" s="94"/>
      <c r="I36" s="110" t="s">
        <v>68</v>
      </c>
      <c r="J36" s="113" t="s">
        <v>1640</v>
      </c>
      <c r="K36" s="95"/>
      <c r="L36" s="96"/>
      <c r="M36" s="88"/>
      <c r="N36" s="112" t="s">
        <v>735</v>
      </c>
      <c r="O36" s="90"/>
      <c r="P36" s="91"/>
      <c r="Q36" s="40" t="s">
        <v>55</v>
      </c>
      <c r="R36" s="92" t="s">
        <v>304</v>
      </c>
      <c r="S36" s="97"/>
      <c r="T36" s="94"/>
      <c r="U36" s="110" t="s">
        <v>68</v>
      </c>
      <c r="V36" s="113" t="s">
        <v>1641</v>
      </c>
      <c r="W36" s="95"/>
    </row>
    <row r="37" spans="1:23" s="292" customFormat="1" ht="12.75" customHeight="1">
      <c r="A37" s="114"/>
      <c r="B37" s="115"/>
      <c r="C37" s="115"/>
      <c r="D37" s="91"/>
      <c r="E37" s="34" t="s">
        <v>57</v>
      </c>
      <c r="F37" s="100" t="s">
        <v>1642</v>
      </c>
      <c r="G37" s="115"/>
      <c r="H37" s="115"/>
      <c r="I37" s="116" t="s">
        <v>71</v>
      </c>
      <c r="J37" s="113" t="s">
        <v>1640</v>
      </c>
      <c r="K37" s="117"/>
      <c r="L37" s="118"/>
      <c r="M37" s="114"/>
      <c r="N37" s="115"/>
      <c r="O37" s="115"/>
      <c r="P37" s="91"/>
      <c r="Q37" s="34" t="s">
        <v>57</v>
      </c>
      <c r="R37" s="107" t="s">
        <v>59</v>
      </c>
      <c r="S37" s="115"/>
      <c r="T37" s="115"/>
      <c r="U37" s="116" t="s">
        <v>71</v>
      </c>
      <c r="V37" s="113" t="s">
        <v>1643</v>
      </c>
      <c r="W37" s="117"/>
    </row>
    <row r="38" spans="1:23" ht="4.5" customHeight="1">
      <c r="A38" s="119"/>
      <c r="B38" s="120"/>
      <c r="C38" s="121"/>
      <c r="D38" s="122"/>
      <c r="E38" s="123"/>
      <c r="F38" s="124"/>
      <c r="G38" s="125"/>
      <c r="H38" s="125"/>
      <c r="I38" s="121"/>
      <c r="J38" s="120"/>
      <c r="K38" s="126"/>
      <c r="L38" s="127"/>
      <c r="M38" s="119"/>
      <c r="N38" s="120"/>
      <c r="O38" s="121"/>
      <c r="P38" s="122"/>
      <c r="Q38" s="123"/>
      <c r="R38" s="124"/>
      <c r="S38" s="125"/>
      <c r="T38" s="125"/>
      <c r="U38" s="121"/>
      <c r="V38" s="120"/>
      <c r="W38" s="126"/>
    </row>
    <row r="39" spans="1:23" ht="12.75" customHeight="1">
      <c r="A39" s="128"/>
      <c r="B39" s="128" t="s">
        <v>72</v>
      </c>
      <c r="C39" s="129"/>
      <c r="D39" s="130" t="s">
        <v>73</v>
      </c>
      <c r="E39" s="130" t="s">
        <v>74</v>
      </c>
      <c r="F39" s="130" t="s">
        <v>75</v>
      </c>
      <c r="G39" s="131" t="s">
        <v>76</v>
      </c>
      <c r="H39" s="132"/>
      <c r="I39" s="129" t="s">
        <v>77</v>
      </c>
      <c r="J39" s="130" t="s">
        <v>72</v>
      </c>
      <c r="K39" s="128" t="s">
        <v>78</v>
      </c>
      <c r="L39" s="26">
        <v>150</v>
      </c>
      <c r="M39" s="128"/>
      <c r="N39" s="128" t="s">
        <v>72</v>
      </c>
      <c r="O39" s="129"/>
      <c r="P39" s="130" t="s">
        <v>73</v>
      </c>
      <c r="Q39" s="130" t="s">
        <v>74</v>
      </c>
      <c r="R39" s="130" t="s">
        <v>75</v>
      </c>
      <c r="S39" s="131" t="s">
        <v>76</v>
      </c>
      <c r="T39" s="132"/>
      <c r="U39" s="129" t="s">
        <v>77</v>
      </c>
      <c r="V39" s="130" t="s">
        <v>72</v>
      </c>
      <c r="W39" s="133" t="s">
        <v>78</v>
      </c>
    </row>
    <row r="40" spans="1:23" ht="12.75">
      <c r="A40" s="134" t="s">
        <v>78</v>
      </c>
      <c r="B40" s="134" t="s">
        <v>79</v>
      </c>
      <c r="C40" s="135" t="s">
        <v>80</v>
      </c>
      <c r="D40" s="136" t="s">
        <v>81</v>
      </c>
      <c r="E40" s="136" t="s">
        <v>82</v>
      </c>
      <c r="F40" s="136"/>
      <c r="G40" s="137" t="s">
        <v>80</v>
      </c>
      <c r="H40" s="137" t="s">
        <v>77</v>
      </c>
      <c r="I40" s="135"/>
      <c r="J40" s="134" t="s">
        <v>79</v>
      </c>
      <c r="K40" s="134"/>
      <c r="L40" s="26">
        <v>150</v>
      </c>
      <c r="M40" s="134" t="s">
        <v>78</v>
      </c>
      <c r="N40" s="134" t="s">
        <v>79</v>
      </c>
      <c r="O40" s="135" t="s">
        <v>80</v>
      </c>
      <c r="P40" s="136" t="s">
        <v>81</v>
      </c>
      <c r="Q40" s="136" t="s">
        <v>82</v>
      </c>
      <c r="R40" s="136"/>
      <c r="S40" s="137" t="s">
        <v>80</v>
      </c>
      <c r="T40" s="137" t="s">
        <v>77</v>
      </c>
      <c r="U40" s="135"/>
      <c r="V40" s="134" t="s">
        <v>79</v>
      </c>
      <c r="W40" s="138"/>
    </row>
    <row r="41" spans="1:23" ht="16.5" customHeight="1">
      <c r="A41" s="139">
        <v>-3.75</v>
      </c>
      <c r="B41" s="140">
        <v>0</v>
      </c>
      <c r="C41" s="141">
        <v>1</v>
      </c>
      <c r="D41" s="317" t="s">
        <v>900</v>
      </c>
      <c r="E41" s="142" t="s">
        <v>5</v>
      </c>
      <c r="F41" s="148">
        <v>5</v>
      </c>
      <c r="G41" s="144"/>
      <c r="H41" s="144">
        <v>300</v>
      </c>
      <c r="I41" s="145">
        <v>2</v>
      </c>
      <c r="J41" s="146">
        <v>4</v>
      </c>
      <c r="K41" s="179">
        <v>3.75</v>
      </c>
      <c r="L41" s="26"/>
      <c r="M41" s="295">
        <v>5.5</v>
      </c>
      <c r="N41" s="296">
        <v>4</v>
      </c>
      <c r="O41" s="141">
        <v>3</v>
      </c>
      <c r="P41" s="315" t="s">
        <v>501</v>
      </c>
      <c r="Q41" s="311" t="s">
        <v>71</v>
      </c>
      <c r="R41" s="312">
        <v>8</v>
      </c>
      <c r="S41" s="313">
        <v>100</v>
      </c>
      <c r="T41" s="313"/>
      <c r="U41" s="145">
        <v>4</v>
      </c>
      <c r="V41" s="297">
        <v>0</v>
      </c>
      <c r="W41" s="298">
        <v>-5.5</v>
      </c>
    </row>
    <row r="42" spans="1:23" ht="16.5" customHeight="1">
      <c r="A42" s="139">
        <v>1</v>
      </c>
      <c r="B42" s="140">
        <v>2</v>
      </c>
      <c r="C42" s="141">
        <v>3</v>
      </c>
      <c r="D42" s="316" t="s">
        <v>106</v>
      </c>
      <c r="E42" s="142" t="s">
        <v>68</v>
      </c>
      <c r="F42" s="143">
        <v>8</v>
      </c>
      <c r="G42" s="144"/>
      <c r="H42" s="144">
        <v>120</v>
      </c>
      <c r="I42" s="141">
        <v>6</v>
      </c>
      <c r="J42" s="146">
        <v>2</v>
      </c>
      <c r="K42" s="179">
        <v>-1</v>
      </c>
      <c r="L42" s="26"/>
      <c r="M42" s="295">
        <v>-7.5</v>
      </c>
      <c r="N42" s="296">
        <v>0</v>
      </c>
      <c r="O42" s="141">
        <v>1</v>
      </c>
      <c r="P42" s="315" t="s">
        <v>1644</v>
      </c>
      <c r="Q42" s="311" t="s">
        <v>65</v>
      </c>
      <c r="R42" s="314">
        <v>7</v>
      </c>
      <c r="S42" s="313"/>
      <c r="T42" s="313">
        <v>500</v>
      </c>
      <c r="U42" s="141">
        <v>5</v>
      </c>
      <c r="V42" s="297">
        <v>4</v>
      </c>
      <c r="W42" s="298">
        <v>7.5</v>
      </c>
    </row>
    <row r="43" spans="1:23" ht="16.5" customHeight="1">
      <c r="A43" s="139">
        <v>1.75</v>
      </c>
      <c r="B43" s="140">
        <v>4</v>
      </c>
      <c r="C43" s="141">
        <v>4</v>
      </c>
      <c r="D43" s="294" t="s">
        <v>1645</v>
      </c>
      <c r="E43" s="142" t="s">
        <v>65</v>
      </c>
      <c r="F43" s="148">
        <v>6</v>
      </c>
      <c r="G43" s="144"/>
      <c r="H43" s="144">
        <v>100</v>
      </c>
      <c r="I43" s="141">
        <v>5</v>
      </c>
      <c r="J43" s="146">
        <v>0</v>
      </c>
      <c r="K43" s="179">
        <v>-1.75</v>
      </c>
      <c r="L43" s="26"/>
      <c r="M43" s="295">
        <v>1</v>
      </c>
      <c r="N43" s="296">
        <v>2</v>
      </c>
      <c r="O43" s="141">
        <v>2</v>
      </c>
      <c r="P43" s="315" t="s">
        <v>1646</v>
      </c>
      <c r="Q43" s="311" t="s">
        <v>71</v>
      </c>
      <c r="R43" s="312">
        <v>8</v>
      </c>
      <c r="S43" s="313"/>
      <c r="T43" s="313">
        <v>90</v>
      </c>
      <c r="U43" s="141">
        <v>6</v>
      </c>
      <c r="V43" s="297">
        <v>2</v>
      </c>
      <c r="W43" s="298">
        <v>-1</v>
      </c>
    </row>
    <row r="44" spans="1:23" s="39" customFormat="1" ht="9.75" customHeight="1">
      <c r="A44" s="27"/>
      <c r="B44" s="27"/>
      <c r="C44" s="53"/>
      <c r="D44" s="27"/>
      <c r="E44" s="27"/>
      <c r="F44" s="27"/>
      <c r="G44" s="27"/>
      <c r="H44" s="27"/>
      <c r="I44" s="53"/>
      <c r="J44" s="27"/>
      <c r="K44" s="27"/>
      <c r="L44" s="52"/>
      <c r="M44" s="27"/>
      <c r="N44" s="27"/>
      <c r="O44" s="53"/>
      <c r="P44" s="27"/>
      <c r="Q44" s="27"/>
      <c r="R44" s="27"/>
      <c r="S44" s="27"/>
      <c r="T44" s="27"/>
      <c r="U44" s="53"/>
      <c r="V44" s="27"/>
      <c r="W44" s="27"/>
    </row>
    <row r="45" spans="1:23" s="39" customFormat="1" ht="15">
      <c r="A45" s="18"/>
      <c r="B45" s="19" t="s">
        <v>44</v>
      </c>
      <c r="C45" s="20"/>
      <c r="D45" s="19"/>
      <c r="E45" s="21" t="s">
        <v>109</v>
      </c>
      <c r="F45" s="22"/>
      <c r="G45" s="23" t="s">
        <v>46</v>
      </c>
      <c r="H45" s="23"/>
      <c r="I45" s="24" t="s">
        <v>47</v>
      </c>
      <c r="J45" s="24"/>
      <c r="K45" s="25"/>
      <c r="L45" s="26">
        <v>150</v>
      </c>
      <c r="M45" s="18"/>
      <c r="N45" s="19" t="s">
        <v>44</v>
      </c>
      <c r="O45" s="20"/>
      <c r="P45" s="19"/>
      <c r="Q45" s="21" t="s">
        <v>110</v>
      </c>
      <c r="R45" s="22"/>
      <c r="S45" s="23" t="s">
        <v>46</v>
      </c>
      <c r="T45" s="23"/>
      <c r="U45" s="24" t="s">
        <v>49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50</v>
      </c>
      <c r="H46" s="31"/>
      <c r="I46" s="24" t="s">
        <v>52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50</v>
      </c>
      <c r="T46" s="31"/>
      <c r="U46" s="24" t="s">
        <v>91</v>
      </c>
      <c r="V46" s="24"/>
      <c r="W46" s="25"/>
    </row>
    <row r="47" spans="1:23" s="39" customFormat="1" ht="4.5" customHeight="1">
      <c r="A47" s="80"/>
      <c r="B47" s="81"/>
      <c r="C47" s="82"/>
      <c r="D47" s="83"/>
      <c r="E47" s="84"/>
      <c r="F47" s="85"/>
      <c r="G47" s="86"/>
      <c r="H47" s="86"/>
      <c r="I47" s="82"/>
      <c r="J47" s="81"/>
      <c r="K47" s="87"/>
      <c r="L47" s="79"/>
      <c r="M47" s="80"/>
      <c r="N47" s="81"/>
      <c r="O47" s="82"/>
      <c r="P47" s="83"/>
      <c r="Q47" s="84"/>
      <c r="R47" s="85"/>
      <c r="S47" s="86"/>
      <c r="T47" s="86"/>
      <c r="U47" s="82"/>
      <c r="V47" s="81"/>
      <c r="W47" s="87"/>
    </row>
    <row r="48" spans="1:23" s="292" customFormat="1" ht="12.75" customHeight="1">
      <c r="A48" s="88"/>
      <c r="B48" s="89"/>
      <c r="C48" s="90"/>
      <c r="D48" s="91"/>
      <c r="E48" s="34" t="s">
        <v>53</v>
      </c>
      <c r="F48" s="98" t="s">
        <v>123</v>
      </c>
      <c r="G48" s="93"/>
      <c r="H48" s="94"/>
      <c r="I48" s="42"/>
      <c r="J48" s="260"/>
      <c r="K48" s="198"/>
      <c r="L48" s="96"/>
      <c r="M48" s="88"/>
      <c r="N48" s="89"/>
      <c r="O48" s="90"/>
      <c r="P48" s="91"/>
      <c r="Q48" s="34" t="s">
        <v>53</v>
      </c>
      <c r="R48" s="92" t="s">
        <v>1647</v>
      </c>
      <c r="S48" s="93"/>
      <c r="T48" s="94"/>
      <c r="U48" s="42"/>
      <c r="V48" s="260"/>
      <c r="W48" s="198"/>
    </row>
    <row r="49" spans="1:23" s="292" customFormat="1" ht="12.75" customHeight="1">
      <c r="A49" s="88"/>
      <c r="B49" s="89"/>
      <c r="C49" s="90"/>
      <c r="D49" s="91"/>
      <c r="E49" s="40" t="s">
        <v>54</v>
      </c>
      <c r="F49" s="92" t="s">
        <v>1648</v>
      </c>
      <c r="G49" s="97"/>
      <c r="H49" s="94"/>
      <c r="I49" s="44"/>
      <c r="J49" s="261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13.1</v>
      </c>
      <c r="K49" s="262"/>
      <c r="L49" s="96"/>
      <c r="M49" s="88"/>
      <c r="N49" s="89"/>
      <c r="O49" s="90"/>
      <c r="P49" s="91"/>
      <c r="Q49" s="40" t="s">
        <v>54</v>
      </c>
      <c r="R49" s="92" t="s">
        <v>590</v>
      </c>
      <c r="S49" s="97"/>
      <c r="T49" s="94"/>
      <c r="U49" s="44"/>
      <c r="V49" s="261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15.1</v>
      </c>
      <c r="W49" s="262"/>
    </row>
    <row r="50" spans="1:23" s="292" customFormat="1" ht="12.75" customHeight="1">
      <c r="A50" s="88"/>
      <c r="B50" s="89"/>
      <c r="C50" s="90"/>
      <c r="D50" s="91"/>
      <c r="E50" s="40" t="s">
        <v>55</v>
      </c>
      <c r="F50" s="92" t="s">
        <v>51</v>
      </c>
      <c r="G50" s="93"/>
      <c r="H50" s="94"/>
      <c r="I50" s="263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J50" s="261" t="str">
        <f>IF(J49="","","+")</f>
        <v>+</v>
      </c>
      <c r="K50" s="264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96"/>
      <c r="M50" s="88"/>
      <c r="N50" s="89"/>
      <c r="O50" s="90"/>
      <c r="P50" s="91"/>
      <c r="Q50" s="40" t="s">
        <v>55</v>
      </c>
      <c r="R50" s="92" t="s">
        <v>1130</v>
      </c>
      <c r="S50" s="93"/>
      <c r="T50" s="94"/>
      <c r="U50" s="263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11.1</v>
      </c>
      <c r="V50" s="261" t="str">
        <f>IF(V49="","","+")</f>
        <v>+</v>
      </c>
      <c r="W50" s="264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8.1</v>
      </c>
    </row>
    <row r="51" spans="1:23" s="292" customFormat="1" ht="12.75" customHeight="1">
      <c r="A51" s="88"/>
      <c r="B51" s="89"/>
      <c r="C51" s="90"/>
      <c r="D51" s="91"/>
      <c r="E51" s="34" t="s">
        <v>57</v>
      </c>
      <c r="F51" s="92" t="s">
        <v>1649</v>
      </c>
      <c r="G51" s="93"/>
      <c r="H51" s="94"/>
      <c r="I51" s="44"/>
      <c r="J51" s="261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262"/>
      <c r="L51" s="96"/>
      <c r="M51" s="88"/>
      <c r="N51" s="89"/>
      <c r="O51" s="90"/>
      <c r="P51" s="91"/>
      <c r="Q51" s="34" t="s">
        <v>57</v>
      </c>
      <c r="R51" s="92" t="s">
        <v>146</v>
      </c>
      <c r="S51" s="93"/>
      <c r="T51" s="94"/>
      <c r="U51" s="44"/>
      <c r="V51" s="261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6.1</v>
      </c>
      <c r="W51" s="262"/>
    </row>
    <row r="52" spans="1:23" s="292" customFormat="1" ht="12.75" customHeight="1">
      <c r="A52" s="99" t="s">
        <v>53</v>
      </c>
      <c r="B52" s="100" t="s">
        <v>667</v>
      </c>
      <c r="C52" s="90"/>
      <c r="D52" s="91"/>
      <c r="E52" s="101"/>
      <c r="F52" s="93"/>
      <c r="G52" s="34" t="s">
        <v>53</v>
      </c>
      <c r="H52" s="102" t="s">
        <v>1650</v>
      </c>
      <c r="I52" s="93"/>
      <c r="J52" s="97"/>
      <c r="K52" s="95"/>
      <c r="L52" s="96"/>
      <c r="M52" s="99" t="s">
        <v>53</v>
      </c>
      <c r="N52" s="100" t="s">
        <v>483</v>
      </c>
      <c r="O52" s="90"/>
      <c r="P52" s="91"/>
      <c r="Q52" s="101"/>
      <c r="R52" s="93"/>
      <c r="S52" s="34" t="s">
        <v>53</v>
      </c>
      <c r="T52" s="102" t="s">
        <v>1279</v>
      </c>
      <c r="U52" s="93"/>
      <c r="V52" s="97"/>
      <c r="W52" s="95"/>
    </row>
    <row r="53" spans="1:23" s="292" customFormat="1" ht="12.75" customHeight="1">
      <c r="A53" s="103" t="s">
        <v>54</v>
      </c>
      <c r="B53" s="100" t="s">
        <v>1651</v>
      </c>
      <c r="C53" s="104"/>
      <c r="D53" s="91"/>
      <c r="E53" s="101"/>
      <c r="F53" s="105"/>
      <c r="G53" s="40" t="s">
        <v>54</v>
      </c>
      <c r="H53" s="102" t="s">
        <v>168</v>
      </c>
      <c r="I53" s="93"/>
      <c r="J53" s="97"/>
      <c r="K53" s="95"/>
      <c r="L53" s="96"/>
      <c r="M53" s="103" t="s">
        <v>54</v>
      </c>
      <c r="N53" s="100" t="s">
        <v>500</v>
      </c>
      <c r="O53" s="104"/>
      <c r="P53" s="91"/>
      <c r="Q53" s="101"/>
      <c r="R53" s="105"/>
      <c r="S53" s="40" t="s">
        <v>54</v>
      </c>
      <c r="T53" s="102" t="s">
        <v>1652</v>
      </c>
      <c r="U53" s="93"/>
      <c r="V53" s="97"/>
      <c r="W53" s="95"/>
    </row>
    <row r="54" spans="1:23" s="292" customFormat="1" ht="12.75" customHeight="1">
      <c r="A54" s="103" t="s">
        <v>55</v>
      </c>
      <c r="B54" s="100" t="s">
        <v>961</v>
      </c>
      <c r="C54" s="90"/>
      <c r="D54" s="91"/>
      <c r="E54" s="101"/>
      <c r="F54" s="105"/>
      <c r="G54" s="40" t="s">
        <v>55</v>
      </c>
      <c r="H54" s="102" t="s">
        <v>1653</v>
      </c>
      <c r="I54" s="93"/>
      <c r="J54" s="93"/>
      <c r="K54" s="95"/>
      <c r="L54" s="96"/>
      <c r="M54" s="103" t="s">
        <v>55</v>
      </c>
      <c r="N54" s="100" t="s">
        <v>1654</v>
      </c>
      <c r="O54" s="90"/>
      <c r="P54" s="91"/>
      <c r="Q54" s="101"/>
      <c r="R54" s="105"/>
      <c r="S54" s="40" t="s">
        <v>55</v>
      </c>
      <c r="T54" s="149" t="s">
        <v>128</v>
      </c>
      <c r="U54" s="93"/>
      <c r="V54" s="93"/>
      <c r="W54" s="95"/>
    </row>
    <row r="55" spans="1:23" s="292" customFormat="1" ht="12.75" customHeight="1">
      <c r="A55" s="99" t="s">
        <v>57</v>
      </c>
      <c r="B55" s="100" t="s">
        <v>112</v>
      </c>
      <c r="C55" s="104"/>
      <c r="D55" s="91"/>
      <c r="E55" s="101"/>
      <c r="F55" s="93"/>
      <c r="G55" s="34" t="s">
        <v>57</v>
      </c>
      <c r="H55" s="102" t="s">
        <v>207</v>
      </c>
      <c r="I55" s="93"/>
      <c r="J55" s="106" t="s">
        <v>64</v>
      </c>
      <c r="K55" s="95"/>
      <c r="L55" s="96"/>
      <c r="M55" s="99" t="s">
        <v>57</v>
      </c>
      <c r="N55" s="100" t="s">
        <v>1655</v>
      </c>
      <c r="O55" s="104"/>
      <c r="P55" s="91"/>
      <c r="Q55" s="101"/>
      <c r="R55" s="93"/>
      <c r="S55" s="34" t="s">
        <v>57</v>
      </c>
      <c r="T55" s="102" t="s">
        <v>617</v>
      </c>
      <c r="U55" s="93"/>
      <c r="V55" s="106" t="s">
        <v>64</v>
      </c>
      <c r="W55" s="95"/>
    </row>
    <row r="56" spans="1:23" s="292" customFormat="1" ht="12.75" customHeight="1">
      <c r="A56" s="108"/>
      <c r="B56" s="104"/>
      <c r="C56" s="104"/>
      <c r="D56" s="91"/>
      <c r="E56" s="34" t="s">
        <v>53</v>
      </c>
      <c r="F56" s="92" t="s">
        <v>96</v>
      </c>
      <c r="G56" s="93"/>
      <c r="H56" s="109"/>
      <c r="I56" s="110" t="s">
        <v>65</v>
      </c>
      <c r="J56" s="111" t="s">
        <v>1656</v>
      </c>
      <c r="K56" s="95"/>
      <c r="L56" s="96"/>
      <c r="M56" s="108"/>
      <c r="N56" s="104"/>
      <c r="O56" s="104"/>
      <c r="P56" s="91"/>
      <c r="Q56" s="34" t="s">
        <v>53</v>
      </c>
      <c r="R56" s="92" t="s">
        <v>1657</v>
      </c>
      <c r="S56" s="93"/>
      <c r="T56" s="109"/>
      <c r="U56" s="110" t="s">
        <v>65</v>
      </c>
      <c r="V56" s="111" t="s">
        <v>1658</v>
      </c>
      <c r="W56" s="95"/>
    </row>
    <row r="57" spans="1:23" s="292" customFormat="1" ht="12.75" customHeight="1">
      <c r="A57" s="88"/>
      <c r="B57" s="112" t="s">
        <v>66</v>
      </c>
      <c r="C57" s="90"/>
      <c r="D57" s="91"/>
      <c r="E57" s="40" t="s">
        <v>54</v>
      </c>
      <c r="F57" s="92" t="s">
        <v>185</v>
      </c>
      <c r="G57" s="93"/>
      <c r="H57" s="94"/>
      <c r="I57" s="110" t="s">
        <v>5</v>
      </c>
      <c r="J57" s="113" t="s">
        <v>1656</v>
      </c>
      <c r="K57" s="95"/>
      <c r="L57" s="96"/>
      <c r="M57" s="88"/>
      <c r="N57" s="112" t="s">
        <v>66</v>
      </c>
      <c r="O57" s="90"/>
      <c r="P57" s="91"/>
      <c r="Q57" s="40" t="s">
        <v>54</v>
      </c>
      <c r="R57" s="92" t="s">
        <v>140</v>
      </c>
      <c r="S57" s="93"/>
      <c r="T57" s="94"/>
      <c r="U57" s="110" t="s">
        <v>5</v>
      </c>
      <c r="V57" s="113" t="s">
        <v>1658</v>
      </c>
      <c r="W57" s="95"/>
    </row>
    <row r="58" spans="1:23" s="292" customFormat="1" ht="12.75" customHeight="1">
      <c r="A58" s="88"/>
      <c r="B58" s="112" t="s">
        <v>1027</v>
      </c>
      <c r="C58" s="90"/>
      <c r="D58" s="91"/>
      <c r="E58" s="40" t="s">
        <v>55</v>
      </c>
      <c r="F58" s="92" t="s">
        <v>1659</v>
      </c>
      <c r="G58" s="97"/>
      <c r="H58" s="94"/>
      <c r="I58" s="110" t="s">
        <v>68</v>
      </c>
      <c r="J58" s="113" t="s">
        <v>1660</v>
      </c>
      <c r="K58" s="95"/>
      <c r="L58" s="96"/>
      <c r="M58" s="88"/>
      <c r="N58" s="112" t="s">
        <v>870</v>
      </c>
      <c r="O58" s="90"/>
      <c r="P58" s="91"/>
      <c r="Q58" s="40" t="s">
        <v>55</v>
      </c>
      <c r="R58" s="92" t="s">
        <v>990</v>
      </c>
      <c r="S58" s="97"/>
      <c r="T58" s="94"/>
      <c r="U58" s="110" t="s">
        <v>68</v>
      </c>
      <c r="V58" s="113" t="s">
        <v>1661</v>
      </c>
      <c r="W58" s="95"/>
    </row>
    <row r="59" spans="1:23" s="292" customFormat="1" ht="12.75" customHeight="1">
      <c r="A59" s="114"/>
      <c r="B59" s="115"/>
      <c r="C59" s="115"/>
      <c r="D59" s="91"/>
      <c r="E59" s="34" t="s">
        <v>57</v>
      </c>
      <c r="F59" s="100" t="s">
        <v>1662</v>
      </c>
      <c r="G59" s="115"/>
      <c r="H59" s="115"/>
      <c r="I59" s="116" t="s">
        <v>71</v>
      </c>
      <c r="J59" s="113" t="s">
        <v>1660</v>
      </c>
      <c r="K59" s="117"/>
      <c r="L59" s="118"/>
      <c r="M59" s="114"/>
      <c r="N59" s="115"/>
      <c r="O59" s="115"/>
      <c r="P59" s="91"/>
      <c r="Q59" s="34" t="s">
        <v>57</v>
      </c>
      <c r="R59" s="100" t="s">
        <v>741</v>
      </c>
      <c r="S59" s="115"/>
      <c r="T59" s="115"/>
      <c r="U59" s="116" t="s">
        <v>71</v>
      </c>
      <c r="V59" s="113" t="s">
        <v>1663</v>
      </c>
      <c r="W59" s="117"/>
    </row>
    <row r="60" spans="1:23" ht="4.5" customHeight="1">
      <c r="A60" s="119"/>
      <c r="B60" s="120"/>
      <c r="C60" s="121"/>
      <c r="D60" s="122"/>
      <c r="E60" s="123"/>
      <c r="F60" s="124"/>
      <c r="G60" s="125"/>
      <c r="H60" s="125"/>
      <c r="I60" s="121"/>
      <c r="J60" s="120"/>
      <c r="K60" s="126"/>
      <c r="L60" s="127"/>
      <c r="M60" s="119"/>
      <c r="N60" s="120"/>
      <c r="O60" s="121"/>
      <c r="P60" s="122"/>
      <c r="Q60" s="123"/>
      <c r="R60" s="124"/>
      <c r="S60" s="125"/>
      <c r="T60" s="125"/>
      <c r="U60" s="121"/>
      <c r="V60" s="120"/>
      <c r="W60" s="126"/>
    </row>
    <row r="61" spans="1:23" ht="12.75" customHeight="1">
      <c r="A61" s="128"/>
      <c r="B61" s="128" t="s">
        <v>72</v>
      </c>
      <c r="C61" s="129"/>
      <c r="D61" s="130" t="s">
        <v>73</v>
      </c>
      <c r="E61" s="130" t="s">
        <v>74</v>
      </c>
      <c r="F61" s="130" t="s">
        <v>75</v>
      </c>
      <c r="G61" s="131" t="s">
        <v>76</v>
      </c>
      <c r="H61" s="132"/>
      <c r="I61" s="129" t="s">
        <v>77</v>
      </c>
      <c r="J61" s="130" t="s">
        <v>72</v>
      </c>
      <c r="K61" s="128" t="s">
        <v>78</v>
      </c>
      <c r="L61" s="26">
        <v>150</v>
      </c>
      <c r="M61" s="128"/>
      <c r="N61" s="128" t="s">
        <v>72</v>
      </c>
      <c r="O61" s="129"/>
      <c r="P61" s="130" t="s">
        <v>73</v>
      </c>
      <c r="Q61" s="130" t="s">
        <v>74</v>
      </c>
      <c r="R61" s="130" t="s">
        <v>75</v>
      </c>
      <c r="S61" s="131" t="s">
        <v>76</v>
      </c>
      <c r="T61" s="132"/>
      <c r="U61" s="129" t="s">
        <v>77</v>
      </c>
      <c r="V61" s="130" t="s">
        <v>72</v>
      </c>
      <c r="W61" s="133" t="s">
        <v>78</v>
      </c>
    </row>
    <row r="62" spans="1:23" ht="12.75">
      <c r="A62" s="134" t="s">
        <v>78</v>
      </c>
      <c r="B62" s="134" t="s">
        <v>79</v>
      </c>
      <c r="C62" s="135" t="s">
        <v>80</v>
      </c>
      <c r="D62" s="136" t="s">
        <v>81</v>
      </c>
      <c r="E62" s="136" t="s">
        <v>82</v>
      </c>
      <c r="F62" s="136"/>
      <c r="G62" s="137" t="s">
        <v>80</v>
      </c>
      <c r="H62" s="137" t="s">
        <v>77</v>
      </c>
      <c r="I62" s="135"/>
      <c r="J62" s="134" t="s">
        <v>79</v>
      </c>
      <c r="K62" s="134"/>
      <c r="L62" s="26">
        <v>150</v>
      </c>
      <c r="M62" s="134" t="s">
        <v>78</v>
      </c>
      <c r="N62" s="134" t="s">
        <v>79</v>
      </c>
      <c r="O62" s="135" t="s">
        <v>80</v>
      </c>
      <c r="P62" s="136" t="s">
        <v>81</v>
      </c>
      <c r="Q62" s="136" t="s">
        <v>82</v>
      </c>
      <c r="R62" s="136"/>
      <c r="S62" s="137" t="s">
        <v>80</v>
      </c>
      <c r="T62" s="137" t="s">
        <v>77</v>
      </c>
      <c r="U62" s="135"/>
      <c r="V62" s="134" t="s">
        <v>79</v>
      </c>
      <c r="W62" s="138"/>
    </row>
    <row r="63" spans="1:23" ht="16.5" customHeight="1">
      <c r="A63" s="139">
        <v>-3.75</v>
      </c>
      <c r="B63" s="140">
        <v>0</v>
      </c>
      <c r="C63" s="141">
        <v>3</v>
      </c>
      <c r="D63" s="315" t="s">
        <v>105</v>
      </c>
      <c r="E63" s="311" t="s">
        <v>68</v>
      </c>
      <c r="F63" s="312">
        <v>9</v>
      </c>
      <c r="G63" s="313">
        <v>50</v>
      </c>
      <c r="H63" s="313"/>
      <c r="I63" s="145">
        <v>4</v>
      </c>
      <c r="J63" s="146">
        <v>4</v>
      </c>
      <c r="K63" s="179">
        <v>3.75</v>
      </c>
      <c r="L63" s="26"/>
      <c r="M63" s="295">
        <v>-1.5</v>
      </c>
      <c r="N63" s="296">
        <v>1</v>
      </c>
      <c r="O63" s="141">
        <v>3</v>
      </c>
      <c r="P63" s="294" t="s">
        <v>105</v>
      </c>
      <c r="Q63" s="142" t="s">
        <v>65</v>
      </c>
      <c r="R63" s="148">
        <v>8</v>
      </c>
      <c r="S63" s="144"/>
      <c r="T63" s="144">
        <v>100</v>
      </c>
      <c r="U63" s="145">
        <v>4</v>
      </c>
      <c r="V63" s="297">
        <v>3</v>
      </c>
      <c r="W63" s="298">
        <v>1.5</v>
      </c>
    </row>
    <row r="64" spans="1:23" ht="16.5" customHeight="1">
      <c r="A64" s="139">
        <v>-2.25</v>
      </c>
      <c r="B64" s="140">
        <v>2</v>
      </c>
      <c r="C64" s="141">
        <v>1</v>
      </c>
      <c r="D64" s="315" t="s">
        <v>108</v>
      </c>
      <c r="E64" s="311" t="s">
        <v>68</v>
      </c>
      <c r="F64" s="314">
        <v>9</v>
      </c>
      <c r="G64" s="313">
        <v>100</v>
      </c>
      <c r="H64" s="313"/>
      <c r="I64" s="141">
        <v>5</v>
      </c>
      <c r="J64" s="146">
        <v>2</v>
      </c>
      <c r="K64" s="179">
        <v>2.25</v>
      </c>
      <c r="L64" s="26"/>
      <c r="M64" s="295">
        <v>4.5</v>
      </c>
      <c r="N64" s="296">
        <v>4</v>
      </c>
      <c r="O64" s="141">
        <v>1</v>
      </c>
      <c r="P64" s="294" t="s">
        <v>556</v>
      </c>
      <c r="Q64" s="142" t="s">
        <v>65</v>
      </c>
      <c r="R64" s="143">
        <v>9</v>
      </c>
      <c r="S64" s="144">
        <v>140</v>
      </c>
      <c r="T64" s="144"/>
      <c r="U64" s="145">
        <v>6</v>
      </c>
      <c r="V64" s="297">
        <v>0</v>
      </c>
      <c r="W64" s="298">
        <v>-4.5</v>
      </c>
    </row>
    <row r="65" spans="1:23" ht="16.5" customHeight="1">
      <c r="A65" s="139">
        <v>8.25</v>
      </c>
      <c r="B65" s="140">
        <v>4</v>
      </c>
      <c r="C65" s="141">
        <v>2</v>
      </c>
      <c r="D65" s="315" t="s">
        <v>1664</v>
      </c>
      <c r="E65" s="311" t="s">
        <v>65</v>
      </c>
      <c r="F65" s="312">
        <v>10</v>
      </c>
      <c r="G65" s="313">
        <v>620</v>
      </c>
      <c r="H65" s="313"/>
      <c r="I65" s="141">
        <v>6</v>
      </c>
      <c r="J65" s="146">
        <v>0</v>
      </c>
      <c r="K65" s="179">
        <v>-8.25</v>
      </c>
      <c r="L65" s="26"/>
      <c r="M65" s="295">
        <v>-1.5</v>
      </c>
      <c r="N65" s="296">
        <v>1</v>
      </c>
      <c r="O65" s="145">
        <v>5</v>
      </c>
      <c r="P65" s="294" t="s">
        <v>105</v>
      </c>
      <c r="Q65" s="142" t="s">
        <v>65</v>
      </c>
      <c r="R65" s="148">
        <v>8</v>
      </c>
      <c r="S65" s="144"/>
      <c r="T65" s="144">
        <v>100</v>
      </c>
      <c r="U65" s="145">
        <v>2</v>
      </c>
      <c r="V65" s="297">
        <v>3</v>
      </c>
      <c r="W65" s="298">
        <v>1.5</v>
      </c>
    </row>
    <row r="66" spans="1:23" s="39" customFormat="1" ht="30" customHeight="1">
      <c r="A66" s="27"/>
      <c r="B66" s="27"/>
      <c r="C66" s="53"/>
      <c r="D66" s="27"/>
      <c r="E66" s="27"/>
      <c r="F66" s="27"/>
      <c r="G66" s="27"/>
      <c r="H66" s="27"/>
      <c r="I66" s="53"/>
      <c r="J66" s="27"/>
      <c r="K66" s="27"/>
      <c r="L66" s="52"/>
      <c r="M66" s="27"/>
      <c r="N66" s="27"/>
      <c r="O66" s="53"/>
      <c r="P66" s="27"/>
      <c r="Q66" s="27"/>
      <c r="R66" s="27"/>
      <c r="S66" s="27"/>
      <c r="T66" s="27"/>
      <c r="U66" s="53"/>
      <c r="V66" s="27"/>
      <c r="W66" s="27"/>
    </row>
    <row r="67" spans="1:23" s="39" customFormat="1" ht="15">
      <c r="A67" s="18"/>
      <c r="B67" s="19" t="s">
        <v>44</v>
      </c>
      <c r="C67" s="20"/>
      <c r="D67" s="19"/>
      <c r="E67" s="21" t="s">
        <v>117</v>
      </c>
      <c r="F67" s="22"/>
      <c r="G67" s="23" t="s">
        <v>46</v>
      </c>
      <c r="H67" s="23"/>
      <c r="I67" s="24" t="s">
        <v>88</v>
      </c>
      <c r="J67" s="24"/>
      <c r="K67" s="25"/>
      <c r="L67" s="26">
        <v>150</v>
      </c>
      <c r="M67" s="18"/>
      <c r="N67" s="19" t="s">
        <v>44</v>
      </c>
      <c r="O67" s="20"/>
      <c r="P67" s="19"/>
      <c r="Q67" s="21" t="s">
        <v>118</v>
      </c>
      <c r="R67" s="22"/>
      <c r="S67" s="23" t="s">
        <v>46</v>
      </c>
      <c r="T67" s="23"/>
      <c r="U67" s="24" t="s">
        <v>90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50</v>
      </c>
      <c r="H68" s="31"/>
      <c r="I68" s="24" t="s">
        <v>92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50</v>
      </c>
      <c r="T68" s="31"/>
      <c r="U68" s="24" t="s">
        <v>51</v>
      </c>
      <c r="V68" s="24"/>
      <c r="W68" s="25"/>
    </row>
    <row r="69" spans="1:23" s="39" customFormat="1" ht="4.5" customHeight="1">
      <c r="A69" s="80"/>
      <c r="B69" s="81"/>
      <c r="C69" s="82"/>
      <c r="D69" s="83"/>
      <c r="E69" s="84"/>
      <c r="F69" s="85"/>
      <c r="G69" s="86"/>
      <c r="H69" s="86"/>
      <c r="I69" s="82"/>
      <c r="J69" s="81"/>
      <c r="K69" s="87"/>
      <c r="L69" s="79"/>
      <c r="M69" s="80"/>
      <c r="N69" s="81"/>
      <c r="O69" s="82"/>
      <c r="P69" s="83"/>
      <c r="Q69" s="84"/>
      <c r="R69" s="85"/>
      <c r="S69" s="86"/>
      <c r="T69" s="86"/>
      <c r="U69" s="82"/>
      <c r="V69" s="81"/>
      <c r="W69" s="87"/>
    </row>
    <row r="70" spans="1:23" s="292" customFormat="1" ht="12.75" customHeight="1">
      <c r="A70" s="88"/>
      <c r="B70" s="89"/>
      <c r="C70" s="90"/>
      <c r="D70" s="91"/>
      <c r="E70" s="34" t="s">
        <v>53</v>
      </c>
      <c r="F70" s="92" t="s">
        <v>963</v>
      </c>
      <c r="G70" s="93"/>
      <c r="H70" s="94"/>
      <c r="I70" s="42"/>
      <c r="J70" s="260"/>
      <c r="K70" s="198"/>
      <c r="L70" s="96"/>
      <c r="M70" s="88"/>
      <c r="N70" s="89"/>
      <c r="O70" s="90"/>
      <c r="P70" s="91"/>
      <c r="Q70" s="34" t="s">
        <v>53</v>
      </c>
      <c r="R70" s="92" t="s">
        <v>130</v>
      </c>
      <c r="S70" s="93"/>
      <c r="T70" s="94"/>
      <c r="U70" s="42"/>
      <c r="V70" s="260"/>
      <c r="W70" s="198"/>
    </row>
    <row r="71" spans="1:23" s="292" customFormat="1" ht="12.75" customHeight="1">
      <c r="A71" s="88"/>
      <c r="B71" s="89"/>
      <c r="C71" s="90"/>
      <c r="D71" s="91"/>
      <c r="E71" s="40" t="s">
        <v>54</v>
      </c>
      <c r="F71" s="92" t="s">
        <v>1665</v>
      </c>
      <c r="G71" s="97"/>
      <c r="H71" s="94"/>
      <c r="I71" s="44"/>
      <c r="J71" s="261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5.1</v>
      </c>
      <c r="K71" s="262"/>
      <c r="L71" s="96"/>
      <c r="M71" s="88"/>
      <c r="N71" s="89"/>
      <c r="O71" s="90"/>
      <c r="P71" s="91"/>
      <c r="Q71" s="40" t="s">
        <v>54</v>
      </c>
      <c r="R71" s="92" t="s">
        <v>1666</v>
      </c>
      <c r="S71" s="97"/>
      <c r="T71" s="94"/>
      <c r="U71" s="44"/>
      <c r="V71" s="261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14.1</v>
      </c>
      <c r="W71" s="262"/>
    </row>
    <row r="72" spans="1:23" s="292" customFormat="1" ht="12.75" customHeight="1">
      <c r="A72" s="88"/>
      <c r="B72" s="89"/>
      <c r="C72" s="90"/>
      <c r="D72" s="91"/>
      <c r="E72" s="40" t="s">
        <v>55</v>
      </c>
      <c r="F72" s="92" t="s">
        <v>246</v>
      </c>
      <c r="G72" s="93"/>
      <c r="H72" s="94"/>
      <c r="I72" s="263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20.1</v>
      </c>
      <c r="J72" s="261" t="str">
        <f>IF(J71="","","+")</f>
        <v>+</v>
      </c>
      <c r="K72" s="264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4.1</v>
      </c>
      <c r="L72" s="96"/>
      <c r="M72" s="88"/>
      <c r="N72" s="89"/>
      <c r="O72" s="90"/>
      <c r="P72" s="91"/>
      <c r="Q72" s="40" t="s">
        <v>55</v>
      </c>
      <c r="R72" s="92" t="s">
        <v>498</v>
      </c>
      <c r="S72" s="93"/>
      <c r="T72" s="94"/>
      <c r="U72" s="263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7.1</v>
      </c>
      <c r="V72" s="261" t="str">
        <f>IF(V71="","","+")</f>
        <v>+</v>
      </c>
      <c r="W72" s="264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7.1</v>
      </c>
    </row>
    <row r="73" spans="1:23" s="292" customFormat="1" ht="12.75" customHeight="1">
      <c r="A73" s="88"/>
      <c r="B73" s="89"/>
      <c r="C73" s="90"/>
      <c r="D73" s="91"/>
      <c r="E73" s="34" t="s">
        <v>57</v>
      </c>
      <c r="F73" s="92" t="s">
        <v>1667</v>
      </c>
      <c r="G73" s="93"/>
      <c r="H73" s="94"/>
      <c r="I73" s="44"/>
      <c r="J73" s="261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K73" s="262"/>
      <c r="L73" s="96"/>
      <c r="M73" s="88"/>
      <c r="N73" s="89"/>
      <c r="O73" s="90"/>
      <c r="P73" s="91"/>
      <c r="Q73" s="34" t="s">
        <v>57</v>
      </c>
      <c r="R73" s="92" t="s">
        <v>1258</v>
      </c>
      <c r="S73" s="93"/>
      <c r="T73" s="94"/>
      <c r="U73" s="44"/>
      <c r="V73" s="261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12.1</v>
      </c>
      <c r="W73" s="262"/>
    </row>
    <row r="74" spans="1:23" s="292" customFormat="1" ht="12.75" customHeight="1">
      <c r="A74" s="99" t="s">
        <v>53</v>
      </c>
      <c r="B74" s="100" t="s">
        <v>189</v>
      </c>
      <c r="C74" s="90"/>
      <c r="D74" s="91"/>
      <c r="E74" s="101"/>
      <c r="F74" s="93"/>
      <c r="G74" s="34" t="s">
        <v>53</v>
      </c>
      <c r="H74" s="102" t="s">
        <v>1668</v>
      </c>
      <c r="I74" s="93"/>
      <c r="J74" s="97"/>
      <c r="K74" s="95"/>
      <c r="L74" s="96"/>
      <c r="M74" s="99" t="s">
        <v>53</v>
      </c>
      <c r="N74" s="100" t="s">
        <v>485</v>
      </c>
      <c r="O74" s="90"/>
      <c r="P74" s="91"/>
      <c r="Q74" s="101"/>
      <c r="R74" s="93"/>
      <c r="S74" s="34" t="s">
        <v>53</v>
      </c>
      <c r="T74" s="102" t="s">
        <v>350</v>
      </c>
      <c r="U74" s="93"/>
      <c r="V74" s="97"/>
      <c r="W74" s="95"/>
    </row>
    <row r="75" spans="1:23" s="292" customFormat="1" ht="12.75" customHeight="1">
      <c r="A75" s="103" t="s">
        <v>54</v>
      </c>
      <c r="B75" s="100" t="s">
        <v>569</v>
      </c>
      <c r="C75" s="104"/>
      <c r="D75" s="91"/>
      <c r="E75" s="101"/>
      <c r="F75" s="105"/>
      <c r="G75" s="40" t="s">
        <v>54</v>
      </c>
      <c r="H75" s="102" t="s">
        <v>1669</v>
      </c>
      <c r="I75" s="93"/>
      <c r="J75" s="97"/>
      <c r="K75" s="95"/>
      <c r="L75" s="96"/>
      <c r="M75" s="103" t="s">
        <v>54</v>
      </c>
      <c r="N75" s="100" t="s">
        <v>1670</v>
      </c>
      <c r="O75" s="104"/>
      <c r="P75" s="91"/>
      <c r="Q75" s="101"/>
      <c r="R75" s="105"/>
      <c r="S75" s="40" t="s">
        <v>54</v>
      </c>
      <c r="T75" s="102" t="s">
        <v>1143</v>
      </c>
      <c r="U75" s="93"/>
      <c r="V75" s="97"/>
      <c r="W75" s="95"/>
    </row>
    <row r="76" spans="1:23" s="292" customFormat="1" ht="12.75" customHeight="1">
      <c r="A76" s="103" t="s">
        <v>55</v>
      </c>
      <c r="B76" s="100" t="s">
        <v>1671</v>
      </c>
      <c r="C76" s="90"/>
      <c r="D76" s="91"/>
      <c r="E76" s="101"/>
      <c r="F76" s="105"/>
      <c r="G76" s="40" t="s">
        <v>55</v>
      </c>
      <c r="H76" s="102" t="s">
        <v>1672</v>
      </c>
      <c r="I76" s="93"/>
      <c r="J76" s="93"/>
      <c r="K76" s="95"/>
      <c r="L76" s="96"/>
      <c r="M76" s="103" t="s">
        <v>55</v>
      </c>
      <c r="N76" s="100" t="s">
        <v>281</v>
      </c>
      <c r="O76" s="90"/>
      <c r="P76" s="91"/>
      <c r="Q76" s="101"/>
      <c r="R76" s="105"/>
      <c r="S76" s="40" t="s">
        <v>55</v>
      </c>
      <c r="T76" s="102" t="s">
        <v>679</v>
      </c>
      <c r="U76" s="93"/>
      <c r="V76" s="93"/>
      <c r="W76" s="95"/>
    </row>
    <row r="77" spans="1:23" s="292" customFormat="1" ht="12.75" customHeight="1">
      <c r="A77" s="99" t="s">
        <v>57</v>
      </c>
      <c r="B77" s="100" t="s">
        <v>521</v>
      </c>
      <c r="C77" s="104"/>
      <c r="D77" s="91"/>
      <c r="E77" s="101"/>
      <c r="F77" s="93"/>
      <c r="G77" s="34" t="s">
        <v>57</v>
      </c>
      <c r="H77" s="102" t="s">
        <v>1673</v>
      </c>
      <c r="I77" s="93"/>
      <c r="J77" s="106" t="s">
        <v>64</v>
      </c>
      <c r="K77" s="95"/>
      <c r="L77" s="96"/>
      <c r="M77" s="99" t="s">
        <v>57</v>
      </c>
      <c r="N77" s="100" t="s">
        <v>1674</v>
      </c>
      <c r="O77" s="104"/>
      <c r="P77" s="91"/>
      <c r="Q77" s="101"/>
      <c r="R77" s="93"/>
      <c r="S77" s="34" t="s">
        <v>57</v>
      </c>
      <c r="T77" s="102" t="s">
        <v>362</v>
      </c>
      <c r="U77" s="93"/>
      <c r="V77" s="106" t="s">
        <v>64</v>
      </c>
      <c r="W77" s="95"/>
    </row>
    <row r="78" spans="1:23" s="292" customFormat="1" ht="12.75" customHeight="1">
      <c r="A78" s="108"/>
      <c r="B78" s="104"/>
      <c r="C78" s="104"/>
      <c r="D78" s="91"/>
      <c r="E78" s="34" t="s">
        <v>53</v>
      </c>
      <c r="F78" s="92" t="s">
        <v>1675</v>
      </c>
      <c r="G78" s="93"/>
      <c r="H78" s="109"/>
      <c r="I78" s="110" t="s">
        <v>65</v>
      </c>
      <c r="J78" s="111" t="s">
        <v>1676</v>
      </c>
      <c r="K78" s="95"/>
      <c r="L78" s="96"/>
      <c r="M78" s="108"/>
      <c r="N78" s="104"/>
      <c r="O78" s="104"/>
      <c r="P78" s="91"/>
      <c r="Q78" s="34" t="s">
        <v>53</v>
      </c>
      <c r="R78" s="92" t="s">
        <v>1677</v>
      </c>
      <c r="S78" s="93"/>
      <c r="T78" s="109"/>
      <c r="U78" s="110" t="s">
        <v>65</v>
      </c>
      <c r="V78" s="111" t="s">
        <v>1678</v>
      </c>
      <c r="W78" s="95"/>
    </row>
    <row r="79" spans="1:23" s="292" customFormat="1" ht="12.75" customHeight="1">
      <c r="A79" s="88"/>
      <c r="B79" s="112" t="s">
        <v>66</v>
      </c>
      <c r="C79" s="90"/>
      <c r="D79" s="91"/>
      <c r="E79" s="40" t="s">
        <v>54</v>
      </c>
      <c r="F79" s="92" t="s">
        <v>786</v>
      </c>
      <c r="G79" s="93"/>
      <c r="H79" s="94"/>
      <c r="I79" s="110" t="s">
        <v>5</v>
      </c>
      <c r="J79" s="113" t="s">
        <v>1679</v>
      </c>
      <c r="K79" s="95"/>
      <c r="L79" s="96"/>
      <c r="M79" s="88"/>
      <c r="N79" s="112" t="s">
        <v>66</v>
      </c>
      <c r="O79" s="90"/>
      <c r="P79" s="91"/>
      <c r="Q79" s="40" t="s">
        <v>54</v>
      </c>
      <c r="R79" s="92" t="s">
        <v>162</v>
      </c>
      <c r="S79" s="93"/>
      <c r="T79" s="94"/>
      <c r="U79" s="110" t="s">
        <v>5</v>
      </c>
      <c r="V79" s="113" t="s">
        <v>1678</v>
      </c>
      <c r="W79" s="95"/>
    </row>
    <row r="80" spans="1:23" s="292" customFormat="1" ht="12.75" customHeight="1">
      <c r="A80" s="88"/>
      <c r="B80" s="112" t="s">
        <v>1077</v>
      </c>
      <c r="C80" s="90"/>
      <c r="D80" s="91"/>
      <c r="E80" s="40" t="s">
        <v>55</v>
      </c>
      <c r="F80" s="92" t="s">
        <v>1680</v>
      </c>
      <c r="G80" s="97"/>
      <c r="H80" s="94"/>
      <c r="I80" s="110" t="s">
        <v>68</v>
      </c>
      <c r="J80" s="113" t="s">
        <v>1681</v>
      </c>
      <c r="K80" s="95"/>
      <c r="L80" s="96"/>
      <c r="M80" s="88"/>
      <c r="N80" s="112" t="s">
        <v>1622</v>
      </c>
      <c r="O80" s="90"/>
      <c r="P80" s="91"/>
      <c r="Q80" s="40" t="s">
        <v>55</v>
      </c>
      <c r="R80" s="92" t="s">
        <v>507</v>
      </c>
      <c r="S80" s="97"/>
      <c r="T80" s="94"/>
      <c r="U80" s="110" t="s">
        <v>68</v>
      </c>
      <c r="V80" s="113" t="s">
        <v>1682</v>
      </c>
      <c r="W80" s="95"/>
    </row>
    <row r="81" spans="1:23" s="292" customFormat="1" ht="12.75" customHeight="1">
      <c r="A81" s="114"/>
      <c r="B81" s="115"/>
      <c r="C81" s="115"/>
      <c r="D81" s="91"/>
      <c r="E81" s="34" t="s">
        <v>57</v>
      </c>
      <c r="F81" s="100" t="s">
        <v>212</v>
      </c>
      <c r="G81" s="115"/>
      <c r="H81" s="115"/>
      <c r="I81" s="116" t="s">
        <v>71</v>
      </c>
      <c r="J81" s="113" t="s">
        <v>1681</v>
      </c>
      <c r="K81" s="117"/>
      <c r="L81" s="118"/>
      <c r="M81" s="114"/>
      <c r="N81" s="115"/>
      <c r="O81" s="115"/>
      <c r="P81" s="91"/>
      <c r="Q81" s="34" t="s">
        <v>57</v>
      </c>
      <c r="R81" s="100" t="s">
        <v>688</v>
      </c>
      <c r="S81" s="115"/>
      <c r="T81" s="115"/>
      <c r="U81" s="116" t="s">
        <v>71</v>
      </c>
      <c r="V81" s="113" t="s">
        <v>1682</v>
      </c>
      <c r="W81" s="117"/>
    </row>
    <row r="82" spans="1:23" ht="4.5" customHeight="1">
      <c r="A82" s="119"/>
      <c r="B82" s="120"/>
      <c r="C82" s="121"/>
      <c r="D82" s="122"/>
      <c r="E82" s="123"/>
      <c r="F82" s="124"/>
      <c r="G82" s="125"/>
      <c r="H82" s="125"/>
      <c r="I82" s="121"/>
      <c r="J82" s="120"/>
      <c r="K82" s="126"/>
      <c r="L82" s="127"/>
      <c r="M82" s="119"/>
      <c r="N82" s="120"/>
      <c r="O82" s="121"/>
      <c r="P82" s="122"/>
      <c r="Q82" s="123"/>
      <c r="R82" s="124"/>
      <c r="S82" s="125"/>
      <c r="T82" s="125"/>
      <c r="U82" s="121"/>
      <c r="V82" s="120"/>
      <c r="W82" s="126"/>
    </row>
    <row r="83" spans="1:23" ht="12.75" customHeight="1">
      <c r="A83" s="128"/>
      <c r="B83" s="128" t="s">
        <v>72</v>
      </c>
      <c r="C83" s="129"/>
      <c r="D83" s="130" t="s">
        <v>73</v>
      </c>
      <c r="E83" s="130" t="s">
        <v>74</v>
      </c>
      <c r="F83" s="130" t="s">
        <v>75</v>
      </c>
      <c r="G83" s="131" t="s">
        <v>76</v>
      </c>
      <c r="H83" s="132"/>
      <c r="I83" s="129" t="s">
        <v>77</v>
      </c>
      <c r="J83" s="130" t="s">
        <v>72</v>
      </c>
      <c r="K83" s="128" t="s">
        <v>78</v>
      </c>
      <c r="L83" s="26">
        <v>150</v>
      </c>
      <c r="M83" s="128"/>
      <c r="N83" s="128" t="s">
        <v>72</v>
      </c>
      <c r="O83" s="129"/>
      <c r="P83" s="130" t="s">
        <v>73</v>
      </c>
      <c r="Q83" s="130" t="s">
        <v>74</v>
      </c>
      <c r="R83" s="130" t="s">
        <v>75</v>
      </c>
      <c r="S83" s="131" t="s">
        <v>76</v>
      </c>
      <c r="T83" s="132"/>
      <c r="U83" s="129" t="s">
        <v>77</v>
      </c>
      <c r="V83" s="130" t="s">
        <v>72</v>
      </c>
      <c r="W83" s="133" t="s">
        <v>78</v>
      </c>
    </row>
    <row r="84" spans="1:23" ht="12.75">
      <c r="A84" s="134" t="s">
        <v>78</v>
      </c>
      <c r="B84" s="134" t="s">
        <v>79</v>
      </c>
      <c r="C84" s="135" t="s">
        <v>80</v>
      </c>
      <c r="D84" s="136" t="s">
        <v>81</v>
      </c>
      <c r="E84" s="136" t="s">
        <v>82</v>
      </c>
      <c r="F84" s="136"/>
      <c r="G84" s="137" t="s">
        <v>80</v>
      </c>
      <c r="H84" s="137" t="s">
        <v>77</v>
      </c>
      <c r="I84" s="135"/>
      <c r="J84" s="134" t="s">
        <v>79</v>
      </c>
      <c r="K84" s="134"/>
      <c r="L84" s="26">
        <v>150</v>
      </c>
      <c r="M84" s="134" t="s">
        <v>78</v>
      </c>
      <c r="N84" s="134" t="s">
        <v>79</v>
      </c>
      <c r="O84" s="135" t="s">
        <v>80</v>
      </c>
      <c r="P84" s="136" t="s">
        <v>81</v>
      </c>
      <c r="Q84" s="136" t="s">
        <v>82</v>
      </c>
      <c r="R84" s="136"/>
      <c r="S84" s="137" t="s">
        <v>80</v>
      </c>
      <c r="T84" s="137" t="s">
        <v>77</v>
      </c>
      <c r="U84" s="135"/>
      <c r="V84" s="134" t="s">
        <v>79</v>
      </c>
      <c r="W84" s="138"/>
    </row>
    <row r="85" spans="1:23" ht="16.5" customHeight="1">
      <c r="A85" s="139">
        <v>-2</v>
      </c>
      <c r="B85" s="140">
        <v>2</v>
      </c>
      <c r="C85" s="141">
        <v>5</v>
      </c>
      <c r="D85" s="294" t="s">
        <v>1683</v>
      </c>
      <c r="E85" s="142" t="s">
        <v>71</v>
      </c>
      <c r="F85" s="148">
        <v>10</v>
      </c>
      <c r="G85" s="144"/>
      <c r="H85" s="144">
        <v>130</v>
      </c>
      <c r="I85" s="145">
        <v>6</v>
      </c>
      <c r="J85" s="146">
        <v>2</v>
      </c>
      <c r="K85" s="179">
        <v>2</v>
      </c>
      <c r="L85" s="26"/>
      <c r="M85" s="295">
        <v>0</v>
      </c>
      <c r="N85" s="296">
        <v>2</v>
      </c>
      <c r="O85" s="141">
        <v>5</v>
      </c>
      <c r="P85" s="294" t="s">
        <v>105</v>
      </c>
      <c r="Q85" s="142" t="s">
        <v>65</v>
      </c>
      <c r="R85" s="148">
        <v>12</v>
      </c>
      <c r="S85" s="144">
        <v>480</v>
      </c>
      <c r="T85" s="144"/>
      <c r="U85" s="145">
        <v>6</v>
      </c>
      <c r="V85" s="297">
        <v>2</v>
      </c>
      <c r="W85" s="298">
        <v>0</v>
      </c>
    </row>
    <row r="86" spans="1:23" ht="16.5" customHeight="1">
      <c r="A86" s="139">
        <v>-3.75</v>
      </c>
      <c r="B86" s="140">
        <v>0</v>
      </c>
      <c r="C86" s="141">
        <v>2</v>
      </c>
      <c r="D86" s="294" t="s">
        <v>1553</v>
      </c>
      <c r="E86" s="142" t="s">
        <v>5</v>
      </c>
      <c r="F86" s="148">
        <v>8</v>
      </c>
      <c r="G86" s="144"/>
      <c r="H86" s="144">
        <v>200</v>
      </c>
      <c r="I86" s="145">
        <v>4</v>
      </c>
      <c r="J86" s="146">
        <v>4</v>
      </c>
      <c r="K86" s="179">
        <v>3.75</v>
      </c>
      <c r="L86" s="26"/>
      <c r="M86" s="295">
        <v>0</v>
      </c>
      <c r="N86" s="296">
        <v>2</v>
      </c>
      <c r="O86" s="141">
        <v>2</v>
      </c>
      <c r="P86" s="294" t="s">
        <v>105</v>
      </c>
      <c r="Q86" s="142" t="s">
        <v>5</v>
      </c>
      <c r="R86" s="148">
        <v>12</v>
      </c>
      <c r="S86" s="144">
        <v>480</v>
      </c>
      <c r="T86" s="144"/>
      <c r="U86" s="145">
        <v>4</v>
      </c>
      <c r="V86" s="297">
        <v>2</v>
      </c>
      <c r="W86" s="298">
        <v>0</v>
      </c>
    </row>
    <row r="87" spans="1:23" ht="16.5" customHeight="1">
      <c r="A87" s="139">
        <v>7.75</v>
      </c>
      <c r="B87" s="140">
        <v>4</v>
      </c>
      <c r="C87" s="141">
        <v>3</v>
      </c>
      <c r="D87" s="294" t="s">
        <v>1684</v>
      </c>
      <c r="E87" s="142" t="s">
        <v>71</v>
      </c>
      <c r="F87" s="143">
        <v>9</v>
      </c>
      <c r="G87" s="144">
        <v>300</v>
      </c>
      <c r="H87" s="144"/>
      <c r="I87" s="145">
        <v>1</v>
      </c>
      <c r="J87" s="146">
        <v>0</v>
      </c>
      <c r="K87" s="179">
        <v>-7.75</v>
      </c>
      <c r="L87" s="26"/>
      <c r="M87" s="295">
        <v>0</v>
      </c>
      <c r="N87" s="296">
        <v>2</v>
      </c>
      <c r="O87" s="141">
        <v>3</v>
      </c>
      <c r="P87" s="294" t="s">
        <v>105</v>
      </c>
      <c r="Q87" s="142" t="s">
        <v>5</v>
      </c>
      <c r="R87" s="143">
        <v>12</v>
      </c>
      <c r="S87" s="144">
        <v>480</v>
      </c>
      <c r="T87" s="144"/>
      <c r="U87" s="145">
        <v>1</v>
      </c>
      <c r="V87" s="297">
        <v>2</v>
      </c>
      <c r="W87" s="298">
        <v>0</v>
      </c>
    </row>
    <row r="88" spans="1:23" s="39" customFormat="1" ht="9.75" customHeight="1">
      <c r="A88" s="27"/>
      <c r="B88" s="27"/>
      <c r="C88" s="53"/>
      <c r="D88" s="27"/>
      <c r="E88" s="27"/>
      <c r="F88" s="27"/>
      <c r="G88" s="27"/>
      <c r="H88" s="27"/>
      <c r="I88" s="53"/>
      <c r="J88" s="27"/>
      <c r="K88" s="27"/>
      <c r="L88" s="52"/>
      <c r="M88" s="27"/>
      <c r="N88" s="27"/>
      <c r="O88" s="53"/>
      <c r="P88" s="27"/>
      <c r="Q88" s="27"/>
      <c r="R88" s="27"/>
      <c r="S88" s="27"/>
      <c r="T88" s="27"/>
      <c r="U88" s="53"/>
      <c r="V88" s="27"/>
      <c r="W88" s="27"/>
    </row>
    <row r="89" spans="1:23" s="39" customFormat="1" ht="15">
      <c r="A89" s="18"/>
      <c r="B89" s="19" t="s">
        <v>44</v>
      </c>
      <c r="C89" s="20"/>
      <c r="D89" s="19"/>
      <c r="E89" s="21" t="s">
        <v>127</v>
      </c>
      <c r="F89" s="22"/>
      <c r="G89" s="23" t="s">
        <v>46</v>
      </c>
      <c r="H89" s="23"/>
      <c r="I89" s="24" t="s">
        <v>47</v>
      </c>
      <c r="J89" s="24"/>
      <c r="K89" s="25"/>
      <c r="L89" s="26">
        <v>150</v>
      </c>
      <c r="M89" s="18"/>
      <c r="N89" s="19" t="s">
        <v>44</v>
      </c>
      <c r="O89" s="20"/>
      <c r="P89" s="19"/>
      <c r="Q89" s="21" t="s">
        <v>128</v>
      </c>
      <c r="R89" s="22"/>
      <c r="S89" s="23" t="s">
        <v>46</v>
      </c>
      <c r="T89" s="23"/>
      <c r="U89" s="24" t="s">
        <v>49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50</v>
      </c>
      <c r="H90" s="31"/>
      <c r="I90" s="24" t="s">
        <v>91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50</v>
      </c>
      <c r="T90" s="31"/>
      <c r="U90" s="24" t="s">
        <v>92</v>
      </c>
      <c r="V90" s="24"/>
      <c r="W90" s="25"/>
    </row>
    <row r="91" spans="1:23" s="39" customFormat="1" ht="4.5" customHeight="1">
      <c r="A91" s="80"/>
      <c r="B91" s="81"/>
      <c r="C91" s="82"/>
      <c r="D91" s="83"/>
      <c r="E91" s="84"/>
      <c r="F91" s="85"/>
      <c r="G91" s="86"/>
      <c r="H91" s="86"/>
      <c r="I91" s="82"/>
      <c r="J91" s="81"/>
      <c r="K91" s="87"/>
      <c r="L91" s="79"/>
      <c r="M91" s="80"/>
      <c r="N91" s="81"/>
      <c r="O91" s="82"/>
      <c r="P91" s="83"/>
      <c r="Q91" s="84"/>
      <c r="R91" s="85"/>
      <c r="S91" s="86"/>
      <c r="T91" s="86"/>
      <c r="U91" s="82"/>
      <c r="V91" s="81"/>
      <c r="W91" s="87"/>
    </row>
    <row r="92" spans="1:23" s="292" customFormat="1" ht="12.75" customHeight="1">
      <c r="A92" s="88"/>
      <c r="B92" s="89"/>
      <c r="C92" s="90"/>
      <c r="D92" s="91"/>
      <c r="E92" s="34" t="s">
        <v>53</v>
      </c>
      <c r="F92" s="92" t="s">
        <v>1685</v>
      </c>
      <c r="G92" s="93"/>
      <c r="H92" s="94"/>
      <c r="I92" s="42"/>
      <c r="J92" s="260"/>
      <c r="K92" s="198"/>
      <c r="L92" s="96"/>
      <c r="M92" s="88"/>
      <c r="N92" s="89"/>
      <c r="O92" s="90"/>
      <c r="P92" s="91"/>
      <c r="Q92" s="34" t="s">
        <v>53</v>
      </c>
      <c r="R92" s="92" t="s">
        <v>1686</v>
      </c>
      <c r="S92" s="93"/>
      <c r="T92" s="94"/>
      <c r="U92" s="42"/>
      <c r="V92" s="260"/>
      <c r="W92" s="198"/>
    </row>
    <row r="93" spans="1:23" s="292" customFormat="1" ht="12.75" customHeight="1">
      <c r="A93" s="88"/>
      <c r="B93" s="89"/>
      <c r="C93" s="90"/>
      <c r="D93" s="91"/>
      <c r="E93" s="40" t="s">
        <v>54</v>
      </c>
      <c r="F93" s="92" t="s">
        <v>534</v>
      </c>
      <c r="G93" s="97"/>
      <c r="H93" s="94"/>
      <c r="I93" s="44"/>
      <c r="J93" s="261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9.1</v>
      </c>
      <c r="K93" s="262"/>
      <c r="L93" s="96"/>
      <c r="M93" s="88"/>
      <c r="N93" s="89"/>
      <c r="O93" s="90"/>
      <c r="P93" s="91"/>
      <c r="Q93" s="40" t="s">
        <v>54</v>
      </c>
      <c r="R93" s="92" t="s">
        <v>1687</v>
      </c>
      <c r="S93" s="97"/>
      <c r="T93" s="94"/>
      <c r="U93" s="44"/>
      <c r="V93" s="261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12.1</v>
      </c>
      <c r="W93" s="262"/>
    </row>
    <row r="94" spans="1:23" s="292" customFormat="1" ht="12.75" customHeight="1">
      <c r="A94" s="88"/>
      <c r="B94" s="89"/>
      <c r="C94" s="90"/>
      <c r="D94" s="91"/>
      <c r="E94" s="40" t="s">
        <v>55</v>
      </c>
      <c r="F94" s="92" t="s">
        <v>758</v>
      </c>
      <c r="G94" s="93"/>
      <c r="H94" s="94"/>
      <c r="I94" s="263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8.1</v>
      </c>
      <c r="J94" s="261" t="str">
        <f>IF(J93="","","+")</f>
        <v>+</v>
      </c>
      <c r="K94" s="264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15.1</v>
      </c>
      <c r="L94" s="96"/>
      <c r="M94" s="88"/>
      <c r="N94" s="89"/>
      <c r="O94" s="90"/>
      <c r="P94" s="91"/>
      <c r="Q94" s="40" t="s">
        <v>55</v>
      </c>
      <c r="R94" s="92" t="s">
        <v>1279</v>
      </c>
      <c r="S94" s="93"/>
      <c r="T94" s="94"/>
      <c r="U94" s="263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12.1</v>
      </c>
      <c r="V94" s="261" t="str">
        <f>IF(V93="","","+")</f>
        <v>+</v>
      </c>
      <c r="W94" s="264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10.1</v>
      </c>
    </row>
    <row r="95" spans="1:23" s="292" customFormat="1" ht="12.75" customHeight="1">
      <c r="A95" s="88"/>
      <c r="B95" s="89"/>
      <c r="C95" s="90"/>
      <c r="D95" s="91"/>
      <c r="E95" s="34" t="s">
        <v>57</v>
      </c>
      <c r="F95" s="92" t="s">
        <v>935</v>
      </c>
      <c r="G95" s="93"/>
      <c r="H95" s="94"/>
      <c r="I95" s="44"/>
      <c r="J95" s="261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K95" s="262"/>
      <c r="L95" s="96"/>
      <c r="M95" s="88"/>
      <c r="N95" s="89"/>
      <c r="O95" s="90"/>
      <c r="P95" s="91"/>
      <c r="Q95" s="34" t="s">
        <v>57</v>
      </c>
      <c r="R95" s="98" t="s">
        <v>128</v>
      </c>
      <c r="S95" s="93"/>
      <c r="T95" s="94"/>
      <c r="U95" s="44"/>
      <c r="V95" s="261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6.1</v>
      </c>
      <c r="W95" s="262"/>
    </row>
    <row r="96" spans="1:23" s="292" customFormat="1" ht="12.75" customHeight="1">
      <c r="A96" s="99" t="s">
        <v>53</v>
      </c>
      <c r="B96" s="100" t="s">
        <v>101</v>
      </c>
      <c r="C96" s="90"/>
      <c r="D96" s="91"/>
      <c r="E96" s="101"/>
      <c r="F96" s="93"/>
      <c r="G96" s="34" t="s">
        <v>53</v>
      </c>
      <c r="H96" s="102" t="s">
        <v>1654</v>
      </c>
      <c r="I96" s="93"/>
      <c r="J96" s="97"/>
      <c r="K96" s="95"/>
      <c r="L96" s="96"/>
      <c r="M96" s="99" t="s">
        <v>53</v>
      </c>
      <c r="N96" s="100" t="s">
        <v>162</v>
      </c>
      <c r="O96" s="90"/>
      <c r="P96" s="91"/>
      <c r="Q96" s="101"/>
      <c r="R96" s="93"/>
      <c r="S96" s="34" t="s">
        <v>53</v>
      </c>
      <c r="T96" s="102" t="s">
        <v>864</v>
      </c>
      <c r="U96" s="93"/>
      <c r="V96" s="97"/>
      <c r="W96" s="95"/>
    </row>
    <row r="97" spans="1:23" s="292" customFormat="1" ht="12.75" customHeight="1">
      <c r="A97" s="103" t="s">
        <v>54</v>
      </c>
      <c r="B97" s="100" t="s">
        <v>913</v>
      </c>
      <c r="C97" s="104"/>
      <c r="D97" s="91"/>
      <c r="E97" s="101"/>
      <c r="F97" s="105"/>
      <c r="G97" s="40" t="s">
        <v>54</v>
      </c>
      <c r="H97" s="102" t="s">
        <v>154</v>
      </c>
      <c r="I97" s="93"/>
      <c r="J97" s="97"/>
      <c r="K97" s="95"/>
      <c r="L97" s="96"/>
      <c r="M97" s="103" t="s">
        <v>54</v>
      </c>
      <c r="N97" s="107" t="s">
        <v>1100</v>
      </c>
      <c r="O97" s="104"/>
      <c r="P97" s="91"/>
      <c r="Q97" s="101"/>
      <c r="R97" s="105"/>
      <c r="S97" s="40" t="s">
        <v>54</v>
      </c>
      <c r="T97" s="102" t="s">
        <v>609</v>
      </c>
      <c r="U97" s="93"/>
      <c r="V97" s="97"/>
      <c r="W97" s="95"/>
    </row>
    <row r="98" spans="1:23" s="292" customFormat="1" ht="12.75" customHeight="1">
      <c r="A98" s="103" t="s">
        <v>55</v>
      </c>
      <c r="B98" s="107" t="s">
        <v>169</v>
      </c>
      <c r="C98" s="90"/>
      <c r="D98" s="91"/>
      <c r="E98" s="101"/>
      <c r="F98" s="105"/>
      <c r="G98" s="40" t="s">
        <v>55</v>
      </c>
      <c r="H98" s="102" t="s">
        <v>1688</v>
      </c>
      <c r="I98" s="93"/>
      <c r="J98" s="93"/>
      <c r="K98" s="95"/>
      <c r="L98" s="96"/>
      <c r="M98" s="103" t="s">
        <v>55</v>
      </c>
      <c r="N98" s="100" t="s">
        <v>112</v>
      </c>
      <c r="O98" s="90"/>
      <c r="P98" s="91"/>
      <c r="Q98" s="101"/>
      <c r="R98" s="105"/>
      <c r="S98" s="40" t="s">
        <v>55</v>
      </c>
      <c r="T98" s="102" t="s">
        <v>1689</v>
      </c>
      <c r="U98" s="93"/>
      <c r="V98" s="93"/>
      <c r="W98" s="95"/>
    </row>
    <row r="99" spans="1:23" s="292" customFormat="1" ht="12.75" customHeight="1">
      <c r="A99" s="99" t="s">
        <v>57</v>
      </c>
      <c r="B99" s="107" t="s">
        <v>1690</v>
      </c>
      <c r="C99" s="104"/>
      <c r="D99" s="91"/>
      <c r="E99" s="101"/>
      <c r="F99" s="93"/>
      <c r="G99" s="34" t="s">
        <v>57</v>
      </c>
      <c r="H99" s="102" t="s">
        <v>1691</v>
      </c>
      <c r="I99" s="93"/>
      <c r="J99" s="106" t="s">
        <v>64</v>
      </c>
      <c r="K99" s="95"/>
      <c r="L99" s="96"/>
      <c r="M99" s="99" t="s">
        <v>57</v>
      </c>
      <c r="N99" s="100" t="s">
        <v>1692</v>
      </c>
      <c r="O99" s="104"/>
      <c r="P99" s="91"/>
      <c r="Q99" s="101"/>
      <c r="R99" s="93"/>
      <c r="S99" s="34" t="s">
        <v>57</v>
      </c>
      <c r="T99" s="102" t="s">
        <v>168</v>
      </c>
      <c r="U99" s="93"/>
      <c r="V99" s="106" t="s">
        <v>64</v>
      </c>
      <c r="W99" s="95"/>
    </row>
    <row r="100" spans="1:23" s="292" customFormat="1" ht="12.75" customHeight="1">
      <c r="A100" s="108"/>
      <c r="B100" s="104"/>
      <c r="C100" s="104"/>
      <c r="D100" s="91"/>
      <c r="E100" s="34" t="s">
        <v>53</v>
      </c>
      <c r="F100" s="92" t="s">
        <v>1693</v>
      </c>
      <c r="G100" s="93"/>
      <c r="H100" s="109"/>
      <c r="I100" s="110" t="s">
        <v>65</v>
      </c>
      <c r="J100" s="111" t="s">
        <v>1694</v>
      </c>
      <c r="K100" s="95"/>
      <c r="L100" s="96"/>
      <c r="M100" s="108"/>
      <c r="N100" s="104"/>
      <c r="O100" s="104"/>
      <c r="P100" s="91"/>
      <c r="Q100" s="34" t="s">
        <v>53</v>
      </c>
      <c r="R100" s="92" t="s">
        <v>1182</v>
      </c>
      <c r="S100" s="93"/>
      <c r="T100" s="109"/>
      <c r="U100" s="110" t="s">
        <v>65</v>
      </c>
      <c r="V100" s="111" t="s">
        <v>1695</v>
      </c>
      <c r="W100" s="95"/>
    </row>
    <row r="101" spans="1:23" s="292" customFormat="1" ht="12.75" customHeight="1">
      <c r="A101" s="88"/>
      <c r="B101" s="112" t="s">
        <v>66</v>
      </c>
      <c r="C101" s="90"/>
      <c r="D101" s="91"/>
      <c r="E101" s="40" t="s">
        <v>54</v>
      </c>
      <c r="F101" s="92" t="s">
        <v>1696</v>
      </c>
      <c r="G101" s="93"/>
      <c r="H101" s="94"/>
      <c r="I101" s="110" t="s">
        <v>5</v>
      </c>
      <c r="J101" s="113" t="s">
        <v>1694</v>
      </c>
      <c r="K101" s="95"/>
      <c r="L101" s="96"/>
      <c r="M101" s="88"/>
      <c r="N101" s="112" t="s">
        <v>66</v>
      </c>
      <c r="O101" s="90"/>
      <c r="P101" s="91"/>
      <c r="Q101" s="40" t="s">
        <v>54</v>
      </c>
      <c r="R101" s="92" t="s">
        <v>1668</v>
      </c>
      <c r="S101" s="93"/>
      <c r="T101" s="94"/>
      <c r="U101" s="110" t="s">
        <v>5</v>
      </c>
      <c r="V101" s="113" t="s">
        <v>1695</v>
      </c>
      <c r="W101" s="95"/>
    </row>
    <row r="102" spans="1:23" s="292" customFormat="1" ht="12.75" customHeight="1">
      <c r="A102" s="88"/>
      <c r="B102" s="112" t="s">
        <v>872</v>
      </c>
      <c r="C102" s="90"/>
      <c r="D102" s="91"/>
      <c r="E102" s="40" t="s">
        <v>55</v>
      </c>
      <c r="F102" s="92" t="s">
        <v>937</v>
      </c>
      <c r="G102" s="97"/>
      <c r="H102" s="94"/>
      <c r="I102" s="110" t="s">
        <v>68</v>
      </c>
      <c r="J102" s="113" t="s">
        <v>1697</v>
      </c>
      <c r="K102" s="95"/>
      <c r="L102" s="96"/>
      <c r="M102" s="88"/>
      <c r="N102" s="112" t="s">
        <v>1698</v>
      </c>
      <c r="O102" s="90"/>
      <c r="P102" s="91"/>
      <c r="Q102" s="40" t="s">
        <v>55</v>
      </c>
      <c r="R102" s="92" t="s">
        <v>933</v>
      </c>
      <c r="S102" s="97"/>
      <c r="T102" s="94"/>
      <c r="U102" s="110" t="s">
        <v>68</v>
      </c>
      <c r="V102" s="113" t="s">
        <v>1699</v>
      </c>
      <c r="W102" s="95"/>
    </row>
    <row r="103" spans="1:23" s="292" customFormat="1" ht="12.75" customHeight="1">
      <c r="A103" s="114"/>
      <c r="B103" s="115"/>
      <c r="C103" s="115"/>
      <c r="D103" s="91"/>
      <c r="E103" s="34" t="s">
        <v>57</v>
      </c>
      <c r="F103" s="100" t="s">
        <v>475</v>
      </c>
      <c r="G103" s="115"/>
      <c r="H103" s="115"/>
      <c r="I103" s="116" t="s">
        <v>71</v>
      </c>
      <c r="J103" s="113" t="s">
        <v>1697</v>
      </c>
      <c r="K103" s="117"/>
      <c r="L103" s="118"/>
      <c r="M103" s="114"/>
      <c r="N103" s="115"/>
      <c r="O103" s="115"/>
      <c r="P103" s="91"/>
      <c r="Q103" s="34" t="s">
        <v>57</v>
      </c>
      <c r="R103" s="100" t="s">
        <v>1050</v>
      </c>
      <c r="S103" s="115"/>
      <c r="T103" s="115"/>
      <c r="U103" s="116" t="s">
        <v>71</v>
      </c>
      <c r="V103" s="113" t="s">
        <v>1699</v>
      </c>
      <c r="W103" s="117"/>
    </row>
    <row r="104" spans="1:23" ht="4.5" customHeight="1">
      <c r="A104" s="119"/>
      <c r="B104" s="120"/>
      <c r="C104" s="121"/>
      <c r="D104" s="122"/>
      <c r="E104" s="123"/>
      <c r="F104" s="124"/>
      <c r="G104" s="125"/>
      <c r="H104" s="125"/>
      <c r="I104" s="121"/>
      <c r="J104" s="120"/>
      <c r="K104" s="126"/>
      <c r="L104" s="127"/>
      <c r="M104" s="119"/>
      <c r="N104" s="120"/>
      <c r="O104" s="121"/>
      <c r="P104" s="122"/>
      <c r="Q104" s="123"/>
      <c r="R104" s="124"/>
      <c r="S104" s="125"/>
      <c r="T104" s="125"/>
      <c r="U104" s="121"/>
      <c r="V104" s="120"/>
      <c r="W104" s="126"/>
    </row>
    <row r="105" spans="1:23" ht="12.75" customHeight="1">
      <c r="A105" s="128"/>
      <c r="B105" s="128" t="s">
        <v>72</v>
      </c>
      <c r="C105" s="129"/>
      <c r="D105" s="130" t="s">
        <v>73</v>
      </c>
      <c r="E105" s="130" t="s">
        <v>74</v>
      </c>
      <c r="F105" s="130" t="s">
        <v>75</v>
      </c>
      <c r="G105" s="131" t="s">
        <v>76</v>
      </c>
      <c r="H105" s="132"/>
      <c r="I105" s="129" t="s">
        <v>77</v>
      </c>
      <c r="J105" s="130" t="s">
        <v>72</v>
      </c>
      <c r="K105" s="128" t="s">
        <v>78</v>
      </c>
      <c r="L105" s="26">
        <v>150</v>
      </c>
      <c r="M105" s="128"/>
      <c r="N105" s="128" t="s">
        <v>72</v>
      </c>
      <c r="O105" s="129"/>
      <c r="P105" s="130" t="s">
        <v>73</v>
      </c>
      <c r="Q105" s="130" t="s">
        <v>74</v>
      </c>
      <c r="R105" s="130" t="s">
        <v>75</v>
      </c>
      <c r="S105" s="131" t="s">
        <v>76</v>
      </c>
      <c r="T105" s="132"/>
      <c r="U105" s="129" t="s">
        <v>77</v>
      </c>
      <c r="V105" s="130" t="s">
        <v>72</v>
      </c>
      <c r="W105" s="133" t="s">
        <v>78</v>
      </c>
    </row>
    <row r="106" spans="1:23" ht="12.75">
      <c r="A106" s="134" t="s">
        <v>78</v>
      </c>
      <c r="B106" s="134" t="s">
        <v>79</v>
      </c>
      <c r="C106" s="135" t="s">
        <v>80</v>
      </c>
      <c r="D106" s="136" t="s">
        <v>81</v>
      </c>
      <c r="E106" s="136" t="s">
        <v>82</v>
      </c>
      <c r="F106" s="136"/>
      <c r="G106" s="137" t="s">
        <v>80</v>
      </c>
      <c r="H106" s="137" t="s">
        <v>77</v>
      </c>
      <c r="I106" s="135"/>
      <c r="J106" s="134" t="s">
        <v>79</v>
      </c>
      <c r="K106" s="134"/>
      <c r="L106" s="26">
        <v>150</v>
      </c>
      <c r="M106" s="134" t="s">
        <v>78</v>
      </c>
      <c r="N106" s="134" t="s">
        <v>79</v>
      </c>
      <c r="O106" s="135" t="s">
        <v>80</v>
      </c>
      <c r="P106" s="136" t="s">
        <v>81</v>
      </c>
      <c r="Q106" s="136" t="s">
        <v>82</v>
      </c>
      <c r="R106" s="136"/>
      <c r="S106" s="137" t="s">
        <v>80</v>
      </c>
      <c r="T106" s="137" t="s">
        <v>77</v>
      </c>
      <c r="U106" s="135"/>
      <c r="V106" s="134" t="s">
        <v>79</v>
      </c>
      <c r="W106" s="138"/>
    </row>
    <row r="107" spans="1:23" ht="16.5" customHeight="1">
      <c r="A107" s="139">
        <v>-0.25</v>
      </c>
      <c r="B107" s="140">
        <v>1</v>
      </c>
      <c r="C107" s="141">
        <v>5</v>
      </c>
      <c r="D107" s="316" t="s">
        <v>106</v>
      </c>
      <c r="E107" s="142" t="s">
        <v>71</v>
      </c>
      <c r="F107" s="143">
        <v>10</v>
      </c>
      <c r="G107" s="144"/>
      <c r="H107" s="144">
        <v>180</v>
      </c>
      <c r="I107" s="145">
        <v>6</v>
      </c>
      <c r="J107" s="146">
        <v>3</v>
      </c>
      <c r="K107" s="179">
        <v>0.25</v>
      </c>
      <c r="L107" s="26"/>
      <c r="M107" s="295">
        <v>7.25</v>
      </c>
      <c r="N107" s="296">
        <v>4</v>
      </c>
      <c r="O107" s="141">
        <v>5</v>
      </c>
      <c r="P107" s="294" t="s">
        <v>503</v>
      </c>
      <c r="Q107" s="142" t="s">
        <v>71</v>
      </c>
      <c r="R107" s="143">
        <v>9</v>
      </c>
      <c r="S107" s="144">
        <v>200</v>
      </c>
      <c r="T107" s="144"/>
      <c r="U107" s="145">
        <v>6</v>
      </c>
      <c r="V107" s="297">
        <v>0</v>
      </c>
      <c r="W107" s="298">
        <v>-7.25</v>
      </c>
    </row>
    <row r="108" spans="1:23" ht="16.5" customHeight="1">
      <c r="A108" s="139">
        <v>-0.25</v>
      </c>
      <c r="B108" s="140">
        <v>1</v>
      </c>
      <c r="C108" s="141">
        <v>2</v>
      </c>
      <c r="D108" s="316" t="s">
        <v>106</v>
      </c>
      <c r="E108" s="142" t="s">
        <v>68</v>
      </c>
      <c r="F108" s="143">
        <v>10</v>
      </c>
      <c r="G108" s="144"/>
      <c r="H108" s="144">
        <v>180</v>
      </c>
      <c r="I108" s="145">
        <v>3</v>
      </c>
      <c r="J108" s="146">
        <v>3</v>
      </c>
      <c r="K108" s="179">
        <v>0.25</v>
      </c>
      <c r="L108" s="26"/>
      <c r="M108" s="295">
        <v>-8.75</v>
      </c>
      <c r="N108" s="296">
        <v>0</v>
      </c>
      <c r="O108" s="141">
        <v>2</v>
      </c>
      <c r="P108" s="316" t="s">
        <v>83</v>
      </c>
      <c r="Q108" s="142" t="s">
        <v>71</v>
      </c>
      <c r="R108" s="143">
        <v>10</v>
      </c>
      <c r="S108" s="144"/>
      <c r="T108" s="144">
        <v>630</v>
      </c>
      <c r="U108" s="145">
        <v>3</v>
      </c>
      <c r="V108" s="297">
        <v>4</v>
      </c>
      <c r="W108" s="298">
        <v>8.75</v>
      </c>
    </row>
    <row r="109" spans="1:23" ht="16.5" customHeight="1">
      <c r="A109" s="139">
        <v>0.75</v>
      </c>
      <c r="B109" s="140">
        <v>4</v>
      </c>
      <c r="C109" s="141">
        <v>4</v>
      </c>
      <c r="D109" s="317" t="s">
        <v>106</v>
      </c>
      <c r="E109" s="142" t="s">
        <v>68</v>
      </c>
      <c r="F109" s="148">
        <v>9</v>
      </c>
      <c r="G109" s="144"/>
      <c r="H109" s="144">
        <v>150</v>
      </c>
      <c r="I109" s="145">
        <v>1</v>
      </c>
      <c r="J109" s="146">
        <v>0</v>
      </c>
      <c r="K109" s="179">
        <v>-0.75</v>
      </c>
      <c r="L109" s="26"/>
      <c r="M109" s="295">
        <v>0.75</v>
      </c>
      <c r="N109" s="296">
        <v>2</v>
      </c>
      <c r="O109" s="141">
        <v>4</v>
      </c>
      <c r="P109" s="294" t="s">
        <v>898</v>
      </c>
      <c r="Q109" s="142" t="s">
        <v>71</v>
      </c>
      <c r="R109" s="148">
        <v>10</v>
      </c>
      <c r="S109" s="144"/>
      <c r="T109" s="144">
        <v>130</v>
      </c>
      <c r="U109" s="145">
        <v>1</v>
      </c>
      <c r="V109" s="297">
        <v>2</v>
      </c>
      <c r="W109" s="298">
        <v>-0.75</v>
      </c>
    </row>
    <row r="110" spans="1:23" s="39" customFormat="1" ht="30" customHeight="1">
      <c r="A110" s="27"/>
      <c r="B110" s="27"/>
      <c r="C110" s="53"/>
      <c r="D110" s="27"/>
      <c r="E110" s="27"/>
      <c r="F110" s="27"/>
      <c r="G110" s="27"/>
      <c r="H110" s="27"/>
      <c r="I110" s="53"/>
      <c r="J110" s="27"/>
      <c r="K110" s="27"/>
      <c r="L110" s="52"/>
      <c r="M110" s="27"/>
      <c r="N110" s="27"/>
      <c r="O110" s="53"/>
      <c r="P110" s="27"/>
      <c r="Q110" s="27"/>
      <c r="R110" s="27"/>
      <c r="S110" s="27"/>
      <c r="T110" s="27"/>
      <c r="U110" s="53"/>
      <c r="V110" s="27"/>
      <c r="W110" s="27"/>
    </row>
    <row r="111" spans="1:23" s="39" customFormat="1" ht="15">
      <c r="A111" s="18"/>
      <c r="B111" s="19" t="s">
        <v>44</v>
      </c>
      <c r="C111" s="20"/>
      <c r="D111" s="19"/>
      <c r="E111" s="21" t="s">
        <v>135</v>
      </c>
      <c r="F111" s="22"/>
      <c r="G111" s="23" t="s">
        <v>46</v>
      </c>
      <c r="H111" s="23"/>
      <c r="I111" s="24" t="s">
        <v>88</v>
      </c>
      <c r="J111" s="24"/>
      <c r="K111" s="25"/>
      <c r="L111" s="26">
        <v>150</v>
      </c>
      <c r="M111" s="18"/>
      <c r="N111" s="19" t="s">
        <v>44</v>
      </c>
      <c r="O111" s="20"/>
      <c r="P111" s="19"/>
      <c r="Q111" s="21" t="s">
        <v>136</v>
      </c>
      <c r="R111" s="22"/>
      <c r="S111" s="23" t="s">
        <v>46</v>
      </c>
      <c r="T111" s="23"/>
      <c r="U111" s="24" t="s">
        <v>90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50</v>
      </c>
      <c r="H112" s="31"/>
      <c r="I112" s="24" t="s">
        <v>51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50</v>
      </c>
      <c r="T112" s="31"/>
      <c r="U112" s="24" t="s">
        <v>52</v>
      </c>
      <c r="V112" s="24"/>
      <c r="W112" s="25"/>
    </row>
    <row r="113" spans="1:23" s="39" customFormat="1" ht="4.5" customHeight="1">
      <c r="A113" s="80"/>
      <c r="B113" s="81"/>
      <c r="C113" s="82"/>
      <c r="D113" s="83"/>
      <c r="E113" s="84"/>
      <c r="F113" s="85"/>
      <c r="G113" s="86"/>
      <c r="H113" s="86"/>
      <c r="I113" s="82"/>
      <c r="J113" s="81"/>
      <c r="K113" s="87"/>
      <c r="L113" s="79"/>
      <c r="M113" s="80"/>
      <c r="N113" s="81"/>
      <c r="O113" s="82"/>
      <c r="P113" s="83"/>
      <c r="Q113" s="84"/>
      <c r="R113" s="85"/>
      <c r="S113" s="86"/>
      <c r="T113" s="86"/>
      <c r="U113" s="82"/>
      <c r="V113" s="81"/>
      <c r="W113" s="87"/>
    </row>
    <row r="114" spans="1:23" s="292" customFormat="1" ht="12.75" customHeight="1">
      <c r="A114" s="88"/>
      <c r="B114" s="89"/>
      <c r="C114" s="90"/>
      <c r="D114" s="91"/>
      <c r="E114" s="34" t="s">
        <v>53</v>
      </c>
      <c r="F114" s="92" t="s">
        <v>189</v>
      </c>
      <c r="G114" s="93"/>
      <c r="H114" s="94"/>
      <c r="I114" s="42"/>
      <c r="J114" s="260"/>
      <c r="K114" s="198"/>
      <c r="L114" s="96"/>
      <c r="M114" s="88"/>
      <c r="N114" s="89"/>
      <c r="O114" s="90"/>
      <c r="P114" s="91"/>
      <c r="Q114" s="34" t="s">
        <v>53</v>
      </c>
      <c r="R114" s="92" t="s">
        <v>763</v>
      </c>
      <c r="S114" s="93"/>
      <c r="T114" s="94"/>
      <c r="U114" s="42"/>
      <c r="V114" s="260"/>
      <c r="W114" s="198"/>
    </row>
    <row r="115" spans="1:23" s="292" customFormat="1" ht="12.75" customHeight="1">
      <c r="A115" s="88"/>
      <c r="B115" s="89"/>
      <c r="C115" s="90"/>
      <c r="D115" s="91"/>
      <c r="E115" s="40" t="s">
        <v>54</v>
      </c>
      <c r="F115" s="92" t="s">
        <v>1613</v>
      </c>
      <c r="G115" s="97"/>
      <c r="H115" s="94"/>
      <c r="I115" s="44"/>
      <c r="J115" s="261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K115" s="262"/>
      <c r="L115" s="96"/>
      <c r="M115" s="88"/>
      <c r="N115" s="89"/>
      <c r="O115" s="90"/>
      <c r="P115" s="91"/>
      <c r="Q115" s="40" t="s">
        <v>54</v>
      </c>
      <c r="R115" s="92" t="s">
        <v>1700</v>
      </c>
      <c r="S115" s="97"/>
      <c r="T115" s="94"/>
      <c r="U115" s="44"/>
      <c r="V115" s="261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10.1</v>
      </c>
      <c r="W115" s="262"/>
    </row>
    <row r="116" spans="1:23" s="292" customFormat="1" ht="12.75" customHeight="1">
      <c r="A116" s="88"/>
      <c r="B116" s="89"/>
      <c r="C116" s="90"/>
      <c r="D116" s="91"/>
      <c r="E116" s="40" t="s">
        <v>55</v>
      </c>
      <c r="F116" s="92" t="s">
        <v>1537</v>
      </c>
      <c r="G116" s="93"/>
      <c r="H116" s="94"/>
      <c r="I116" s="263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J116" s="261" t="str">
        <f>IF(J115="","","+")</f>
        <v>+</v>
      </c>
      <c r="K116" s="264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9.1</v>
      </c>
      <c r="L116" s="96"/>
      <c r="M116" s="88"/>
      <c r="N116" s="89"/>
      <c r="O116" s="90"/>
      <c r="P116" s="91"/>
      <c r="Q116" s="40" t="s">
        <v>55</v>
      </c>
      <c r="R116" s="92" t="s">
        <v>112</v>
      </c>
      <c r="S116" s="93"/>
      <c r="T116" s="94"/>
      <c r="U116" s="263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7.1</v>
      </c>
      <c r="V116" s="261" t="str">
        <f>IF(V115="","","+")</f>
        <v>+</v>
      </c>
      <c r="W116" s="264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10.1</v>
      </c>
    </row>
    <row r="117" spans="1:23" s="292" customFormat="1" ht="12.75" customHeight="1">
      <c r="A117" s="88"/>
      <c r="B117" s="89"/>
      <c r="C117" s="90"/>
      <c r="D117" s="91"/>
      <c r="E117" s="34" t="s">
        <v>57</v>
      </c>
      <c r="F117" s="92" t="s">
        <v>1701</v>
      </c>
      <c r="G117" s="93"/>
      <c r="H117" s="94"/>
      <c r="I117" s="44"/>
      <c r="J117" s="261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K117" s="262"/>
      <c r="L117" s="96"/>
      <c r="M117" s="88"/>
      <c r="N117" s="89"/>
      <c r="O117" s="90"/>
      <c r="P117" s="91"/>
      <c r="Q117" s="34" t="s">
        <v>57</v>
      </c>
      <c r="R117" s="92" t="s">
        <v>1702</v>
      </c>
      <c r="S117" s="93"/>
      <c r="T117" s="94"/>
      <c r="U117" s="44"/>
      <c r="V117" s="261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13.1</v>
      </c>
      <c r="W117" s="262"/>
    </row>
    <row r="118" spans="1:23" s="292" customFormat="1" ht="12.75" customHeight="1">
      <c r="A118" s="99" t="s">
        <v>53</v>
      </c>
      <c r="B118" s="100" t="s">
        <v>1535</v>
      </c>
      <c r="C118" s="90"/>
      <c r="D118" s="91"/>
      <c r="E118" s="101"/>
      <c r="F118" s="93"/>
      <c r="G118" s="34" t="s">
        <v>53</v>
      </c>
      <c r="H118" s="102" t="s">
        <v>1703</v>
      </c>
      <c r="I118" s="93"/>
      <c r="J118" s="97"/>
      <c r="K118" s="95"/>
      <c r="L118" s="96"/>
      <c r="M118" s="99" t="s">
        <v>53</v>
      </c>
      <c r="N118" s="100" t="s">
        <v>905</v>
      </c>
      <c r="O118" s="90"/>
      <c r="P118" s="91"/>
      <c r="Q118" s="101"/>
      <c r="R118" s="93"/>
      <c r="S118" s="34" t="s">
        <v>53</v>
      </c>
      <c r="T118" s="102" t="s">
        <v>1704</v>
      </c>
      <c r="U118" s="93"/>
      <c r="V118" s="97"/>
      <c r="W118" s="95"/>
    </row>
    <row r="119" spans="1:23" s="292" customFormat="1" ht="12.75" customHeight="1">
      <c r="A119" s="103" t="s">
        <v>54</v>
      </c>
      <c r="B119" s="100" t="s">
        <v>1087</v>
      </c>
      <c r="C119" s="104"/>
      <c r="D119" s="91"/>
      <c r="E119" s="101"/>
      <c r="F119" s="105"/>
      <c r="G119" s="40" t="s">
        <v>54</v>
      </c>
      <c r="H119" s="102" t="s">
        <v>1149</v>
      </c>
      <c r="I119" s="93"/>
      <c r="J119" s="97"/>
      <c r="K119" s="95"/>
      <c r="L119" s="96"/>
      <c r="M119" s="103" t="s">
        <v>54</v>
      </c>
      <c r="N119" s="100" t="s">
        <v>836</v>
      </c>
      <c r="O119" s="104"/>
      <c r="P119" s="91"/>
      <c r="Q119" s="101"/>
      <c r="R119" s="105"/>
      <c r="S119" s="40" t="s">
        <v>54</v>
      </c>
      <c r="T119" s="149" t="s">
        <v>227</v>
      </c>
      <c r="U119" s="93"/>
      <c r="V119" s="97"/>
      <c r="W119" s="95"/>
    </row>
    <row r="120" spans="1:23" s="292" customFormat="1" ht="12.75" customHeight="1">
      <c r="A120" s="103" t="s">
        <v>55</v>
      </c>
      <c r="B120" s="100" t="s">
        <v>575</v>
      </c>
      <c r="C120" s="90"/>
      <c r="D120" s="91"/>
      <c r="E120" s="101"/>
      <c r="F120" s="105"/>
      <c r="G120" s="40" t="s">
        <v>55</v>
      </c>
      <c r="H120" s="102" t="s">
        <v>868</v>
      </c>
      <c r="I120" s="93"/>
      <c r="J120" s="93"/>
      <c r="K120" s="95"/>
      <c r="L120" s="96"/>
      <c r="M120" s="103" t="s">
        <v>55</v>
      </c>
      <c r="N120" s="107" t="s">
        <v>1705</v>
      </c>
      <c r="O120" s="90"/>
      <c r="P120" s="91"/>
      <c r="Q120" s="101"/>
      <c r="R120" s="105"/>
      <c r="S120" s="40" t="s">
        <v>55</v>
      </c>
      <c r="T120" s="102" t="s">
        <v>243</v>
      </c>
      <c r="U120" s="93"/>
      <c r="V120" s="93"/>
      <c r="W120" s="95"/>
    </row>
    <row r="121" spans="1:23" s="292" customFormat="1" ht="12.75" customHeight="1">
      <c r="A121" s="99" t="s">
        <v>57</v>
      </c>
      <c r="B121" s="100" t="s">
        <v>1706</v>
      </c>
      <c r="C121" s="104"/>
      <c r="D121" s="91"/>
      <c r="E121" s="101"/>
      <c r="F121" s="93"/>
      <c r="G121" s="34" t="s">
        <v>57</v>
      </c>
      <c r="H121" s="102" t="s">
        <v>485</v>
      </c>
      <c r="I121" s="93"/>
      <c r="J121" s="106" t="s">
        <v>64</v>
      </c>
      <c r="K121" s="95"/>
      <c r="L121" s="96"/>
      <c r="M121" s="99" t="s">
        <v>57</v>
      </c>
      <c r="N121" s="100" t="s">
        <v>245</v>
      </c>
      <c r="O121" s="104"/>
      <c r="P121" s="91"/>
      <c r="Q121" s="101"/>
      <c r="R121" s="93"/>
      <c r="S121" s="34" t="s">
        <v>57</v>
      </c>
      <c r="T121" s="102" t="s">
        <v>934</v>
      </c>
      <c r="U121" s="93"/>
      <c r="V121" s="106" t="s">
        <v>64</v>
      </c>
      <c r="W121" s="95"/>
    </row>
    <row r="122" spans="1:23" s="292" customFormat="1" ht="12.75" customHeight="1">
      <c r="A122" s="108"/>
      <c r="B122" s="104"/>
      <c r="C122" s="104"/>
      <c r="D122" s="91"/>
      <c r="E122" s="34" t="s">
        <v>53</v>
      </c>
      <c r="F122" s="92" t="s">
        <v>1707</v>
      </c>
      <c r="G122" s="93"/>
      <c r="H122" s="109"/>
      <c r="I122" s="110" t="s">
        <v>65</v>
      </c>
      <c r="J122" s="111" t="s">
        <v>1708</v>
      </c>
      <c r="K122" s="95"/>
      <c r="L122" s="96"/>
      <c r="M122" s="108"/>
      <c r="N122" s="104"/>
      <c r="O122" s="104"/>
      <c r="P122" s="91"/>
      <c r="Q122" s="34" t="s">
        <v>53</v>
      </c>
      <c r="R122" s="98" t="s">
        <v>128</v>
      </c>
      <c r="S122" s="93"/>
      <c r="T122" s="109"/>
      <c r="U122" s="110" t="s">
        <v>65</v>
      </c>
      <c r="V122" s="111" t="s">
        <v>1709</v>
      </c>
      <c r="W122" s="95"/>
    </row>
    <row r="123" spans="1:23" s="292" customFormat="1" ht="12.75" customHeight="1">
      <c r="A123" s="88"/>
      <c r="B123" s="112" t="s">
        <v>66</v>
      </c>
      <c r="C123" s="90"/>
      <c r="D123" s="91"/>
      <c r="E123" s="40" t="s">
        <v>54</v>
      </c>
      <c r="F123" s="92" t="s">
        <v>1401</v>
      </c>
      <c r="G123" s="93"/>
      <c r="H123" s="94"/>
      <c r="I123" s="110" t="s">
        <v>5</v>
      </c>
      <c r="J123" s="113" t="s">
        <v>1708</v>
      </c>
      <c r="K123" s="95"/>
      <c r="L123" s="96"/>
      <c r="M123" s="88"/>
      <c r="N123" s="112" t="s">
        <v>66</v>
      </c>
      <c r="O123" s="90"/>
      <c r="P123" s="91"/>
      <c r="Q123" s="40" t="s">
        <v>54</v>
      </c>
      <c r="R123" s="92" t="s">
        <v>145</v>
      </c>
      <c r="S123" s="93"/>
      <c r="T123" s="94"/>
      <c r="U123" s="110" t="s">
        <v>5</v>
      </c>
      <c r="V123" s="113" t="s">
        <v>1710</v>
      </c>
      <c r="W123" s="95"/>
    </row>
    <row r="124" spans="1:23" s="292" customFormat="1" ht="12.75" customHeight="1">
      <c r="A124" s="88"/>
      <c r="B124" s="112" t="s">
        <v>1711</v>
      </c>
      <c r="C124" s="90"/>
      <c r="D124" s="91"/>
      <c r="E124" s="40" t="s">
        <v>55</v>
      </c>
      <c r="F124" s="92" t="s">
        <v>983</v>
      </c>
      <c r="G124" s="97"/>
      <c r="H124" s="94"/>
      <c r="I124" s="110" t="s">
        <v>68</v>
      </c>
      <c r="J124" s="113" t="s">
        <v>1712</v>
      </c>
      <c r="K124" s="95"/>
      <c r="L124" s="96"/>
      <c r="M124" s="88"/>
      <c r="N124" s="112" t="s">
        <v>1713</v>
      </c>
      <c r="O124" s="90"/>
      <c r="P124" s="91"/>
      <c r="Q124" s="40" t="s">
        <v>55</v>
      </c>
      <c r="R124" s="92" t="s">
        <v>1714</v>
      </c>
      <c r="S124" s="97"/>
      <c r="T124" s="94"/>
      <c r="U124" s="110" t="s">
        <v>68</v>
      </c>
      <c r="V124" s="113" t="s">
        <v>1715</v>
      </c>
      <c r="W124" s="95"/>
    </row>
    <row r="125" spans="1:23" s="292" customFormat="1" ht="12.75" customHeight="1">
      <c r="A125" s="114"/>
      <c r="B125" s="115"/>
      <c r="C125" s="115"/>
      <c r="D125" s="91"/>
      <c r="E125" s="34" t="s">
        <v>57</v>
      </c>
      <c r="F125" s="100" t="s">
        <v>736</v>
      </c>
      <c r="G125" s="115"/>
      <c r="H125" s="115"/>
      <c r="I125" s="116" t="s">
        <v>71</v>
      </c>
      <c r="J125" s="113" t="s">
        <v>1712</v>
      </c>
      <c r="K125" s="117"/>
      <c r="L125" s="118"/>
      <c r="M125" s="114"/>
      <c r="N125" s="115"/>
      <c r="O125" s="115"/>
      <c r="P125" s="91"/>
      <c r="Q125" s="34" t="s">
        <v>57</v>
      </c>
      <c r="R125" s="100" t="s">
        <v>1716</v>
      </c>
      <c r="S125" s="115"/>
      <c r="T125" s="115"/>
      <c r="U125" s="116" t="s">
        <v>71</v>
      </c>
      <c r="V125" s="113" t="s">
        <v>1717</v>
      </c>
      <c r="W125" s="117"/>
    </row>
    <row r="126" spans="1:23" ht="4.5" customHeight="1">
      <c r="A126" s="119"/>
      <c r="B126" s="120"/>
      <c r="C126" s="121"/>
      <c r="D126" s="122"/>
      <c r="E126" s="123"/>
      <c r="F126" s="124"/>
      <c r="G126" s="125"/>
      <c r="H126" s="125"/>
      <c r="I126" s="121"/>
      <c r="J126" s="120"/>
      <c r="K126" s="126"/>
      <c r="L126" s="127"/>
      <c r="M126" s="119"/>
      <c r="N126" s="120"/>
      <c r="O126" s="121"/>
      <c r="P126" s="122"/>
      <c r="Q126" s="123"/>
      <c r="R126" s="124"/>
      <c r="S126" s="125"/>
      <c r="T126" s="125"/>
      <c r="U126" s="121"/>
      <c r="V126" s="120"/>
      <c r="W126" s="126"/>
    </row>
    <row r="127" spans="1:23" ht="12.75" customHeight="1">
      <c r="A127" s="128"/>
      <c r="B127" s="128" t="s">
        <v>72</v>
      </c>
      <c r="C127" s="129"/>
      <c r="D127" s="130" t="s">
        <v>73</v>
      </c>
      <c r="E127" s="130" t="s">
        <v>74</v>
      </c>
      <c r="F127" s="130" t="s">
        <v>75</v>
      </c>
      <c r="G127" s="131" t="s">
        <v>76</v>
      </c>
      <c r="H127" s="132"/>
      <c r="I127" s="129" t="s">
        <v>77</v>
      </c>
      <c r="J127" s="130" t="s">
        <v>72</v>
      </c>
      <c r="K127" s="128" t="s">
        <v>78</v>
      </c>
      <c r="L127" s="26">
        <v>150</v>
      </c>
      <c r="M127" s="128"/>
      <c r="N127" s="128" t="s">
        <v>72</v>
      </c>
      <c r="O127" s="129"/>
      <c r="P127" s="130" t="s">
        <v>73</v>
      </c>
      <c r="Q127" s="130" t="s">
        <v>74</v>
      </c>
      <c r="R127" s="130" t="s">
        <v>75</v>
      </c>
      <c r="S127" s="131" t="s">
        <v>76</v>
      </c>
      <c r="T127" s="132"/>
      <c r="U127" s="129" t="s">
        <v>77</v>
      </c>
      <c r="V127" s="130" t="s">
        <v>72</v>
      </c>
      <c r="W127" s="133" t="s">
        <v>78</v>
      </c>
    </row>
    <row r="128" spans="1:23" ht="12.75">
      <c r="A128" s="134" t="s">
        <v>78</v>
      </c>
      <c r="B128" s="134" t="s">
        <v>79</v>
      </c>
      <c r="C128" s="135" t="s">
        <v>80</v>
      </c>
      <c r="D128" s="136" t="s">
        <v>81</v>
      </c>
      <c r="E128" s="136" t="s">
        <v>82</v>
      </c>
      <c r="F128" s="136"/>
      <c r="G128" s="137" t="s">
        <v>80</v>
      </c>
      <c r="H128" s="137" t="s">
        <v>77</v>
      </c>
      <c r="I128" s="135"/>
      <c r="J128" s="134" t="s">
        <v>79</v>
      </c>
      <c r="K128" s="134"/>
      <c r="L128" s="26">
        <v>150</v>
      </c>
      <c r="M128" s="134" t="s">
        <v>78</v>
      </c>
      <c r="N128" s="134" t="s">
        <v>79</v>
      </c>
      <c r="O128" s="135" t="s">
        <v>80</v>
      </c>
      <c r="P128" s="136" t="s">
        <v>81</v>
      </c>
      <c r="Q128" s="136" t="s">
        <v>82</v>
      </c>
      <c r="R128" s="136"/>
      <c r="S128" s="137" t="s">
        <v>80</v>
      </c>
      <c r="T128" s="137" t="s">
        <v>77</v>
      </c>
      <c r="U128" s="135"/>
      <c r="V128" s="134" t="s">
        <v>79</v>
      </c>
      <c r="W128" s="138"/>
    </row>
    <row r="129" spans="1:23" ht="16.5" customHeight="1">
      <c r="A129" s="139">
        <v>-5.5</v>
      </c>
      <c r="B129" s="140">
        <v>0</v>
      </c>
      <c r="C129" s="141">
        <v>1</v>
      </c>
      <c r="D129" s="294" t="s">
        <v>105</v>
      </c>
      <c r="E129" s="142" t="s">
        <v>71</v>
      </c>
      <c r="F129" s="148">
        <v>10</v>
      </c>
      <c r="G129" s="144"/>
      <c r="H129" s="144">
        <v>420</v>
      </c>
      <c r="I129" s="145">
        <v>2</v>
      </c>
      <c r="J129" s="146">
        <v>4</v>
      </c>
      <c r="K129" s="179">
        <v>5.5</v>
      </c>
      <c r="L129" s="26"/>
      <c r="M129" s="295">
        <v>2</v>
      </c>
      <c r="N129" s="296">
        <v>4</v>
      </c>
      <c r="O129" s="141">
        <v>3</v>
      </c>
      <c r="P129" s="294" t="s">
        <v>107</v>
      </c>
      <c r="Q129" s="142" t="s">
        <v>65</v>
      </c>
      <c r="R129" s="148">
        <v>10</v>
      </c>
      <c r="S129" s="144">
        <v>130</v>
      </c>
      <c r="T129" s="144"/>
      <c r="U129" s="145">
        <v>4</v>
      </c>
      <c r="V129" s="297">
        <v>0</v>
      </c>
      <c r="W129" s="298">
        <v>-2</v>
      </c>
    </row>
    <row r="130" spans="1:23" ht="16.5" customHeight="1">
      <c r="A130" s="139">
        <v>0</v>
      </c>
      <c r="B130" s="140">
        <v>2</v>
      </c>
      <c r="C130" s="141">
        <v>3</v>
      </c>
      <c r="D130" s="294" t="s">
        <v>501</v>
      </c>
      <c r="E130" s="142" t="s">
        <v>71</v>
      </c>
      <c r="F130" s="148">
        <v>10</v>
      </c>
      <c r="G130" s="144"/>
      <c r="H130" s="144">
        <v>170</v>
      </c>
      <c r="I130" s="145">
        <v>6</v>
      </c>
      <c r="J130" s="146">
        <v>2</v>
      </c>
      <c r="K130" s="179">
        <v>0</v>
      </c>
      <c r="L130" s="26"/>
      <c r="M130" s="295">
        <v>-4</v>
      </c>
      <c r="N130" s="296">
        <v>0</v>
      </c>
      <c r="O130" s="141">
        <v>1</v>
      </c>
      <c r="P130" s="316" t="s">
        <v>83</v>
      </c>
      <c r="Q130" s="142" t="s">
        <v>65</v>
      </c>
      <c r="R130" s="148">
        <v>8</v>
      </c>
      <c r="S130" s="144"/>
      <c r="T130" s="144">
        <v>100</v>
      </c>
      <c r="U130" s="145">
        <v>6</v>
      </c>
      <c r="V130" s="297">
        <v>4</v>
      </c>
      <c r="W130" s="298">
        <v>4</v>
      </c>
    </row>
    <row r="131" spans="1:23" ht="16.5" customHeight="1">
      <c r="A131" s="139">
        <v>5.5</v>
      </c>
      <c r="B131" s="140">
        <v>4</v>
      </c>
      <c r="C131" s="141">
        <v>4</v>
      </c>
      <c r="D131" s="294" t="s">
        <v>105</v>
      </c>
      <c r="E131" s="142" t="s">
        <v>71</v>
      </c>
      <c r="F131" s="148">
        <v>9</v>
      </c>
      <c r="G131" s="144">
        <v>50</v>
      </c>
      <c r="H131" s="144"/>
      <c r="I131" s="145">
        <v>5</v>
      </c>
      <c r="J131" s="146">
        <v>0</v>
      </c>
      <c r="K131" s="179">
        <v>-5.5</v>
      </c>
      <c r="L131" s="26"/>
      <c r="M131" s="295">
        <v>1</v>
      </c>
      <c r="N131" s="296">
        <v>2</v>
      </c>
      <c r="O131" s="141">
        <v>5</v>
      </c>
      <c r="P131" s="294" t="s">
        <v>899</v>
      </c>
      <c r="Q131" s="142" t="s">
        <v>5</v>
      </c>
      <c r="R131" s="148">
        <v>9</v>
      </c>
      <c r="S131" s="144">
        <v>110</v>
      </c>
      <c r="T131" s="144"/>
      <c r="U131" s="145">
        <v>2</v>
      </c>
      <c r="V131" s="297">
        <v>2</v>
      </c>
      <c r="W131" s="298">
        <v>-1</v>
      </c>
    </row>
    <row r="132" spans="1:23" s="39" customFormat="1" ht="9.75" customHeight="1">
      <c r="A132" s="27"/>
      <c r="B132" s="27"/>
      <c r="C132" s="53"/>
      <c r="D132" s="27"/>
      <c r="E132" s="27"/>
      <c r="F132" s="27"/>
      <c r="G132" s="27"/>
      <c r="H132" s="27"/>
      <c r="I132" s="53"/>
      <c r="J132" s="27"/>
      <c r="K132" s="27"/>
      <c r="L132" s="52"/>
      <c r="M132" s="27"/>
      <c r="N132" s="27"/>
      <c r="O132" s="53"/>
      <c r="P132" s="27"/>
      <c r="Q132" s="27"/>
      <c r="R132" s="27"/>
      <c r="S132" s="27"/>
      <c r="T132" s="27"/>
      <c r="U132" s="53"/>
      <c r="V132" s="27"/>
      <c r="W132" s="27"/>
    </row>
    <row r="133" spans="1:23" s="39" customFormat="1" ht="15">
      <c r="A133" s="18"/>
      <c r="B133" s="19" t="s">
        <v>44</v>
      </c>
      <c r="C133" s="20"/>
      <c r="D133" s="19"/>
      <c r="E133" s="21" t="s">
        <v>143</v>
      </c>
      <c r="F133" s="22"/>
      <c r="G133" s="23" t="s">
        <v>46</v>
      </c>
      <c r="H133" s="23"/>
      <c r="I133" s="24" t="s">
        <v>47</v>
      </c>
      <c r="J133" s="24"/>
      <c r="K133" s="25"/>
      <c r="L133" s="26">
        <v>150</v>
      </c>
      <c r="M133" s="18"/>
      <c r="N133" s="19" t="s">
        <v>44</v>
      </c>
      <c r="O133" s="20"/>
      <c r="P133" s="19"/>
      <c r="Q133" s="21" t="s">
        <v>144</v>
      </c>
      <c r="R133" s="22"/>
      <c r="S133" s="23" t="s">
        <v>46</v>
      </c>
      <c r="T133" s="23"/>
      <c r="U133" s="24" t="s">
        <v>49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50</v>
      </c>
      <c r="H134" s="31"/>
      <c r="I134" s="24" t="s">
        <v>92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50</v>
      </c>
      <c r="T134" s="31"/>
      <c r="U134" s="24" t="s">
        <v>51</v>
      </c>
      <c r="V134" s="24"/>
      <c r="W134" s="25"/>
    </row>
    <row r="135" spans="1:23" s="39" customFormat="1" ht="4.5" customHeight="1">
      <c r="A135" s="80"/>
      <c r="B135" s="81"/>
      <c r="C135" s="82"/>
      <c r="D135" s="83"/>
      <c r="E135" s="84"/>
      <c r="F135" s="85"/>
      <c r="G135" s="86"/>
      <c r="H135" s="86"/>
      <c r="I135" s="82"/>
      <c r="J135" s="81"/>
      <c r="K135" s="87"/>
      <c r="L135" s="79"/>
      <c r="M135" s="80"/>
      <c r="N135" s="81"/>
      <c r="O135" s="82"/>
      <c r="P135" s="83"/>
      <c r="Q135" s="84"/>
      <c r="R135" s="85"/>
      <c r="S135" s="86"/>
      <c r="T135" s="86"/>
      <c r="U135" s="82"/>
      <c r="V135" s="81"/>
      <c r="W135" s="87"/>
    </row>
    <row r="136" spans="1:23" s="292" customFormat="1" ht="12.75" customHeight="1">
      <c r="A136" s="88"/>
      <c r="B136" s="89"/>
      <c r="C136" s="90"/>
      <c r="D136" s="91"/>
      <c r="E136" s="34" t="s">
        <v>53</v>
      </c>
      <c r="F136" s="98" t="s">
        <v>284</v>
      </c>
      <c r="G136" s="93"/>
      <c r="H136" s="94"/>
      <c r="I136" s="42"/>
      <c r="J136" s="260"/>
      <c r="K136" s="198"/>
      <c r="L136" s="96"/>
      <c r="M136" s="88"/>
      <c r="N136" s="89"/>
      <c r="O136" s="90"/>
      <c r="P136" s="91"/>
      <c r="Q136" s="34" t="s">
        <v>53</v>
      </c>
      <c r="R136" s="92" t="s">
        <v>936</v>
      </c>
      <c r="S136" s="93"/>
      <c r="T136" s="94"/>
      <c r="U136" s="42"/>
      <c r="V136" s="260"/>
      <c r="W136" s="198"/>
    </row>
    <row r="137" spans="1:23" s="292" customFormat="1" ht="12.75" customHeight="1">
      <c r="A137" s="88"/>
      <c r="B137" s="89"/>
      <c r="C137" s="90"/>
      <c r="D137" s="91"/>
      <c r="E137" s="40" t="s">
        <v>54</v>
      </c>
      <c r="F137" s="92" t="s">
        <v>1718</v>
      </c>
      <c r="G137" s="97"/>
      <c r="H137" s="94"/>
      <c r="I137" s="44"/>
      <c r="J137" s="261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8.1</v>
      </c>
      <c r="K137" s="262"/>
      <c r="L137" s="96"/>
      <c r="M137" s="88"/>
      <c r="N137" s="89"/>
      <c r="O137" s="90"/>
      <c r="P137" s="91"/>
      <c r="Q137" s="40" t="s">
        <v>54</v>
      </c>
      <c r="R137" s="92" t="s">
        <v>1719</v>
      </c>
      <c r="S137" s="97"/>
      <c r="T137" s="94"/>
      <c r="U137" s="44"/>
      <c r="V137" s="261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8.1</v>
      </c>
      <c r="W137" s="262"/>
    </row>
    <row r="138" spans="1:23" s="292" customFormat="1" ht="12.75" customHeight="1">
      <c r="A138" s="88"/>
      <c r="B138" s="89"/>
      <c r="C138" s="90"/>
      <c r="D138" s="91"/>
      <c r="E138" s="40" t="s">
        <v>55</v>
      </c>
      <c r="F138" s="92" t="s">
        <v>537</v>
      </c>
      <c r="G138" s="93"/>
      <c r="H138" s="94"/>
      <c r="I138" s="263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13.1</v>
      </c>
      <c r="J138" s="261" t="str">
        <f>IF(J137="","","+")</f>
        <v>+</v>
      </c>
      <c r="K138" s="264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6.1</v>
      </c>
      <c r="L138" s="96"/>
      <c r="M138" s="88"/>
      <c r="N138" s="89"/>
      <c r="O138" s="90"/>
      <c r="P138" s="91"/>
      <c r="Q138" s="40" t="s">
        <v>55</v>
      </c>
      <c r="R138" s="92" t="s">
        <v>786</v>
      </c>
      <c r="S138" s="93"/>
      <c r="T138" s="94"/>
      <c r="U138" s="263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9.1</v>
      </c>
      <c r="V138" s="261" t="str">
        <f>IF(V137="","","+")</f>
        <v>+</v>
      </c>
      <c r="W138" s="264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18.1</v>
      </c>
    </row>
    <row r="139" spans="1:23" s="292" customFormat="1" ht="12.75" customHeight="1">
      <c r="A139" s="88"/>
      <c r="B139" s="89"/>
      <c r="C139" s="90"/>
      <c r="D139" s="91"/>
      <c r="E139" s="34" t="s">
        <v>57</v>
      </c>
      <c r="F139" s="92" t="s">
        <v>981</v>
      </c>
      <c r="G139" s="93"/>
      <c r="H139" s="94"/>
      <c r="I139" s="44"/>
      <c r="J139" s="261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262"/>
      <c r="L139" s="96"/>
      <c r="M139" s="88"/>
      <c r="N139" s="89"/>
      <c r="O139" s="90"/>
      <c r="P139" s="91"/>
      <c r="Q139" s="34" t="s">
        <v>57</v>
      </c>
      <c r="R139" s="98" t="s">
        <v>221</v>
      </c>
      <c r="S139" s="93"/>
      <c r="T139" s="94"/>
      <c r="U139" s="44"/>
      <c r="V139" s="261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5.1</v>
      </c>
      <c r="W139" s="262"/>
    </row>
    <row r="140" spans="1:23" s="292" customFormat="1" ht="12.75" customHeight="1">
      <c r="A140" s="99" t="s">
        <v>53</v>
      </c>
      <c r="B140" s="100" t="s">
        <v>1377</v>
      </c>
      <c r="C140" s="90"/>
      <c r="D140" s="91"/>
      <c r="E140" s="101"/>
      <c r="F140" s="93"/>
      <c r="G140" s="34" t="s">
        <v>53</v>
      </c>
      <c r="H140" s="102" t="s">
        <v>268</v>
      </c>
      <c r="I140" s="93"/>
      <c r="J140" s="97"/>
      <c r="K140" s="95"/>
      <c r="L140" s="96"/>
      <c r="M140" s="99" t="s">
        <v>53</v>
      </c>
      <c r="N140" s="100" t="s">
        <v>133</v>
      </c>
      <c r="O140" s="90"/>
      <c r="P140" s="91"/>
      <c r="Q140" s="101"/>
      <c r="R140" s="93"/>
      <c r="S140" s="34" t="s">
        <v>53</v>
      </c>
      <c r="T140" s="102" t="s">
        <v>1720</v>
      </c>
      <c r="U140" s="93"/>
      <c r="V140" s="97"/>
      <c r="W140" s="95"/>
    </row>
    <row r="141" spans="1:23" s="292" customFormat="1" ht="12.75" customHeight="1">
      <c r="A141" s="103" t="s">
        <v>54</v>
      </c>
      <c r="B141" s="100" t="s">
        <v>478</v>
      </c>
      <c r="C141" s="104"/>
      <c r="D141" s="91"/>
      <c r="E141" s="101"/>
      <c r="F141" s="105"/>
      <c r="G141" s="40" t="s">
        <v>54</v>
      </c>
      <c r="H141" s="102" t="s">
        <v>1721</v>
      </c>
      <c r="I141" s="93"/>
      <c r="J141" s="97"/>
      <c r="K141" s="95"/>
      <c r="L141" s="96"/>
      <c r="M141" s="103" t="s">
        <v>54</v>
      </c>
      <c r="N141" s="100" t="s">
        <v>215</v>
      </c>
      <c r="O141" s="104"/>
      <c r="P141" s="91"/>
      <c r="Q141" s="101"/>
      <c r="R141" s="105"/>
      <c r="S141" s="40" t="s">
        <v>54</v>
      </c>
      <c r="T141" s="102" t="s">
        <v>174</v>
      </c>
      <c r="U141" s="93"/>
      <c r="V141" s="97"/>
      <c r="W141" s="95"/>
    </row>
    <row r="142" spans="1:23" s="292" customFormat="1" ht="12.75" customHeight="1">
      <c r="A142" s="103" t="s">
        <v>55</v>
      </c>
      <c r="B142" s="100" t="s">
        <v>849</v>
      </c>
      <c r="C142" s="90"/>
      <c r="D142" s="91"/>
      <c r="E142" s="101"/>
      <c r="F142" s="105"/>
      <c r="G142" s="40" t="s">
        <v>55</v>
      </c>
      <c r="H142" s="102" t="s">
        <v>573</v>
      </c>
      <c r="I142" s="93"/>
      <c r="J142" s="93"/>
      <c r="K142" s="95"/>
      <c r="L142" s="96"/>
      <c r="M142" s="103" t="s">
        <v>55</v>
      </c>
      <c r="N142" s="100" t="s">
        <v>545</v>
      </c>
      <c r="O142" s="90"/>
      <c r="P142" s="91"/>
      <c r="Q142" s="101"/>
      <c r="R142" s="105"/>
      <c r="S142" s="40" t="s">
        <v>55</v>
      </c>
      <c r="T142" s="102" t="s">
        <v>1113</v>
      </c>
      <c r="U142" s="93"/>
      <c r="V142" s="93"/>
      <c r="W142" s="95"/>
    </row>
    <row r="143" spans="1:23" s="292" customFormat="1" ht="12.75" customHeight="1">
      <c r="A143" s="99" t="s">
        <v>57</v>
      </c>
      <c r="B143" s="107" t="s">
        <v>59</v>
      </c>
      <c r="C143" s="104"/>
      <c r="D143" s="91"/>
      <c r="E143" s="101"/>
      <c r="F143" s="93"/>
      <c r="G143" s="34" t="s">
        <v>57</v>
      </c>
      <c r="H143" s="102" t="s">
        <v>1680</v>
      </c>
      <c r="I143" s="93"/>
      <c r="J143" s="106" t="s">
        <v>64</v>
      </c>
      <c r="K143" s="95"/>
      <c r="L143" s="96"/>
      <c r="M143" s="99" t="s">
        <v>57</v>
      </c>
      <c r="N143" s="100" t="s">
        <v>1722</v>
      </c>
      <c r="O143" s="104"/>
      <c r="P143" s="91"/>
      <c r="Q143" s="101"/>
      <c r="R143" s="93"/>
      <c r="S143" s="34" t="s">
        <v>57</v>
      </c>
      <c r="T143" s="102" t="s">
        <v>688</v>
      </c>
      <c r="U143" s="93"/>
      <c r="V143" s="106" t="s">
        <v>64</v>
      </c>
      <c r="W143" s="95"/>
    </row>
    <row r="144" spans="1:23" s="292" customFormat="1" ht="12.75" customHeight="1">
      <c r="A144" s="108"/>
      <c r="B144" s="104"/>
      <c r="C144" s="104"/>
      <c r="D144" s="91"/>
      <c r="E144" s="34" t="s">
        <v>53</v>
      </c>
      <c r="F144" s="92" t="s">
        <v>1657</v>
      </c>
      <c r="G144" s="93"/>
      <c r="H144" s="109"/>
      <c r="I144" s="110" t="s">
        <v>65</v>
      </c>
      <c r="J144" s="111" t="s">
        <v>1723</v>
      </c>
      <c r="K144" s="95"/>
      <c r="L144" s="96"/>
      <c r="M144" s="108"/>
      <c r="N144" s="104"/>
      <c r="O144" s="104"/>
      <c r="P144" s="91"/>
      <c r="Q144" s="34" t="s">
        <v>53</v>
      </c>
      <c r="R144" s="92" t="s">
        <v>197</v>
      </c>
      <c r="S144" s="93"/>
      <c r="T144" s="109"/>
      <c r="U144" s="110" t="s">
        <v>65</v>
      </c>
      <c r="V144" s="111" t="s">
        <v>1724</v>
      </c>
      <c r="W144" s="95"/>
    </row>
    <row r="145" spans="1:23" s="292" customFormat="1" ht="12.75" customHeight="1">
      <c r="A145" s="88"/>
      <c r="B145" s="112" t="s">
        <v>66</v>
      </c>
      <c r="C145" s="90"/>
      <c r="D145" s="91"/>
      <c r="E145" s="40" t="s">
        <v>54</v>
      </c>
      <c r="F145" s="92" t="s">
        <v>546</v>
      </c>
      <c r="G145" s="93"/>
      <c r="H145" s="94"/>
      <c r="I145" s="110" t="s">
        <v>5</v>
      </c>
      <c r="J145" s="113" t="s">
        <v>1725</v>
      </c>
      <c r="K145" s="95"/>
      <c r="L145" s="96"/>
      <c r="M145" s="88"/>
      <c r="N145" s="112" t="s">
        <v>66</v>
      </c>
      <c r="O145" s="90"/>
      <c r="P145" s="91"/>
      <c r="Q145" s="40" t="s">
        <v>54</v>
      </c>
      <c r="R145" s="92" t="s">
        <v>1120</v>
      </c>
      <c r="S145" s="93"/>
      <c r="T145" s="94"/>
      <c r="U145" s="110" t="s">
        <v>5</v>
      </c>
      <c r="V145" s="113" t="s">
        <v>1724</v>
      </c>
      <c r="W145" s="95"/>
    </row>
    <row r="146" spans="1:23" s="292" customFormat="1" ht="12.75" customHeight="1">
      <c r="A146" s="88"/>
      <c r="B146" s="112" t="s">
        <v>1726</v>
      </c>
      <c r="C146" s="90"/>
      <c r="D146" s="91"/>
      <c r="E146" s="40" t="s">
        <v>55</v>
      </c>
      <c r="F146" s="92" t="s">
        <v>1090</v>
      </c>
      <c r="G146" s="97"/>
      <c r="H146" s="94"/>
      <c r="I146" s="110" t="s">
        <v>68</v>
      </c>
      <c r="J146" s="113" t="s">
        <v>1727</v>
      </c>
      <c r="K146" s="95"/>
      <c r="L146" s="96"/>
      <c r="M146" s="88"/>
      <c r="N146" s="112" t="s">
        <v>1728</v>
      </c>
      <c r="O146" s="90"/>
      <c r="P146" s="91"/>
      <c r="Q146" s="40" t="s">
        <v>55</v>
      </c>
      <c r="R146" s="92" t="s">
        <v>1729</v>
      </c>
      <c r="S146" s="97"/>
      <c r="T146" s="94"/>
      <c r="U146" s="110" t="s">
        <v>68</v>
      </c>
      <c r="V146" s="113" t="s">
        <v>1730</v>
      </c>
      <c r="W146" s="95"/>
    </row>
    <row r="147" spans="1:23" s="292" customFormat="1" ht="12.75" customHeight="1">
      <c r="A147" s="114"/>
      <c r="B147" s="115"/>
      <c r="C147" s="115"/>
      <c r="D147" s="91"/>
      <c r="E147" s="34" t="s">
        <v>57</v>
      </c>
      <c r="F147" s="100" t="s">
        <v>836</v>
      </c>
      <c r="G147" s="115"/>
      <c r="H147" s="115"/>
      <c r="I147" s="116" t="s">
        <v>71</v>
      </c>
      <c r="J147" s="113" t="s">
        <v>1727</v>
      </c>
      <c r="K147" s="117"/>
      <c r="L147" s="118"/>
      <c r="M147" s="114"/>
      <c r="N147" s="115"/>
      <c r="O147" s="115"/>
      <c r="P147" s="91"/>
      <c r="Q147" s="34" t="s">
        <v>57</v>
      </c>
      <c r="R147" s="100" t="s">
        <v>61</v>
      </c>
      <c r="S147" s="115"/>
      <c r="T147" s="115"/>
      <c r="U147" s="116" t="s">
        <v>71</v>
      </c>
      <c r="V147" s="113" t="s">
        <v>1730</v>
      </c>
      <c r="W147" s="117"/>
    </row>
    <row r="148" spans="1:23" ht="4.5" customHeight="1">
      <c r="A148" s="119"/>
      <c r="B148" s="120"/>
      <c r="C148" s="121"/>
      <c r="D148" s="122"/>
      <c r="E148" s="123"/>
      <c r="F148" s="124"/>
      <c r="G148" s="125"/>
      <c r="H148" s="125"/>
      <c r="I148" s="121"/>
      <c r="J148" s="120"/>
      <c r="K148" s="126"/>
      <c r="L148" s="127"/>
      <c r="M148" s="119"/>
      <c r="N148" s="120"/>
      <c r="O148" s="121"/>
      <c r="P148" s="122"/>
      <c r="Q148" s="123"/>
      <c r="R148" s="124"/>
      <c r="S148" s="125"/>
      <c r="T148" s="125"/>
      <c r="U148" s="121"/>
      <c r="V148" s="120"/>
      <c r="W148" s="126"/>
    </row>
    <row r="149" spans="1:23" ht="12.75" customHeight="1">
      <c r="A149" s="128"/>
      <c r="B149" s="128" t="s">
        <v>72</v>
      </c>
      <c r="C149" s="129"/>
      <c r="D149" s="130" t="s">
        <v>73</v>
      </c>
      <c r="E149" s="130" t="s">
        <v>74</v>
      </c>
      <c r="F149" s="130" t="s">
        <v>75</v>
      </c>
      <c r="G149" s="131" t="s">
        <v>76</v>
      </c>
      <c r="H149" s="132"/>
      <c r="I149" s="129" t="s">
        <v>77</v>
      </c>
      <c r="J149" s="130" t="s">
        <v>72</v>
      </c>
      <c r="K149" s="128" t="s">
        <v>78</v>
      </c>
      <c r="L149" s="26">
        <v>150</v>
      </c>
      <c r="M149" s="128"/>
      <c r="N149" s="128" t="s">
        <v>72</v>
      </c>
      <c r="O149" s="129"/>
      <c r="P149" s="130" t="s">
        <v>73</v>
      </c>
      <c r="Q149" s="130" t="s">
        <v>74</v>
      </c>
      <c r="R149" s="130" t="s">
        <v>75</v>
      </c>
      <c r="S149" s="131" t="s">
        <v>76</v>
      </c>
      <c r="T149" s="132"/>
      <c r="U149" s="129" t="s">
        <v>77</v>
      </c>
      <c r="V149" s="130" t="s">
        <v>72</v>
      </c>
      <c r="W149" s="133" t="s">
        <v>78</v>
      </c>
    </row>
    <row r="150" spans="1:23" ht="12.75">
      <c r="A150" s="134" t="s">
        <v>78</v>
      </c>
      <c r="B150" s="134" t="s">
        <v>79</v>
      </c>
      <c r="C150" s="135" t="s">
        <v>80</v>
      </c>
      <c r="D150" s="136" t="s">
        <v>81</v>
      </c>
      <c r="E150" s="136" t="s">
        <v>82</v>
      </c>
      <c r="F150" s="136"/>
      <c r="G150" s="137" t="s">
        <v>80</v>
      </c>
      <c r="H150" s="137" t="s">
        <v>77</v>
      </c>
      <c r="I150" s="135"/>
      <c r="J150" s="134" t="s">
        <v>79</v>
      </c>
      <c r="K150" s="134"/>
      <c r="L150" s="26">
        <v>150</v>
      </c>
      <c r="M150" s="134" t="s">
        <v>78</v>
      </c>
      <c r="N150" s="134" t="s">
        <v>79</v>
      </c>
      <c r="O150" s="135" t="s">
        <v>80</v>
      </c>
      <c r="P150" s="136" t="s">
        <v>81</v>
      </c>
      <c r="Q150" s="136" t="s">
        <v>82</v>
      </c>
      <c r="R150" s="136"/>
      <c r="S150" s="137" t="s">
        <v>80</v>
      </c>
      <c r="T150" s="137" t="s">
        <v>77</v>
      </c>
      <c r="U150" s="135"/>
      <c r="V150" s="134" t="s">
        <v>79</v>
      </c>
      <c r="W150" s="138"/>
    </row>
    <row r="151" spans="1:23" ht="16.5" customHeight="1">
      <c r="A151" s="139">
        <v>0</v>
      </c>
      <c r="B151" s="140">
        <v>0</v>
      </c>
      <c r="C151" s="141">
        <v>3</v>
      </c>
      <c r="D151" s="316" t="s">
        <v>126</v>
      </c>
      <c r="E151" s="142" t="s">
        <v>65</v>
      </c>
      <c r="F151" s="143">
        <v>7</v>
      </c>
      <c r="G151" s="144">
        <v>90</v>
      </c>
      <c r="H151" s="144"/>
      <c r="I151" s="145">
        <v>6</v>
      </c>
      <c r="J151" s="146">
        <v>4</v>
      </c>
      <c r="K151" s="179">
        <v>0</v>
      </c>
      <c r="L151" s="26"/>
      <c r="M151" s="295">
        <v>0</v>
      </c>
      <c r="N151" s="296">
        <v>2</v>
      </c>
      <c r="O151" s="141">
        <v>3</v>
      </c>
      <c r="P151" s="316" t="s">
        <v>83</v>
      </c>
      <c r="Q151" s="142" t="s">
        <v>68</v>
      </c>
      <c r="R151" s="143">
        <v>10</v>
      </c>
      <c r="S151" s="144"/>
      <c r="T151" s="144">
        <v>430</v>
      </c>
      <c r="U151" s="145">
        <v>6</v>
      </c>
      <c r="V151" s="297">
        <v>2</v>
      </c>
      <c r="W151" s="298">
        <v>0</v>
      </c>
    </row>
    <row r="152" spans="1:23" ht="16.5" customHeight="1">
      <c r="A152" s="139">
        <v>0</v>
      </c>
      <c r="B152" s="140">
        <v>3</v>
      </c>
      <c r="C152" s="141">
        <v>4</v>
      </c>
      <c r="D152" s="294" t="s">
        <v>1645</v>
      </c>
      <c r="E152" s="142" t="s">
        <v>68</v>
      </c>
      <c r="F152" s="143">
        <v>7</v>
      </c>
      <c r="G152" s="144">
        <v>100</v>
      </c>
      <c r="H152" s="144"/>
      <c r="I152" s="145">
        <v>1</v>
      </c>
      <c r="J152" s="146">
        <v>1</v>
      </c>
      <c r="K152" s="179">
        <v>0</v>
      </c>
      <c r="L152" s="26"/>
      <c r="M152" s="295">
        <v>-8.5</v>
      </c>
      <c r="N152" s="296">
        <v>0</v>
      </c>
      <c r="O152" s="141">
        <v>4</v>
      </c>
      <c r="P152" s="294" t="s">
        <v>1731</v>
      </c>
      <c r="Q152" s="142" t="s">
        <v>68</v>
      </c>
      <c r="R152" s="143">
        <v>12</v>
      </c>
      <c r="S152" s="144"/>
      <c r="T152" s="144">
        <v>920</v>
      </c>
      <c r="U152" s="145">
        <v>1</v>
      </c>
      <c r="V152" s="297">
        <v>4</v>
      </c>
      <c r="W152" s="298">
        <v>8.5</v>
      </c>
    </row>
    <row r="153" spans="1:23" ht="16.5" customHeight="1">
      <c r="A153" s="139">
        <v>0</v>
      </c>
      <c r="B153" s="140">
        <v>3</v>
      </c>
      <c r="C153" s="141">
        <v>5</v>
      </c>
      <c r="D153" s="294" t="s">
        <v>1645</v>
      </c>
      <c r="E153" s="142" t="s">
        <v>68</v>
      </c>
      <c r="F153" s="148">
        <v>7</v>
      </c>
      <c r="G153" s="144">
        <v>100</v>
      </c>
      <c r="H153" s="144"/>
      <c r="I153" s="145">
        <v>2</v>
      </c>
      <c r="J153" s="146">
        <v>1</v>
      </c>
      <c r="K153" s="179">
        <v>0</v>
      </c>
      <c r="L153" s="26"/>
      <c r="M153" s="295">
        <v>8.5</v>
      </c>
      <c r="N153" s="296">
        <v>4</v>
      </c>
      <c r="O153" s="141">
        <v>5</v>
      </c>
      <c r="P153" s="294" t="s">
        <v>1731</v>
      </c>
      <c r="Q153" s="142" t="s">
        <v>68</v>
      </c>
      <c r="R153" s="148">
        <v>11</v>
      </c>
      <c r="S153" s="144">
        <v>50</v>
      </c>
      <c r="T153" s="144"/>
      <c r="U153" s="145">
        <v>2</v>
      </c>
      <c r="V153" s="297">
        <v>0</v>
      </c>
      <c r="W153" s="298">
        <v>-8.5</v>
      </c>
    </row>
    <row r="154" spans="1:23" s="39" customFormat="1" ht="30" customHeight="1">
      <c r="A154" s="27"/>
      <c r="B154" s="27"/>
      <c r="C154" s="53"/>
      <c r="D154" s="27"/>
      <c r="E154" s="27"/>
      <c r="F154" s="27"/>
      <c r="G154" s="27"/>
      <c r="H154" s="27"/>
      <c r="I154" s="53"/>
      <c r="J154" s="27"/>
      <c r="K154" s="27"/>
      <c r="L154" s="52"/>
      <c r="M154" s="27"/>
      <c r="N154" s="27"/>
      <c r="O154" s="53"/>
      <c r="P154" s="27"/>
      <c r="Q154" s="27"/>
      <c r="R154" s="27"/>
      <c r="S154" s="27"/>
      <c r="T154" s="27"/>
      <c r="U154" s="53"/>
      <c r="V154" s="27"/>
      <c r="W154" s="27"/>
    </row>
    <row r="155" spans="1:23" s="39" customFormat="1" ht="15">
      <c r="A155" s="18"/>
      <c r="B155" s="19" t="s">
        <v>44</v>
      </c>
      <c r="C155" s="20"/>
      <c r="D155" s="19"/>
      <c r="E155" s="21" t="s">
        <v>157</v>
      </c>
      <c r="F155" s="22"/>
      <c r="G155" s="23" t="s">
        <v>46</v>
      </c>
      <c r="H155" s="23"/>
      <c r="I155" s="24" t="s">
        <v>88</v>
      </c>
      <c r="J155" s="24"/>
      <c r="K155" s="25"/>
      <c r="L155" s="26">
        <v>150</v>
      </c>
      <c r="M155" s="18"/>
      <c r="N155" s="19" t="s">
        <v>44</v>
      </c>
      <c r="O155" s="20"/>
      <c r="P155" s="19"/>
      <c r="Q155" s="21" t="s">
        <v>158</v>
      </c>
      <c r="R155" s="22"/>
      <c r="S155" s="23" t="s">
        <v>46</v>
      </c>
      <c r="T155" s="23"/>
      <c r="U155" s="24" t="s">
        <v>90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50</v>
      </c>
      <c r="H156" s="31"/>
      <c r="I156" s="24" t="s">
        <v>52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50</v>
      </c>
      <c r="T156" s="31"/>
      <c r="U156" s="24" t="s">
        <v>91</v>
      </c>
      <c r="V156" s="24"/>
      <c r="W156" s="25"/>
    </row>
    <row r="157" spans="1:23" s="39" customFormat="1" ht="4.5" customHeight="1">
      <c r="A157" s="80"/>
      <c r="B157" s="81"/>
      <c r="C157" s="82"/>
      <c r="D157" s="83"/>
      <c r="E157" s="84"/>
      <c r="F157" s="85"/>
      <c r="G157" s="86"/>
      <c r="H157" s="86"/>
      <c r="I157" s="82"/>
      <c r="J157" s="81"/>
      <c r="K157" s="87"/>
      <c r="L157" s="79"/>
      <c r="M157" s="80"/>
      <c r="N157" s="81"/>
      <c r="O157" s="82"/>
      <c r="P157" s="83"/>
      <c r="Q157" s="84"/>
      <c r="R157" s="85"/>
      <c r="S157" s="86"/>
      <c r="T157" s="86"/>
      <c r="U157" s="82"/>
      <c r="V157" s="81"/>
      <c r="W157" s="87"/>
    </row>
    <row r="158" spans="1:23" s="292" customFormat="1" ht="12.75" customHeight="1">
      <c r="A158" s="88"/>
      <c r="B158" s="89"/>
      <c r="C158" s="90"/>
      <c r="D158" s="91"/>
      <c r="E158" s="34" t="s">
        <v>53</v>
      </c>
      <c r="F158" s="92" t="s">
        <v>1732</v>
      </c>
      <c r="G158" s="93"/>
      <c r="H158" s="94"/>
      <c r="I158" s="42"/>
      <c r="J158" s="260"/>
      <c r="K158" s="198"/>
      <c r="L158" s="96"/>
      <c r="M158" s="88"/>
      <c r="N158" s="89"/>
      <c r="O158" s="90"/>
      <c r="P158" s="91"/>
      <c r="Q158" s="34" t="s">
        <v>53</v>
      </c>
      <c r="R158" s="92" t="s">
        <v>1498</v>
      </c>
      <c r="S158" s="93"/>
      <c r="T158" s="94"/>
      <c r="U158" s="42"/>
      <c r="V158" s="260"/>
      <c r="W158" s="198"/>
    </row>
    <row r="159" spans="1:23" s="292" customFormat="1" ht="12.75" customHeight="1">
      <c r="A159" s="88"/>
      <c r="B159" s="89"/>
      <c r="C159" s="90"/>
      <c r="D159" s="91"/>
      <c r="E159" s="40" t="s">
        <v>54</v>
      </c>
      <c r="F159" s="92" t="s">
        <v>478</v>
      </c>
      <c r="G159" s="97"/>
      <c r="H159" s="94"/>
      <c r="I159" s="44"/>
      <c r="J159" s="261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14.1</v>
      </c>
      <c r="K159" s="262"/>
      <c r="L159" s="96"/>
      <c r="M159" s="88"/>
      <c r="N159" s="89"/>
      <c r="O159" s="90"/>
      <c r="P159" s="91"/>
      <c r="Q159" s="40" t="s">
        <v>54</v>
      </c>
      <c r="R159" s="92" t="s">
        <v>154</v>
      </c>
      <c r="S159" s="97"/>
      <c r="T159" s="94"/>
      <c r="U159" s="44"/>
      <c r="V159" s="261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13.1</v>
      </c>
      <c r="W159" s="262"/>
    </row>
    <row r="160" spans="1:23" s="292" customFormat="1" ht="12.75" customHeight="1">
      <c r="A160" s="88"/>
      <c r="B160" s="89"/>
      <c r="C160" s="90"/>
      <c r="D160" s="91"/>
      <c r="E160" s="40" t="s">
        <v>55</v>
      </c>
      <c r="F160" s="92" t="s">
        <v>145</v>
      </c>
      <c r="G160" s="93"/>
      <c r="H160" s="94"/>
      <c r="I160" s="263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1.1</v>
      </c>
      <c r="J160" s="261" t="str">
        <f>IF(J159="","","+")</f>
        <v>+</v>
      </c>
      <c r="K160" s="264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14.1</v>
      </c>
      <c r="L160" s="96"/>
      <c r="M160" s="88"/>
      <c r="N160" s="89"/>
      <c r="O160" s="90"/>
      <c r="P160" s="91"/>
      <c r="Q160" s="40" t="s">
        <v>55</v>
      </c>
      <c r="R160" s="92" t="s">
        <v>1733</v>
      </c>
      <c r="S160" s="93"/>
      <c r="T160" s="94"/>
      <c r="U160" s="263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6.1</v>
      </c>
      <c r="V160" s="261" t="str">
        <f>IF(V159="","","+")</f>
        <v>+</v>
      </c>
      <c r="W160" s="264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7.1</v>
      </c>
    </row>
    <row r="161" spans="1:23" s="292" customFormat="1" ht="12.75" customHeight="1">
      <c r="A161" s="88"/>
      <c r="B161" s="89"/>
      <c r="C161" s="90"/>
      <c r="D161" s="91"/>
      <c r="E161" s="34" t="s">
        <v>57</v>
      </c>
      <c r="F161" s="92" t="s">
        <v>1734</v>
      </c>
      <c r="G161" s="93"/>
      <c r="H161" s="94"/>
      <c r="I161" s="44"/>
      <c r="J161" s="261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K161" s="262"/>
      <c r="L161" s="96"/>
      <c r="M161" s="88"/>
      <c r="N161" s="89"/>
      <c r="O161" s="90"/>
      <c r="P161" s="91"/>
      <c r="Q161" s="34" t="s">
        <v>57</v>
      </c>
      <c r="R161" s="92" t="s">
        <v>1735</v>
      </c>
      <c r="S161" s="93"/>
      <c r="T161" s="94"/>
      <c r="U161" s="44"/>
      <c r="V161" s="261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14.1</v>
      </c>
      <c r="W161" s="262"/>
    </row>
    <row r="162" spans="1:23" s="292" customFormat="1" ht="12.75" customHeight="1">
      <c r="A162" s="99" t="s">
        <v>53</v>
      </c>
      <c r="B162" s="107" t="s">
        <v>827</v>
      </c>
      <c r="C162" s="90"/>
      <c r="D162" s="91"/>
      <c r="E162" s="101"/>
      <c r="F162" s="93"/>
      <c r="G162" s="34" t="s">
        <v>53</v>
      </c>
      <c r="H162" s="102" t="s">
        <v>619</v>
      </c>
      <c r="I162" s="93"/>
      <c r="J162" s="97"/>
      <c r="K162" s="95"/>
      <c r="L162" s="96"/>
      <c r="M162" s="99" t="s">
        <v>53</v>
      </c>
      <c r="N162" s="107" t="s">
        <v>1309</v>
      </c>
      <c r="O162" s="90"/>
      <c r="P162" s="91"/>
      <c r="Q162" s="101"/>
      <c r="R162" s="93"/>
      <c r="S162" s="34" t="s">
        <v>53</v>
      </c>
      <c r="T162" s="102" t="s">
        <v>515</v>
      </c>
      <c r="U162" s="93"/>
      <c r="V162" s="97"/>
      <c r="W162" s="95"/>
    </row>
    <row r="163" spans="1:23" s="292" customFormat="1" ht="12.75" customHeight="1">
      <c r="A163" s="103" t="s">
        <v>54</v>
      </c>
      <c r="B163" s="107" t="s">
        <v>123</v>
      </c>
      <c r="C163" s="104"/>
      <c r="D163" s="91"/>
      <c r="E163" s="101"/>
      <c r="F163" s="105"/>
      <c r="G163" s="40" t="s">
        <v>54</v>
      </c>
      <c r="H163" s="102" t="s">
        <v>1736</v>
      </c>
      <c r="I163" s="93"/>
      <c r="J163" s="97"/>
      <c r="K163" s="95"/>
      <c r="L163" s="96"/>
      <c r="M163" s="103" t="s">
        <v>54</v>
      </c>
      <c r="N163" s="100" t="s">
        <v>673</v>
      </c>
      <c r="O163" s="104"/>
      <c r="P163" s="91"/>
      <c r="Q163" s="101"/>
      <c r="R163" s="105"/>
      <c r="S163" s="40" t="s">
        <v>54</v>
      </c>
      <c r="T163" s="102" t="s">
        <v>1737</v>
      </c>
      <c r="U163" s="93"/>
      <c r="V163" s="97"/>
      <c r="W163" s="95"/>
    </row>
    <row r="164" spans="1:23" s="292" customFormat="1" ht="12.75" customHeight="1">
      <c r="A164" s="103" t="s">
        <v>55</v>
      </c>
      <c r="B164" s="100" t="s">
        <v>1738</v>
      </c>
      <c r="C164" s="90"/>
      <c r="D164" s="91"/>
      <c r="E164" s="101"/>
      <c r="F164" s="105"/>
      <c r="G164" s="40" t="s">
        <v>55</v>
      </c>
      <c r="H164" s="102" t="s">
        <v>1202</v>
      </c>
      <c r="I164" s="93"/>
      <c r="J164" s="93"/>
      <c r="K164" s="95"/>
      <c r="L164" s="96"/>
      <c r="M164" s="103" t="s">
        <v>55</v>
      </c>
      <c r="N164" s="100" t="s">
        <v>218</v>
      </c>
      <c r="O164" s="90"/>
      <c r="P164" s="91"/>
      <c r="Q164" s="101"/>
      <c r="R164" s="105"/>
      <c r="S164" s="40" t="s">
        <v>55</v>
      </c>
      <c r="T164" s="102" t="s">
        <v>1739</v>
      </c>
      <c r="U164" s="93"/>
      <c r="V164" s="93"/>
      <c r="W164" s="95"/>
    </row>
    <row r="165" spans="1:23" s="292" customFormat="1" ht="12.75" customHeight="1">
      <c r="A165" s="99" t="s">
        <v>57</v>
      </c>
      <c r="B165" s="100" t="s">
        <v>1055</v>
      </c>
      <c r="C165" s="104"/>
      <c r="D165" s="91"/>
      <c r="E165" s="101"/>
      <c r="F165" s="93"/>
      <c r="G165" s="34" t="s">
        <v>57</v>
      </c>
      <c r="H165" s="102" t="s">
        <v>575</v>
      </c>
      <c r="I165" s="93"/>
      <c r="J165" s="106" t="s">
        <v>64</v>
      </c>
      <c r="K165" s="95"/>
      <c r="L165" s="96"/>
      <c r="M165" s="99" t="s">
        <v>57</v>
      </c>
      <c r="N165" s="100" t="s">
        <v>1740</v>
      </c>
      <c r="O165" s="104"/>
      <c r="P165" s="91"/>
      <c r="Q165" s="101"/>
      <c r="R165" s="93"/>
      <c r="S165" s="34" t="s">
        <v>57</v>
      </c>
      <c r="T165" s="102" t="s">
        <v>1055</v>
      </c>
      <c r="U165" s="93"/>
      <c r="V165" s="106" t="s">
        <v>64</v>
      </c>
      <c r="W165" s="95"/>
    </row>
    <row r="166" spans="1:23" s="292" customFormat="1" ht="12.75" customHeight="1">
      <c r="A166" s="108"/>
      <c r="B166" s="104"/>
      <c r="C166" s="104"/>
      <c r="D166" s="91"/>
      <c r="E166" s="34" t="s">
        <v>53</v>
      </c>
      <c r="F166" s="92" t="s">
        <v>1741</v>
      </c>
      <c r="G166" s="93"/>
      <c r="H166" s="109"/>
      <c r="I166" s="110" t="s">
        <v>65</v>
      </c>
      <c r="J166" s="111" t="s">
        <v>1742</v>
      </c>
      <c r="K166" s="95"/>
      <c r="L166" s="96"/>
      <c r="M166" s="108"/>
      <c r="N166" s="104"/>
      <c r="O166" s="104"/>
      <c r="P166" s="91"/>
      <c r="Q166" s="34" t="s">
        <v>53</v>
      </c>
      <c r="R166" s="92" t="s">
        <v>1743</v>
      </c>
      <c r="S166" s="93"/>
      <c r="T166" s="109"/>
      <c r="U166" s="110" t="s">
        <v>65</v>
      </c>
      <c r="V166" s="111" t="s">
        <v>1744</v>
      </c>
      <c r="W166" s="95"/>
    </row>
    <row r="167" spans="1:23" s="292" customFormat="1" ht="12.75" customHeight="1">
      <c r="A167" s="88"/>
      <c r="B167" s="112" t="s">
        <v>66</v>
      </c>
      <c r="C167" s="90"/>
      <c r="D167" s="91"/>
      <c r="E167" s="40" t="s">
        <v>54</v>
      </c>
      <c r="F167" s="92" t="s">
        <v>1745</v>
      </c>
      <c r="G167" s="93"/>
      <c r="H167" s="94"/>
      <c r="I167" s="110" t="s">
        <v>5</v>
      </c>
      <c r="J167" s="113" t="s">
        <v>1742</v>
      </c>
      <c r="K167" s="95"/>
      <c r="L167" s="96"/>
      <c r="M167" s="88"/>
      <c r="N167" s="112" t="s">
        <v>66</v>
      </c>
      <c r="O167" s="90"/>
      <c r="P167" s="91"/>
      <c r="Q167" s="40" t="s">
        <v>54</v>
      </c>
      <c r="R167" s="92" t="s">
        <v>882</v>
      </c>
      <c r="S167" s="93"/>
      <c r="T167" s="94"/>
      <c r="U167" s="110" t="s">
        <v>5</v>
      </c>
      <c r="V167" s="113" t="s">
        <v>1744</v>
      </c>
      <c r="W167" s="95"/>
    </row>
    <row r="168" spans="1:23" s="292" customFormat="1" ht="12.75" customHeight="1">
      <c r="A168" s="88"/>
      <c r="B168" s="112" t="s">
        <v>1746</v>
      </c>
      <c r="C168" s="90"/>
      <c r="D168" s="91"/>
      <c r="E168" s="40" t="s">
        <v>55</v>
      </c>
      <c r="F168" s="98" t="s">
        <v>129</v>
      </c>
      <c r="G168" s="97"/>
      <c r="H168" s="94"/>
      <c r="I168" s="110" t="s">
        <v>68</v>
      </c>
      <c r="J168" s="113" t="s">
        <v>1747</v>
      </c>
      <c r="K168" s="95"/>
      <c r="L168" s="96"/>
      <c r="M168" s="88"/>
      <c r="N168" s="112" t="s">
        <v>1319</v>
      </c>
      <c r="O168" s="90"/>
      <c r="P168" s="91"/>
      <c r="Q168" s="40" t="s">
        <v>55</v>
      </c>
      <c r="R168" s="92" t="s">
        <v>170</v>
      </c>
      <c r="S168" s="97"/>
      <c r="T168" s="94"/>
      <c r="U168" s="110" t="s">
        <v>68</v>
      </c>
      <c r="V168" s="113" t="s">
        <v>1748</v>
      </c>
      <c r="W168" s="95"/>
    </row>
    <row r="169" spans="1:23" s="292" customFormat="1" ht="12.75" customHeight="1">
      <c r="A169" s="114"/>
      <c r="B169" s="115"/>
      <c r="C169" s="115"/>
      <c r="D169" s="91"/>
      <c r="E169" s="34" t="s">
        <v>57</v>
      </c>
      <c r="F169" s="100" t="s">
        <v>812</v>
      </c>
      <c r="G169" s="115"/>
      <c r="H169" s="115"/>
      <c r="I169" s="116" t="s">
        <v>71</v>
      </c>
      <c r="J169" s="113" t="s">
        <v>1747</v>
      </c>
      <c r="K169" s="117"/>
      <c r="L169" s="118"/>
      <c r="M169" s="114"/>
      <c r="N169" s="115"/>
      <c r="O169" s="115"/>
      <c r="P169" s="91"/>
      <c r="Q169" s="34" t="s">
        <v>57</v>
      </c>
      <c r="R169" s="100" t="s">
        <v>245</v>
      </c>
      <c r="S169" s="115"/>
      <c r="T169" s="115"/>
      <c r="U169" s="116" t="s">
        <v>71</v>
      </c>
      <c r="V169" s="113" t="s">
        <v>1749</v>
      </c>
      <c r="W169" s="117"/>
    </row>
    <row r="170" spans="1:23" ht="4.5" customHeight="1">
      <c r="A170" s="119"/>
      <c r="B170" s="120"/>
      <c r="C170" s="121"/>
      <c r="D170" s="122"/>
      <c r="E170" s="123"/>
      <c r="F170" s="124"/>
      <c r="G170" s="125"/>
      <c r="H170" s="125"/>
      <c r="I170" s="121"/>
      <c r="J170" s="120"/>
      <c r="K170" s="126"/>
      <c r="L170" s="127"/>
      <c r="M170" s="119"/>
      <c r="N170" s="120"/>
      <c r="O170" s="121"/>
      <c r="P170" s="122"/>
      <c r="Q170" s="123"/>
      <c r="R170" s="124"/>
      <c r="S170" s="125"/>
      <c r="T170" s="125"/>
      <c r="U170" s="121"/>
      <c r="V170" s="120"/>
      <c r="W170" s="126"/>
    </row>
    <row r="171" spans="1:23" ht="12.75" customHeight="1">
      <c r="A171" s="128"/>
      <c r="B171" s="128" t="s">
        <v>72</v>
      </c>
      <c r="C171" s="129"/>
      <c r="D171" s="130" t="s">
        <v>73</v>
      </c>
      <c r="E171" s="130" t="s">
        <v>74</v>
      </c>
      <c r="F171" s="130" t="s">
        <v>75</v>
      </c>
      <c r="G171" s="131" t="s">
        <v>76</v>
      </c>
      <c r="H171" s="132"/>
      <c r="I171" s="129" t="s">
        <v>77</v>
      </c>
      <c r="J171" s="130" t="s">
        <v>72</v>
      </c>
      <c r="K171" s="128" t="s">
        <v>78</v>
      </c>
      <c r="L171" s="26">
        <v>150</v>
      </c>
      <c r="M171" s="128"/>
      <c r="N171" s="128" t="s">
        <v>72</v>
      </c>
      <c r="O171" s="129"/>
      <c r="P171" s="130" t="s">
        <v>73</v>
      </c>
      <c r="Q171" s="130" t="s">
        <v>74</v>
      </c>
      <c r="R171" s="130" t="s">
        <v>75</v>
      </c>
      <c r="S171" s="131" t="s">
        <v>76</v>
      </c>
      <c r="T171" s="132"/>
      <c r="U171" s="129" t="s">
        <v>77</v>
      </c>
      <c r="V171" s="130" t="s">
        <v>72</v>
      </c>
      <c r="W171" s="133" t="s">
        <v>78</v>
      </c>
    </row>
    <row r="172" spans="1:23" ht="12.75">
      <c r="A172" s="134" t="s">
        <v>78</v>
      </c>
      <c r="B172" s="134" t="s">
        <v>79</v>
      </c>
      <c r="C172" s="135" t="s">
        <v>80</v>
      </c>
      <c r="D172" s="136" t="s">
        <v>81</v>
      </c>
      <c r="E172" s="136" t="s">
        <v>82</v>
      </c>
      <c r="F172" s="136"/>
      <c r="G172" s="137" t="s">
        <v>80</v>
      </c>
      <c r="H172" s="137" t="s">
        <v>77</v>
      </c>
      <c r="I172" s="135"/>
      <c r="J172" s="134" t="s">
        <v>79</v>
      </c>
      <c r="K172" s="134"/>
      <c r="L172" s="26">
        <v>150</v>
      </c>
      <c r="M172" s="134" t="s">
        <v>78</v>
      </c>
      <c r="N172" s="134" t="s">
        <v>79</v>
      </c>
      <c r="O172" s="135" t="s">
        <v>80</v>
      </c>
      <c r="P172" s="136" t="s">
        <v>81</v>
      </c>
      <c r="Q172" s="136" t="s">
        <v>82</v>
      </c>
      <c r="R172" s="136"/>
      <c r="S172" s="137" t="s">
        <v>80</v>
      </c>
      <c r="T172" s="137" t="s">
        <v>77</v>
      </c>
      <c r="U172" s="135"/>
      <c r="V172" s="134" t="s">
        <v>79</v>
      </c>
      <c r="W172" s="138"/>
    </row>
    <row r="173" spans="1:23" ht="16.5" customHeight="1">
      <c r="A173" s="139">
        <v>9.75</v>
      </c>
      <c r="B173" s="140">
        <v>4</v>
      </c>
      <c r="C173" s="141">
        <v>2</v>
      </c>
      <c r="D173" s="294" t="s">
        <v>1628</v>
      </c>
      <c r="E173" s="142" t="s">
        <v>5</v>
      </c>
      <c r="F173" s="143">
        <v>9</v>
      </c>
      <c r="G173" s="144">
        <v>140</v>
      </c>
      <c r="H173" s="144"/>
      <c r="I173" s="145">
        <v>4</v>
      </c>
      <c r="J173" s="146">
        <v>0</v>
      </c>
      <c r="K173" s="179">
        <v>-9.75</v>
      </c>
      <c r="L173" s="26"/>
      <c r="M173" s="295">
        <v>0</v>
      </c>
      <c r="N173" s="296">
        <v>2</v>
      </c>
      <c r="O173" s="141">
        <v>2</v>
      </c>
      <c r="P173" s="294" t="s">
        <v>105</v>
      </c>
      <c r="Q173" s="142" t="s">
        <v>5</v>
      </c>
      <c r="R173" s="143">
        <v>11</v>
      </c>
      <c r="S173" s="144">
        <v>450</v>
      </c>
      <c r="T173" s="144"/>
      <c r="U173" s="145">
        <v>4</v>
      </c>
      <c r="V173" s="297">
        <v>2</v>
      </c>
      <c r="W173" s="298">
        <v>0</v>
      </c>
    </row>
    <row r="174" spans="1:23" ht="16.5" customHeight="1">
      <c r="A174" s="139">
        <v>-11.25</v>
      </c>
      <c r="B174" s="140">
        <v>0</v>
      </c>
      <c r="C174" s="141">
        <v>1</v>
      </c>
      <c r="D174" s="294" t="s">
        <v>1750</v>
      </c>
      <c r="E174" s="142" t="s">
        <v>5</v>
      </c>
      <c r="F174" s="143">
        <v>7</v>
      </c>
      <c r="G174" s="144"/>
      <c r="H174" s="144">
        <v>1400</v>
      </c>
      <c r="I174" s="145">
        <v>6</v>
      </c>
      <c r="J174" s="146">
        <v>4</v>
      </c>
      <c r="K174" s="179">
        <v>11.25</v>
      </c>
      <c r="L174" s="26"/>
      <c r="M174" s="295">
        <v>0</v>
      </c>
      <c r="N174" s="296">
        <v>2</v>
      </c>
      <c r="O174" s="141">
        <v>1</v>
      </c>
      <c r="P174" s="294" t="s">
        <v>105</v>
      </c>
      <c r="Q174" s="142" t="s">
        <v>5</v>
      </c>
      <c r="R174" s="143">
        <v>11</v>
      </c>
      <c r="S174" s="144">
        <v>450</v>
      </c>
      <c r="T174" s="144"/>
      <c r="U174" s="145">
        <v>6</v>
      </c>
      <c r="V174" s="297">
        <v>2</v>
      </c>
      <c r="W174" s="298">
        <v>0</v>
      </c>
    </row>
    <row r="175" spans="1:23" ht="16.5" customHeight="1">
      <c r="A175" s="139">
        <v>0.75</v>
      </c>
      <c r="B175" s="140">
        <v>2</v>
      </c>
      <c r="C175" s="141">
        <v>5</v>
      </c>
      <c r="D175" s="294" t="s">
        <v>1630</v>
      </c>
      <c r="E175" s="142" t="s">
        <v>65</v>
      </c>
      <c r="F175" s="143">
        <v>5</v>
      </c>
      <c r="G175" s="144"/>
      <c r="H175" s="144">
        <v>400</v>
      </c>
      <c r="I175" s="145">
        <v>3</v>
      </c>
      <c r="J175" s="146">
        <v>2</v>
      </c>
      <c r="K175" s="179">
        <v>-0.75</v>
      </c>
      <c r="L175" s="26"/>
      <c r="M175" s="295">
        <v>0</v>
      </c>
      <c r="N175" s="296">
        <v>2</v>
      </c>
      <c r="O175" s="141">
        <v>5</v>
      </c>
      <c r="P175" s="294" t="s">
        <v>105</v>
      </c>
      <c r="Q175" s="142" t="s">
        <v>5</v>
      </c>
      <c r="R175" s="143">
        <v>11</v>
      </c>
      <c r="S175" s="144">
        <v>450</v>
      </c>
      <c r="T175" s="144"/>
      <c r="U175" s="145">
        <v>3</v>
      </c>
      <c r="V175" s="297">
        <v>2</v>
      </c>
      <c r="W175" s="298">
        <v>0</v>
      </c>
    </row>
    <row r="176" spans="1:23" s="39" customFormat="1" ht="9.75" customHeight="1">
      <c r="A176" s="318"/>
      <c r="B176" s="319"/>
      <c r="C176" s="320"/>
      <c r="D176" s="321"/>
      <c r="E176" s="322"/>
      <c r="F176" s="323"/>
      <c r="G176" s="324"/>
      <c r="H176" s="324"/>
      <c r="I176" s="320"/>
      <c r="J176" s="319"/>
      <c r="K176" s="318"/>
      <c r="L176" s="79"/>
      <c r="M176" s="318"/>
      <c r="N176" s="319"/>
      <c r="O176" s="320"/>
      <c r="P176" s="321"/>
      <c r="Q176" s="322"/>
      <c r="R176" s="323"/>
      <c r="S176" s="324"/>
      <c r="T176" s="324"/>
      <c r="U176" s="320"/>
      <c r="V176" s="319"/>
      <c r="W176" s="318"/>
    </row>
    <row r="177" spans="1:23" ht="15">
      <c r="A177" s="278"/>
      <c r="B177" s="279" t="s">
        <v>44</v>
      </c>
      <c r="C177" s="280"/>
      <c r="D177" s="279"/>
      <c r="E177" s="281" t="s">
        <v>165</v>
      </c>
      <c r="F177" s="282"/>
      <c r="G177" s="283" t="s">
        <v>46</v>
      </c>
      <c r="H177" s="283"/>
      <c r="I177" s="284" t="s">
        <v>47</v>
      </c>
      <c r="J177" s="284"/>
      <c r="K177" s="285"/>
      <c r="L177" s="79">
        <v>150</v>
      </c>
      <c r="M177" s="278"/>
      <c r="N177" s="279" t="s">
        <v>44</v>
      </c>
      <c r="O177" s="280"/>
      <c r="P177" s="279"/>
      <c r="Q177" s="281" t="s">
        <v>166</v>
      </c>
      <c r="R177" s="282"/>
      <c r="S177" s="283" t="s">
        <v>46</v>
      </c>
      <c r="T177" s="283"/>
      <c r="U177" s="284" t="s">
        <v>49</v>
      </c>
      <c r="V177" s="284"/>
      <c r="W177" s="285"/>
    </row>
    <row r="178" spans="1:23" ht="12.75">
      <c r="A178" s="287"/>
      <c r="B178" s="287"/>
      <c r="C178" s="288"/>
      <c r="D178" s="289"/>
      <c r="E178" s="289"/>
      <c r="F178" s="289"/>
      <c r="G178" s="290" t="s">
        <v>50</v>
      </c>
      <c r="H178" s="290"/>
      <c r="I178" s="284" t="s">
        <v>51</v>
      </c>
      <c r="J178" s="284"/>
      <c r="K178" s="285"/>
      <c r="L178" s="79">
        <v>150</v>
      </c>
      <c r="M178" s="287"/>
      <c r="N178" s="287"/>
      <c r="O178" s="288"/>
      <c r="P178" s="289"/>
      <c r="Q178" s="289"/>
      <c r="R178" s="289"/>
      <c r="S178" s="290" t="s">
        <v>50</v>
      </c>
      <c r="T178" s="290"/>
      <c r="U178" s="284" t="s">
        <v>52</v>
      </c>
      <c r="V178" s="284"/>
      <c r="W178" s="285"/>
    </row>
    <row r="179" spans="1:23" ht="4.5" customHeight="1">
      <c r="A179" s="80"/>
      <c r="B179" s="81"/>
      <c r="C179" s="82"/>
      <c r="D179" s="83"/>
      <c r="E179" s="84"/>
      <c r="F179" s="85"/>
      <c r="G179" s="86"/>
      <c r="H179" s="86"/>
      <c r="I179" s="82"/>
      <c r="J179" s="81"/>
      <c r="K179" s="87"/>
      <c r="L179" s="79"/>
      <c r="M179" s="80"/>
      <c r="N179" s="81"/>
      <c r="O179" s="82"/>
      <c r="P179" s="83"/>
      <c r="Q179" s="84"/>
      <c r="R179" s="85"/>
      <c r="S179" s="86"/>
      <c r="T179" s="86"/>
      <c r="U179" s="82"/>
      <c r="V179" s="81"/>
      <c r="W179" s="87"/>
    </row>
    <row r="180" spans="1:23" s="292" customFormat="1" ht="12.75" customHeight="1">
      <c r="A180" s="88"/>
      <c r="B180" s="89"/>
      <c r="C180" s="90"/>
      <c r="D180" s="91"/>
      <c r="E180" s="34" t="s">
        <v>53</v>
      </c>
      <c r="F180" s="92" t="s">
        <v>915</v>
      </c>
      <c r="G180" s="93"/>
      <c r="H180" s="94"/>
      <c r="I180" s="42"/>
      <c r="J180" s="260"/>
      <c r="K180" s="198"/>
      <c r="L180" s="96"/>
      <c r="M180" s="88"/>
      <c r="N180" s="89"/>
      <c r="O180" s="90"/>
      <c r="P180" s="91"/>
      <c r="Q180" s="34" t="s">
        <v>53</v>
      </c>
      <c r="R180" s="92" t="s">
        <v>1751</v>
      </c>
      <c r="S180" s="93"/>
      <c r="T180" s="94"/>
      <c r="U180" s="42"/>
      <c r="V180" s="260"/>
      <c r="W180" s="198"/>
    </row>
    <row r="181" spans="1:23" s="292" customFormat="1" ht="12.75" customHeight="1">
      <c r="A181" s="88"/>
      <c r="B181" s="89"/>
      <c r="C181" s="90"/>
      <c r="D181" s="91"/>
      <c r="E181" s="40" t="s">
        <v>54</v>
      </c>
      <c r="F181" s="92" t="s">
        <v>162</v>
      </c>
      <c r="G181" s="97"/>
      <c r="H181" s="94"/>
      <c r="I181" s="44"/>
      <c r="J181" s="261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16.1</v>
      </c>
      <c r="K181" s="262"/>
      <c r="L181" s="96"/>
      <c r="M181" s="88"/>
      <c r="N181" s="89"/>
      <c r="O181" s="90"/>
      <c r="P181" s="91"/>
      <c r="Q181" s="40" t="s">
        <v>54</v>
      </c>
      <c r="R181" s="98" t="s">
        <v>1752</v>
      </c>
      <c r="S181" s="97"/>
      <c r="T181" s="94"/>
      <c r="U181" s="44"/>
      <c r="V181" s="261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5.1</v>
      </c>
      <c r="W181" s="262"/>
    </row>
    <row r="182" spans="1:23" s="292" customFormat="1" ht="12.75" customHeight="1">
      <c r="A182" s="88"/>
      <c r="B182" s="89"/>
      <c r="C182" s="90"/>
      <c r="D182" s="91"/>
      <c r="E182" s="40" t="s">
        <v>55</v>
      </c>
      <c r="F182" s="92" t="s">
        <v>1745</v>
      </c>
      <c r="G182" s="93"/>
      <c r="H182" s="94"/>
      <c r="I182" s="263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J182" s="261" t="str">
        <f>IF(J181="","","+")</f>
        <v>+</v>
      </c>
      <c r="K182" s="264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15.1</v>
      </c>
      <c r="L182" s="96"/>
      <c r="M182" s="88"/>
      <c r="N182" s="89"/>
      <c r="O182" s="90"/>
      <c r="P182" s="91"/>
      <c r="Q182" s="40" t="s">
        <v>55</v>
      </c>
      <c r="R182" s="92" t="s">
        <v>1402</v>
      </c>
      <c r="S182" s="93"/>
      <c r="T182" s="94"/>
      <c r="U182" s="263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16.1</v>
      </c>
      <c r="V182" s="261" t="str">
        <f>IF(V181="","","+")</f>
        <v>+</v>
      </c>
      <c r="W182" s="264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10.1</v>
      </c>
    </row>
    <row r="183" spans="1:23" s="292" customFormat="1" ht="12.75" customHeight="1">
      <c r="A183" s="88"/>
      <c r="B183" s="89"/>
      <c r="C183" s="90"/>
      <c r="D183" s="91"/>
      <c r="E183" s="34" t="s">
        <v>57</v>
      </c>
      <c r="F183" s="92" t="s">
        <v>369</v>
      </c>
      <c r="G183" s="93"/>
      <c r="H183" s="94"/>
      <c r="I183" s="44"/>
      <c r="J183" s="261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K183" s="262"/>
      <c r="L183" s="96"/>
      <c r="M183" s="88"/>
      <c r="N183" s="89"/>
      <c r="O183" s="90"/>
      <c r="P183" s="91"/>
      <c r="Q183" s="34" t="s">
        <v>57</v>
      </c>
      <c r="R183" s="92" t="s">
        <v>51</v>
      </c>
      <c r="S183" s="93"/>
      <c r="T183" s="94"/>
      <c r="U183" s="44"/>
      <c r="V183" s="261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9.1</v>
      </c>
      <c r="W183" s="262"/>
    </row>
    <row r="184" spans="1:23" s="292" customFormat="1" ht="12.75" customHeight="1">
      <c r="A184" s="99" t="s">
        <v>53</v>
      </c>
      <c r="B184" s="100" t="s">
        <v>1327</v>
      </c>
      <c r="C184" s="90"/>
      <c r="D184" s="91"/>
      <c r="E184" s="101"/>
      <c r="F184" s="93"/>
      <c r="G184" s="34" t="s">
        <v>53</v>
      </c>
      <c r="H184" s="102" t="s">
        <v>1341</v>
      </c>
      <c r="I184" s="93"/>
      <c r="J184" s="97"/>
      <c r="K184" s="95"/>
      <c r="L184" s="96"/>
      <c r="M184" s="99" t="s">
        <v>53</v>
      </c>
      <c r="N184" s="100" t="s">
        <v>407</v>
      </c>
      <c r="O184" s="90"/>
      <c r="P184" s="91"/>
      <c r="Q184" s="101"/>
      <c r="R184" s="93"/>
      <c r="S184" s="34" t="s">
        <v>53</v>
      </c>
      <c r="T184" s="102" t="s">
        <v>1172</v>
      </c>
      <c r="U184" s="93"/>
      <c r="V184" s="97"/>
      <c r="W184" s="95"/>
    </row>
    <row r="185" spans="1:23" s="292" customFormat="1" ht="12.75" customHeight="1">
      <c r="A185" s="103" t="s">
        <v>54</v>
      </c>
      <c r="B185" s="100" t="s">
        <v>159</v>
      </c>
      <c r="C185" s="104"/>
      <c r="D185" s="91"/>
      <c r="E185" s="101"/>
      <c r="F185" s="105"/>
      <c r="G185" s="40" t="s">
        <v>54</v>
      </c>
      <c r="H185" s="102" t="s">
        <v>1753</v>
      </c>
      <c r="I185" s="93"/>
      <c r="J185" s="97"/>
      <c r="K185" s="95"/>
      <c r="L185" s="96"/>
      <c r="M185" s="103" t="s">
        <v>54</v>
      </c>
      <c r="N185" s="100" t="s">
        <v>235</v>
      </c>
      <c r="O185" s="104"/>
      <c r="P185" s="91"/>
      <c r="Q185" s="101"/>
      <c r="R185" s="105"/>
      <c r="S185" s="40" t="s">
        <v>54</v>
      </c>
      <c r="T185" s="102" t="s">
        <v>1340</v>
      </c>
      <c r="U185" s="93"/>
      <c r="V185" s="97"/>
      <c r="W185" s="95"/>
    </row>
    <row r="186" spans="1:23" s="292" customFormat="1" ht="12.75" customHeight="1">
      <c r="A186" s="103" t="s">
        <v>55</v>
      </c>
      <c r="B186" s="107" t="s">
        <v>252</v>
      </c>
      <c r="C186" s="90"/>
      <c r="D186" s="91"/>
      <c r="E186" s="101"/>
      <c r="F186" s="105"/>
      <c r="G186" s="40" t="s">
        <v>55</v>
      </c>
      <c r="H186" s="102" t="s">
        <v>1642</v>
      </c>
      <c r="I186" s="93"/>
      <c r="J186" s="93"/>
      <c r="K186" s="95"/>
      <c r="L186" s="96"/>
      <c r="M186" s="103" t="s">
        <v>55</v>
      </c>
      <c r="N186" s="100" t="s">
        <v>113</v>
      </c>
      <c r="O186" s="90"/>
      <c r="P186" s="91"/>
      <c r="Q186" s="101"/>
      <c r="R186" s="105"/>
      <c r="S186" s="40" t="s">
        <v>55</v>
      </c>
      <c r="T186" s="102" t="s">
        <v>233</v>
      </c>
      <c r="U186" s="93"/>
      <c r="V186" s="93"/>
      <c r="W186" s="95"/>
    </row>
    <row r="187" spans="1:23" s="292" customFormat="1" ht="12.75" customHeight="1">
      <c r="A187" s="99" t="s">
        <v>57</v>
      </c>
      <c r="B187" s="100" t="s">
        <v>1754</v>
      </c>
      <c r="C187" s="104"/>
      <c r="D187" s="91"/>
      <c r="E187" s="101"/>
      <c r="F187" s="93"/>
      <c r="G187" s="34" t="s">
        <v>57</v>
      </c>
      <c r="H187" s="102" t="s">
        <v>1343</v>
      </c>
      <c r="I187" s="93"/>
      <c r="J187" s="106" t="s">
        <v>64</v>
      </c>
      <c r="K187" s="95"/>
      <c r="L187" s="96"/>
      <c r="M187" s="99" t="s">
        <v>57</v>
      </c>
      <c r="N187" s="100" t="s">
        <v>1755</v>
      </c>
      <c r="O187" s="104"/>
      <c r="P187" s="91"/>
      <c r="Q187" s="101"/>
      <c r="R187" s="93"/>
      <c r="S187" s="34" t="s">
        <v>57</v>
      </c>
      <c r="T187" s="149" t="s">
        <v>544</v>
      </c>
      <c r="U187" s="93"/>
      <c r="V187" s="106" t="s">
        <v>64</v>
      </c>
      <c r="W187" s="95"/>
    </row>
    <row r="188" spans="1:23" s="292" customFormat="1" ht="12.75" customHeight="1">
      <c r="A188" s="108"/>
      <c r="B188" s="104"/>
      <c r="C188" s="104"/>
      <c r="D188" s="91"/>
      <c r="E188" s="34" t="s">
        <v>53</v>
      </c>
      <c r="F188" s="98" t="s">
        <v>284</v>
      </c>
      <c r="G188" s="93"/>
      <c r="H188" s="109"/>
      <c r="I188" s="110" t="s">
        <v>65</v>
      </c>
      <c r="J188" s="111" t="s">
        <v>1756</v>
      </c>
      <c r="K188" s="95"/>
      <c r="L188" s="96"/>
      <c r="M188" s="108"/>
      <c r="N188" s="104"/>
      <c r="O188" s="104"/>
      <c r="P188" s="91"/>
      <c r="Q188" s="34" t="s">
        <v>53</v>
      </c>
      <c r="R188" s="92" t="s">
        <v>189</v>
      </c>
      <c r="S188" s="93"/>
      <c r="T188" s="109"/>
      <c r="U188" s="110" t="s">
        <v>65</v>
      </c>
      <c r="V188" s="111" t="s">
        <v>1757</v>
      </c>
      <c r="W188" s="95"/>
    </row>
    <row r="189" spans="1:23" s="292" customFormat="1" ht="12.75" customHeight="1">
      <c r="A189" s="88"/>
      <c r="B189" s="112" t="s">
        <v>66</v>
      </c>
      <c r="C189" s="90"/>
      <c r="D189" s="91"/>
      <c r="E189" s="40" t="s">
        <v>54</v>
      </c>
      <c r="F189" s="92" t="s">
        <v>1758</v>
      </c>
      <c r="G189" s="93"/>
      <c r="H189" s="94"/>
      <c r="I189" s="110" t="s">
        <v>5</v>
      </c>
      <c r="J189" s="113" t="s">
        <v>1759</v>
      </c>
      <c r="K189" s="95"/>
      <c r="L189" s="96"/>
      <c r="M189" s="88"/>
      <c r="N189" s="112" t="s">
        <v>66</v>
      </c>
      <c r="O189" s="90"/>
      <c r="P189" s="91"/>
      <c r="Q189" s="40" t="s">
        <v>54</v>
      </c>
      <c r="R189" s="92" t="s">
        <v>512</v>
      </c>
      <c r="S189" s="93"/>
      <c r="T189" s="94"/>
      <c r="U189" s="110" t="s">
        <v>5</v>
      </c>
      <c r="V189" s="113" t="s">
        <v>1757</v>
      </c>
      <c r="W189" s="95"/>
    </row>
    <row r="190" spans="1:23" s="292" customFormat="1" ht="12.75" customHeight="1">
      <c r="A190" s="88"/>
      <c r="B190" s="112" t="s">
        <v>1760</v>
      </c>
      <c r="C190" s="90"/>
      <c r="D190" s="91"/>
      <c r="E190" s="40" t="s">
        <v>55</v>
      </c>
      <c r="F190" s="92" t="s">
        <v>477</v>
      </c>
      <c r="G190" s="97"/>
      <c r="H190" s="94"/>
      <c r="I190" s="110" t="s">
        <v>68</v>
      </c>
      <c r="J190" s="113" t="s">
        <v>1761</v>
      </c>
      <c r="K190" s="95"/>
      <c r="L190" s="96"/>
      <c r="M190" s="88"/>
      <c r="N190" s="112" t="s">
        <v>1711</v>
      </c>
      <c r="O190" s="90"/>
      <c r="P190" s="91"/>
      <c r="Q190" s="40" t="s">
        <v>55</v>
      </c>
      <c r="R190" s="98" t="s">
        <v>1762</v>
      </c>
      <c r="S190" s="97"/>
      <c r="T190" s="94"/>
      <c r="U190" s="110" t="s">
        <v>68</v>
      </c>
      <c r="V190" s="113" t="s">
        <v>1763</v>
      </c>
      <c r="W190" s="95"/>
    </row>
    <row r="191" spans="1:23" s="292" customFormat="1" ht="12.75" customHeight="1">
      <c r="A191" s="114"/>
      <c r="B191" s="115"/>
      <c r="C191" s="115"/>
      <c r="D191" s="91"/>
      <c r="E191" s="34" t="s">
        <v>57</v>
      </c>
      <c r="F191" s="100" t="s">
        <v>175</v>
      </c>
      <c r="G191" s="115"/>
      <c r="H191" s="115"/>
      <c r="I191" s="116" t="s">
        <v>71</v>
      </c>
      <c r="J191" s="113" t="s">
        <v>1764</v>
      </c>
      <c r="K191" s="117"/>
      <c r="L191" s="118"/>
      <c r="M191" s="114"/>
      <c r="N191" s="115"/>
      <c r="O191" s="115"/>
      <c r="P191" s="91"/>
      <c r="Q191" s="34" t="s">
        <v>57</v>
      </c>
      <c r="R191" s="100" t="s">
        <v>542</v>
      </c>
      <c r="S191" s="115"/>
      <c r="T191" s="115"/>
      <c r="U191" s="116" t="s">
        <v>71</v>
      </c>
      <c r="V191" s="113" t="s">
        <v>1763</v>
      </c>
      <c r="W191" s="117"/>
    </row>
    <row r="192" spans="1:23" ht="4.5" customHeight="1">
      <c r="A192" s="119"/>
      <c r="B192" s="120"/>
      <c r="C192" s="121"/>
      <c r="D192" s="122"/>
      <c r="E192" s="123"/>
      <c r="F192" s="124"/>
      <c r="G192" s="125"/>
      <c r="H192" s="125"/>
      <c r="I192" s="121"/>
      <c r="J192" s="120"/>
      <c r="K192" s="126"/>
      <c r="L192" s="127"/>
      <c r="M192" s="119"/>
      <c r="N192" s="120"/>
      <c r="O192" s="121"/>
      <c r="P192" s="122"/>
      <c r="Q192" s="123"/>
      <c r="R192" s="124"/>
      <c r="S192" s="125"/>
      <c r="T192" s="125"/>
      <c r="U192" s="121"/>
      <c r="V192" s="120"/>
      <c r="W192" s="126"/>
    </row>
    <row r="193" spans="1:23" ht="12.75">
      <c r="A193" s="325"/>
      <c r="B193" s="325" t="s">
        <v>72</v>
      </c>
      <c r="C193" s="326"/>
      <c r="D193" s="327" t="s">
        <v>73</v>
      </c>
      <c r="E193" s="327" t="s">
        <v>74</v>
      </c>
      <c r="F193" s="327" t="s">
        <v>75</v>
      </c>
      <c r="G193" s="328" t="s">
        <v>76</v>
      </c>
      <c r="H193" s="329"/>
      <c r="I193" s="326" t="s">
        <v>77</v>
      </c>
      <c r="J193" s="327" t="s">
        <v>72</v>
      </c>
      <c r="K193" s="325" t="s">
        <v>78</v>
      </c>
      <c r="L193" s="79">
        <v>150</v>
      </c>
      <c r="M193" s="325"/>
      <c r="N193" s="325" t="s">
        <v>72</v>
      </c>
      <c r="O193" s="326"/>
      <c r="P193" s="327" t="s">
        <v>73</v>
      </c>
      <c r="Q193" s="327" t="s">
        <v>74</v>
      </c>
      <c r="R193" s="327" t="s">
        <v>75</v>
      </c>
      <c r="S193" s="328" t="s">
        <v>76</v>
      </c>
      <c r="T193" s="329"/>
      <c r="U193" s="326" t="s">
        <v>77</v>
      </c>
      <c r="V193" s="327" t="s">
        <v>72</v>
      </c>
      <c r="W193" s="330" t="s">
        <v>78</v>
      </c>
    </row>
    <row r="194" spans="1:23" ht="12.75">
      <c r="A194" s="331" t="s">
        <v>78</v>
      </c>
      <c r="B194" s="331" t="s">
        <v>79</v>
      </c>
      <c r="C194" s="332" t="s">
        <v>80</v>
      </c>
      <c r="D194" s="333" t="s">
        <v>81</v>
      </c>
      <c r="E194" s="333" t="s">
        <v>82</v>
      </c>
      <c r="F194" s="333"/>
      <c r="G194" s="334" t="s">
        <v>80</v>
      </c>
      <c r="H194" s="334" t="s">
        <v>77</v>
      </c>
      <c r="I194" s="332"/>
      <c r="J194" s="331" t="s">
        <v>79</v>
      </c>
      <c r="K194" s="331"/>
      <c r="L194" s="79">
        <v>150</v>
      </c>
      <c r="M194" s="331" t="s">
        <v>78</v>
      </c>
      <c r="N194" s="331" t="s">
        <v>79</v>
      </c>
      <c r="O194" s="332" t="s">
        <v>80</v>
      </c>
      <c r="P194" s="333" t="s">
        <v>81</v>
      </c>
      <c r="Q194" s="333" t="s">
        <v>82</v>
      </c>
      <c r="R194" s="333"/>
      <c r="S194" s="334" t="s">
        <v>80</v>
      </c>
      <c r="T194" s="334" t="s">
        <v>77</v>
      </c>
      <c r="U194" s="332"/>
      <c r="V194" s="331" t="s">
        <v>79</v>
      </c>
      <c r="W194" s="335"/>
    </row>
    <row r="195" spans="1:23" ht="16.5" customHeight="1">
      <c r="A195" s="295">
        <v>1</v>
      </c>
      <c r="B195" s="296">
        <v>2</v>
      </c>
      <c r="C195" s="336">
        <v>4</v>
      </c>
      <c r="D195" s="315" t="s">
        <v>1765</v>
      </c>
      <c r="E195" s="311" t="s">
        <v>5</v>
      </c>
      <c r="F195" s="314">
        <v>9</v>
      </c>
      <c r="G195" s="313">
        <v>140</v>
      </c>
      <c r="H195" s="313"/>
      <c r="I195" s="337">
        <v>5</v>
      </c>
      <c r="J195" s="297">
        <v>2</v>
      </c>
      <c r="K195" s="338">
        <v>-1</v>
      </c>
      <c r="L195" s="79"/>
      <c r="M195" s="295">
        <v>-0.25</v>
      </c>
      <c r="N195" s="296">
        <v>2</v>
      </c>
      <c r="O195" s="336">
        <v>4</v>
      </c>
      <c r="P195" s="315" t="s">
        <v>501</v>
      </c>
      <c r="Q195" s="311" t="s">
        <v>68</v>
      </c>
      <c r="R195" s="314">
        <v>9</v>
      </c>
      <c r="S195" s="313"/>
      <c r="T195" s="313">
        <v>140</v>
      </c>
      <c r="U195" s="337">
        <v>5</v>
      </c>
      <c r="V195" s="297">
        <v>2</v>
      </c>
      <c r="W195" s="298">
        <v>0.25</v>
      </c>
    </row>
    <row r="196" spans="1:23" ht="16.5" customHeight="1">
      <c r="A196" s="295">
        <v>7.5</v>
      </c>
      <c r="B196" s="296">
        <v>4</v>
      </c>
      <c r="C196" s="336">
        <v>2</v>
      </c>
      <c r="D196" s="315" t="s">
        <v>1766</v>
      </c>
      <c r="E196" s="311" t="s">
        <v>5</v>
      </c>
      <c r="F196" s="312">
        <v>8</v>
      </c>
      <c r="G196" s="313">
        <v>470</v>
      </c>
      <c r="H196" s="313"/>
      <c r="I196" s="337">
        <v>6</v>
      </c>
      <c r="J196" s="297">
        <v>0</v>
      </c>
      <c r="K196" s="338">
        <v>-7.5</v>
      </c>
      <c r="L196" s="79"/>
      <c r="M196" s="295">
        <v>4.5</v>
      </c>
      <c r="N196" s="296">
        <v>4</v>
      </c>
      <c r="O196" s="336">
        <v>2</v>
      </c>
      <c r="P196" s="315" t="s">
        <v>105</v>
      </c>
      <c r="Q196" s="311" t="s">
        <v>71</v>
      </c>
      <c r="R196" s="312">
        <v>9</v>
      </c>
      <c r="S196" s="313">
        <v>50</v>
      </c>
      <c r="T196" s="313"/>
      <c r="U196" s="337">
        <v>6</v>
      </c>
      <c r="V196" s="297">
        <v>0</v>
      </c>
      <c r="W196" s="298">
        <v>-4.5</v>
      </c>
    </row>
    <row r="197" spans="1:23" ht="16.5" customHeight="1">
      <c r="A197" s="295">
        <v>-9.5</v>
      </c>
      <c r="B197" s="296">
        <v>0</v>
      </c>
      <c r="C197" s="336">
        <v>3</v>
      </c>
      <c r="D197" s="315" t="s">
        <v>686</v>
      </c>
      <c r="E197" s="311" t="s">
        <v>65</v>
      </c>
      <c r="F197" s="314">
        <v>7</v>
      </c>
      <c r="G197" s="313"/>
      <c r="H197" s="313">
        <v>500</v>
      </c>
      <c r="I197" s="337">
        <v>1</v>
      </c>
      <c r="J197" s="297">
        <v>4</v>
      </c>
      <c r="K197" s="338">
        <v>9.5</v>
      </c>
      <c r="L197" s="79"/>
      <c r="M197" s="295">
        <v>-4</v>
      </c>
      <c r="N197" s="296">
        <v>0</v>
      </c>
      <c r="O197" s="336">
        <v>3</v>
      </c>
      <c r="P197" s="315" t="s">
        <v>107</v>
      </c>
      <c r="Q197" s="311" t="s">
        <v>5</v>
      </c>
      <c r="R197" s="314">
        <v>6</v>
      </c>
      <c r="S197" s="313"/>
      <c r="T197" s="313">
        <v>300</v>
      </c>
      <c r="U197" s="337">
        <v>1</v>
      </c>
      <c r="V197" s="297">
        <v>4</v>
      </c>
      <c r="W197" s="298">
        <v>4</v>
      </c>
    </row>
    <row r="198" spans="1:23" ht="12.75">
      <c r="A198" s="318"/>
      <c r="B198" s="319"/>
      <c r="C198" s="320"/>
      <c r="D198" s="321"/>
      <c r="E198" s="322"/>
      <c r="F198" s="323"/>
      <c r="G198" s="324"/>
      <c r="H198" s="324"/>
      <c r="I198" s="320"/>
      <c r="J198" s="319"/>
      <c r="K198" s="318"/>
      <c r="L198" s="79"/>
      <c r="M198" s="318"/>
      <c r="N198" s="319"/>
      <c r="O198" s="320"/>
      <c r="P198" s="321"/>
      <c r="Q198" s="322"/>
      <c r="R198" s="323"/>
      <c r="S198" s="324"/>
      <c r="T198" s="324"/>
      <c r="U198" s="320"/>
      <c r="V198" s="319"/>
      <c r="W198" s="318"/>
    </row>
    <row r="199" spans="1:23" ht="15">
      <c r="A199" s="278"/>
      <c r="B199" s="279" t="s">
        <v>44</v>
      </c>
      <c r="C199" s="280"/>
      <c r="D199" s="279"/>
      <c r="E199" s="281" t="s">
        <v>202</v>
      </c>
      <c r="F199" s="282"/>
      <c r="G199" s="283" t="s">
        <v>46</v>
      </c>
      <c r="H199" s="283"/>
      <c r="I199" s="284" t="s">
        <v>88</v>
      </c>
      <c r="J199" s="284"/>
      <c r="K199" s="285"/>
      <c r="L199" s="79">
        <v>150</v>
      </c>
      <c r="M199" s="278"/>
      <c r="N199" s="279" t="s">
        <v>44</v>
      </c>
      <c r="O199" s="280"/>
      <c r="P199" s="279"/>
      <c r="Q199" s="281" t="s">
        <v>203</v>
      </c>
      <c r="R199" s="282"/>
      <c r="S199" s="283" t="s">
        <v>46</v>
      </c>
      <c r="T199" s="283"/>
      <c r="U199" s="284" t="s">
        <v>90</v>
      </c>
      <c r="V199" s="284"/>
      <c r="W199" s="285"/>
    </row>
    <row r="200" spans="1:23" ht="12.75">
      <c r="A200" s="287"/>
      <c r="B200" s="287"/>
      <c r="C200" s="288"/>
      <c r="D200" s="289"/>
      <c r="E200" s="289"/>
      <c r="F200" s="289"/>
      <c r="G200" s="290" t="s">
        <v>50</v>
      </c>
      <c r="H200" s="290"/>
      <c r="I200" s="284" t="s">
        <v>91</v>
      </c>
      <c r="J200" s="284"/>
      <c r="K200" s="285"/>
      <c r="L200" s="79">
        <v>150</v>
      </c>
      <c r="M200" s="287"/>
      <c r="N200" s="287"/>
      <c r="O200" s="288"/>
      <c r="P200" s="289"/>
      <c r="Q200" s="289"/>
      <c r="R200" s="289"/>
      <c r="S200" s="290" t="s">
        <v>50</v>
      </c>
      <c r="T200" s="290"/>
      <c r="U200" s="284" t="s">
        <v>92</v>
      </c>
      <c r="V200" s="284"/>
      <c r="W200" s="285"/>
    </row>
    <row r="201" spans="1:23" ht="4.5" customHeight="1">
      <c r="A201" s="80"/>
      <c r="B201" s="81"/>
      <c r="C201" s="82"/>
      <c r="D201" s="83"/>
      <c r="E201" s="84"/>
      <c r="F201" s="85"/>
      <c r="G201" s="86"/>
      <c r="H201" s="86"/>
      <c r="I201" s="82"/>
      <c r="J201" s="81"/>
      <c r="K201" s="87"/>
      <c r="L201" s="79"/>
      <c r="M201" s="80"/>
      <c r="N201" s="81"/>
      <c r="O201" s="82"/>
      <c r="P201" s="83"/>
      <c r="Q201" s="84"/>
      <c r="R201" s="85"/>
      <c r="S201" s="86"/>
      <c r="T201" s="86"/>
      <c r="U201" s="82"/>
      <c r="V201" s="81"/>
      <c r="W201" s="87"/>
    </row>
    <row r="202" spans="1:23" s="292" customFormat="1" ht="12.75" customHeight="1">
      <c r="A202" s="88"/>
      <c r="B202" s="89"/>
      <c r="C202" s="90"/>
      <c r="D202" s="91"/>
      <c r="E202" s="34" t="s">
        <v>53</v>
      </c>
      <c r="F202" s="92" t="s">
        <v>99</v>
      </c>
      <c r="G202" s="93"/>
      <c r="H202" s="94"/>
      <c r="I202" s="42"/>
      <c r="J202" s="260"/>
      <c r="K202" s="198"/>
      <c r="L202" s="96"/>
      <c r="M202" s="88"/>
      <c r="N202" s="89"/>
      <c r="O202" s="90"/>
      <c r="P202" s="91"/>
      <c r="Q202" s="34" t="s">
        <v>53</v>
      </c>
      <c r="R202" s="92" t="s">
        <v>246</v>
      </c>
      <c r="S202" s="93"/>
      <c r="T202" s="94"/>
      <c r="U202" s="42"/>
      <c r="V202" s="260"/>
      <c r="W202" s="198"/>
    </row>
    <row r="203" spans="1:23" s="292" customFormat="1" ht="12.75" customHeight="1">
      <c r="A203" s="88"/>
      <c r="B203" s="89"/>
      <c r="C203" s="90"/>
      <c r="D203" s="91"/>
      <c r="E203" s="40" t="s">
        <v>54</v>
      </c>
      <c r="F203" s="92" t="s">
        <v>1017</v>
      </c>
      <c r="G203" s="97"/>
      <c r="H203" s="94"/>
      <c r="I203" s="44"/>
      <c r="J203" s="261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K203" s="262"/>
      <c r="L203" s="96"/>
      <c r="M203" s="88"/>
      <c r="N203" s="89"/>
      <c r="O203" s="90"/>
      <c r="P203" s="91"/>
      <c r="Q203" s="40" t="s">
        <v>54</v>
      </c>
      <c r="R203" s="92" t="s">
        <v>164</v>
      </c>
      <c r="S203" s="97"/>
      <c r="T203" s="94"/>
      <c r="U203" s="44"/>
      <c r="V203" s="261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8.1</v>
      </c>
      <c r="W203" s="262"/>
    </row>
    <row r="204" spans="1:23" s="292" customFormat="1" ht="12.75" customHeight="1">
      <c r="A204" s="88"/>
      <c r="B204" s="89"/>
      <c r="C204" s="90"/>
      <c r="D204" s="91"/>
      <c r="E204" s="40" t="s">
        <v>55</v>
      </c>
      <c r="F204" s="92" t="s">
        <v>288</v>
      </c>
      <c r="G204" s="93"/>
      <c r="H204" s="94"/>
      <c r="I204" s="263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J204" s="261" t="str">
        <f>IF(J203="","","+")</f>
        <v>+</v>
      </c>
      <c r="K204" s="264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13.1</v>
      </c>
      <c r="L204" s="96"/>
      <c r="M204" s="88"/>
      <c r="N204" s="89"/>
      <c r="O204" s="90"/>
      <c r="P204" s="91"/>
      <c r="Q204" s="40" t="s">
        <v>55</v>
      </c>
      <c r="R204" s="92" t="s">
        <v>511</v>
      </c>
      <c r="S204" s="93"/>
      <c r="T204" s="94"/>
      <c r="U204" s="263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9.1</v>
      </c>
      <c r="V204" s="261" t="str">
        <f>IF(V203="","","+")</f>
        <v>+</v>
      </c>
      <c r="W204" s="264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13.1</v>
      </c>
    </row>
    <row r="205" spans="1:23" s="292" customFormat="1" ht="12.75" customHeight="1">
      <c r="A205" s="88"/>
      <c r="B205" s="89"/>
      <c r="C205" s="90"/>
      <c r="D205" s="91"/>
      <c r="E205" s="34" t="s">
        <v>57</v>
      </c>
      <c r="F205" s="92" t="s">
        <v>1767</v>
      </c>
      <c r="G205" s="93"/>
      <c r="H205" s="94"/>
      <c r="I205" s="44"/>
      <c r="J205" s="261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3.1</v>
      </c>
      <c r="K205" s="262"/>
      <c r="L205" s="96"/>
      <c r="M205" s="88"/>
      <c r="N205" s="89"/>
      <c r="O205" s="90"/>
      <c r="P205" s="91"/>
      <c r="Q205" s="34" t="s">
        <v>57</v>
      </c>
      <c r="R205" s="92" t="s">
        <v>1491</v>
      </c>
      <c r="S205" s="93"/>
      <c r="T205" s="94"/>
      <c r="U205" s="44"/>
      <c r="V205" s="261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10.1</v>
      </c>
      <c r="W205" s="262"/>
    </row>
    <row r="206" spans="1:23" s="292" customFormat="1" ht="12.75" customHeight="1">
      <c r="A206" s="99" t="s">
        <v>53</v>
      </c>
      <c r="B206" s="100" t="s">
        <v>1556</v>
      </c>
      <c r="C206" s="90"/>
      <c r="D206" s="91"/>
      <c r="E206" s="101"/>
      <c r="F206" s="93"/>
      <c r="G206" s="34" t="s">
        <v>53</v>
      </c>
      <c r="H206" s="102" t="s">
        <v>641</v>
      </c>
      <c r="I206" s="93"/>
      <c r="J206" s="97"/>
      <c r="K206" s="95"/>
      <c r="L206" s="96"/>
      <c r="M206" s="99" t="s">
        <v>53</v>
      </c>
      <c r="N206" s="100" t="s">
        <v>187</v>
      </c>
      <c r="O206" s="90"/>
      <c r="P206" s="91"/>
      <c r="Q206" s="101"/>
      <c r="R206" s="93"/>
      <c r="S206" s="34" t="s">
        <v>53</v>
      </c>
      <c r="T206" s="102" t="s">
        <v>1358</v>
      </c>
      <c r="U206" s="93"/>
      <c r="V206" s="97"/>
      <c r="W206" s="95"/>
    </row>
    <row r="207" spans="1:23" s="292" customFormat="1" ht="12.75" customHeight="1">
      <c r="A207" s="103" t="s">
        <v>54</v>
      </c>
      <c r="B207" s="100" t="s">
        <v>1432</v>
      </c>
      <c r="C207" s="104"/>
      <c r="D207" s="91"/>
      <c r="E207" s="101"/>
      <c r="F207" s="105"/>
      <c r="G207" s="40" t="s">
        <v>54</v>
      </c>
      <c r="H207" s="102" t="s">
        <v>224</v>
      </c>
      <c r="I207" s="93"/>
      <c r="J207" s="97"/>
      <c r="K207" s="95"/>
      <c r="L207" s="96"/>
      <c r="M207" s="103" t="s">
        <v>54</v>
      </c>
      <c r="N207" s="100" t="s">
        <v>1485</v>
      </c>
      <c r="O207" s="104"/>
      <c r="P207" s="91"/>
      <c r="Q207" s="101"/>
      <c r="R207" s="105"/>
      <c r="S207" s="40" t="s">
        <v>54</v>
      </c>
      <c r="T207" s="149" t="s">
        <v>123</v>
      </c>
      <c r="U207" s="93"/>
      <c r="V207" s="97"/>
      <c r="W207" s="95"/>
    </row>
    <row r="208" spans="1:23" s="292" customFormat="1" ht="12.75" customHeight="1">
      <c r="A208" s="103" t="s">
        <v>55</v>
      </c>
      <c r="B208" s="100" t="s">
        <v>1768</v>
      </c>
      <c r="C208" s="90"/>
      <c r="D208" s="91"/>
      <c r="E208" s="101"/>
      <c r="F208" s="105"/>
      <c r="G208" s="40" t="s">
        <v>55</v>
      </c>
      <c r="H208" s="102" t="s">
        <v>1704</v>
      </c>
      <c r="I208" s="93"/>
      <c r="J208" s="93"/>
      <c r="K208" s="95"/>
      <c r="L208" s="96"/>
      <c r="M208" s="103" t="s">
        <v>55</v>
      </c>
      <c r="N208" s="100" t="s">
        <v>369</v>
      </c>
      <c r="O208" s="90"/>
      <c r="P208" s="91"/>
      <c r="Q208" s="101"/>
      <c r="R208" s="105"/>
      <c r="S208" s="40" t="s">
        <v>55</v>
      </c>
      <c r="T208" s="102" t="s">
        <v>1769</v>
      </c>
      <c r="U208" s="93"/>
      <c r="V208" s="93"/>
      <c r="W208" s="95"/>
    </row>
    <row r="209" spans="1:23" s="292" customFormat="1" ht="12.75" customHeight="1">
      <c r="A209" s="99" t="s">
        <v>57</v>
      </c>
      <c r="B209" s="100" t="s">
        <v>615</v>
      </c>
      <c r="C209" s="104"/>
      <c r="D209" s="91"/>
      <c r="E209" s="101"/>
      <c r="F209" s="93"/>
      <c r="G209" s="34" t="s">
        <v>57</v>
      </c>
      <c r="H209" s="102" t="s">
        <v>498</v>
      </c>
      <c r="I209" s="93"/>
      <c r="J209" s="106" t="s">
        <v>64</v>
      </c>
      <c r="K209" s="95"/>
      <c r="L209" s="96"/>
      <c r="M209" s="99" t="s">
        <v>57</v>
      </c>
      <c r="N209" s="107" t="s">
        <v>123</v>
      </c>
      <c r="O209" s="104"/>
      <c r="P209" s="91"/>
      <c r="Q209" s="101"/>
      <c r="R209" s="93"/>
      <c r="S209" s="34" t="s">
        <v>57</v>
      </c>
      <c r="T209" s="102" t="s">
        <v>1767</v>
      </c>
      <c r="U209" s="93"/>
      <c r="V209" s="106" t="s">
        <v>64</v>
      </c>
      <c r="W209" s="95"/>
    </row>
    <row r="210" spans="1:23" s="292" customFormat="1" ht="12.75" customHeight="1">
      <c r="A210" s="108"/>
      <c r="B210" s="104"/>
      <c r="C210" s="104"/>
      <c r="D210" s="91"/>
      <c r="E210" s="34" t="s">
        <v>53</v>
      </c>
      <c r="F210" s="92" t="s">
        <v>320</v>
      </c>
      <c r="G210" s="93"/>
      <c r="H210" s="109"/>
      <c r="I210" s="110" t="s">
        <v>65</v>
      </c>
      <c r="J210" s="111" t="s">
        <v>1770</v>
      </c>
      <c r="K210" s="95"/>
      <c r="L210" s="96"/>
      <c r="M210" s="108"/>
      <c r="N210" s="104"/>
      <c r="O210" s="104"/>
      <c r="P210" s="91"/>
      <c r="Q210" s="34" t="s">
        <v>53</v>
      </c>
      <c r="R210" s="92" t="s">
        <v>1771</v>
      </c>
      <c r="S210" s="93"/>
      <c r="T210" s="109"/>
      <c r="U210" s="110" t="s">
        <v>65</v>
      </c>
      <c r="V210" s="111" t="s">
        <v>1772</v>
      </c>
      <c r="W210" s="95"/>
    </row>
    <row r="211" spans="1:23" s="292" customFormat="1" ht="12.75" customHeight="1">
      <c r="A211" s="88"/>
      <c r="B211" s="112" t="s">
        <v>66</v>
      </c>
      <c r="C211" s="90"/>
      <c r="D211" s="91"/>
      <c r="E211" s="40" t="s">
        <v>54</v>
      </c>
      <c r="F211" s="92" t="s">
        <v>1617</v>
      </c>
      <c r="G211" s="93"/>
      <c r="H211" s="94"/>
      <c r="I211" s="110" t="s">
        <v>5</v>
      </c>
      <c r="J211" s="113" t="s">
        <v>1770</v>
      </c>
      <c r="K211" s="95"/>
      <c r="L211" s="96"/>
      <c r="M211" s="88"/>
      <c r="N211" s="112" t="s">
        <v>66</v>
      </c>
      <c r="O211" s="90"/>
      <c r="P211" s="91"/>
      <c r="Q211" s="40" t="s">
        <v>54</v>
      </c>
      <c r="R211" s="92" t="s">
        <v>205</v>
      </c>
      <c r="S211" s="93"/>
      <c r="T211" s="94"/>
      <c r="U211" s="110" t="s">
        <v>5</v>
      </c>
      <c r="V211" s="113" t="s">
        <v>1772</v>
      </c>
      <c r="W211" s="95"/>
    </row>
    <row r="212" spans="1:23" s="292" customFormat="1" ht="12.75" customHeight="1">
      <c r="A212" s="88"/>
      <c r="B212" s="112" t="s">
        <v>1773</v>
      </c>
      <c r="C212" s="90"/>
      <c r="D212" s="91"/>
      <c r="E212" s="40" t="s">
        <v>55</v>
      </c>
      <c r="F212" s="92" t="s">
        <v>1110</v>
      </c>
      <c r="G212" s="97"/>
      <c r="H212" s="94"/>
      <c r="I212" s="110" t="s">
        <v>68</v>
      </c>
      <c r="J212" s="113" t="s">
        <v>1774</v>
      </c>
      <c r="K212" s="95"/>
      <c r="L212" s="96"/>
      <c r="M212" s="88"/>
      <c r="N212" s="112" t="s">
        <v>1775</v>
      </c>
      <c r="O212" s="90"/>
      <c r="P212" s="91"/>
      <c r="Q212" s="40" t="s">
        <v>55</v>
      </c>
      <c r="R212" s="92" t="s">
        <v>272</v>
      </c>
      <c r="S212" s="97"/>
      <c r="T212" s="94"/>
      <c r="U212" s="110" t="s">
        <v>68</v>
      </c>
      <c r="V212" s="113" t="s">
        <v>1776</v>
      </c>
      <c r="W212" s="95"/>
    </row>
    <row r="213" spans="1:23" s="292" customFormat="1" ht="12.75" customHeight="1">
      <c r="A213" s="114"/>
      <c r="B213" s="115"/>
      <c r="C213" s="115"/>
      <c r="D213" s="91"/>
      <c r="E213" s="34" t="s">
        <v>57</v>
      </c>
      <c r="F213" s="100" t="s">
        <v>1777</v>
      </c>
      <c r="G213" s="115"/>
      <c r="H213" s="115"/>
      <c r="I213" s="116" t="s">
        <v>71</v>
      </c>
      <c r="J213" s="113" t="s">
        <v>1774</v>
      </c>
      <c r="K213" s="117"/>
      <c r="L213" s="118"/>
      <c r="M213" s="114"/>
      <c r="N213" s="115"/>
      <c r="O213" s="115"/>
      <c r="P213" s="91"/>
      <c r="Q213" s="34" t="s">
        <v>57</v>
      </c>
      <c r="R213" s="100" t="s">
        <v>833</v>
      </c>
      <c r="S213" s="115"/>
      <c r="T213" s="115"/>
      <c r="U213" s="116" t="s">
        <v>71</v>
      </c>
      <c r="V213" s="113" t="s">
        <v>1778</v>
      </c>
      <c r="W213" s="117"/>
    </row>
    <row r="214" spans="1:23" ht="4.5" customHeight="1">
      <c r="A214" s="119"/>
      <c r="B214" s="120"/>
      <c r="C214" s="121"/>
      <c r="D214" s="122"/>
      <c r="E214" s="123"/>
      <c r="F214" s="124"/>
      <c r="G214" s="125"/>
      <c r="H214" s="125"/>
      <c r="I214" s="121"/>
      <c r="J214" s="120"/>
      <c r="K214" s="126"/>
      <c r="L214" s="127"/>
      <c r="M214" s="119"/>
      <c r="N214" s="120"/>
      <c r="O214" s="121"/>
      <c r="P214" s="122"/>
      <c r="Q214" s="123"/>
      <c r="R214" s="124"/>
      <c r="S214" s="125"/>
      <c r="T214" s="125"/>
      <c r="U214" s="121"/>
      <c r="V214" s="120"/>
      <c r="W214" s="126"/>
    </row>
    <row r="215" spans="1:23" ht="12.75">
      <c r="A215" s="325"/>
      <c r="B215" s="325" t="s">
        <v>72</v>
      </c>
      <c r="C215" s="326"/>
      <c r="D215" s="327" t="s">
        <v>73</v>
      </c>
      <c r="E215" s="327" t="s">
        <v>74</v>
      </c>
      <c r="F215" s="327" t="s">
        <v>75</v>
      </c>
      <c r="G215" s="328" t="s">
        <v>76</v>
      </c>
      <c r="H215" s="329"/>
      <c r="I215" s="326" t="s">
        <v>77</v>
      </c>
      <c r="J215" s="327" t="s">
        <v>72</v>
      </c>
      <c r="K215" s="325" t="s">
        <v>78</v>
      </c>
      <c r="L215" s="79">
        <v>150</v>
      </c>
      <c r="M215" s="325"/>
      <c r="N215" s="325" t="s">
        <v>72</v>
      </c>
      <c r="O215" s="326"/>
      <c r="P215" s="327" t="s">
        <v>73</v>
      </c>
      <c r="Q215" s="327" t="s">
        <v>74</v>
      </c>
      <c r="R215" s="327" t="s">
        <v>75</v>
      </c>
      <c r="S215" s="328" t="s">
        <v>76</v>
      </c>
      <c r="T215" s="329"/>
      <c r="U215" s="326" t="s">
        <v>77</v>
      </c>
      <c r="V215" s="327" t="s">
        <v>72</v>
      </c>
      <c r="W215" s="330" t="s">
        <v>78</v>
      </c>
    </row>
    <row r="216" spans="1:23" ht="12.75">
      <c r="A216" s="331" t="s">
        <v>78</v>
      </c>
      <c r="B216" s="331" t="s">
        <v>79</v>
      </c>
      <c r="C216" s="332" t="s">
        <v>80</v>
      </c>
      <c r="D216" s="333" t="s">
        <v>81</v>
      </c>
      <c r="E216" s="333" t="s">
        <v>82</v>
      </c>
      <c r="F216" s="333"/>
      <c r="G216" s="334" t="s">
        <v>80</v>
      </c>
      <c r="H216" s="334" t="s">
        <v>77</v>
      </c>
      <c r="I216" s="332"/>
      <c r="J216" s="331" t="s">
        <v>79</v>
      </c>
      <c r="K216" s="331"/>
      <c r="L216" s="79">
        <v>150</v>
      </c>
      <c r="M216" s="331" t="s">
        <v>78</v>
      </c>
      <c r="N216" s="331" t="s">
        <v>79</v>
      </c>
      <c r="O216" s="332" t="s">
        <v>80</v>
      </c>
      <c r="P216" s="333" t="s">
        <v>81</v>
      </c>
      <c r="Q216" s="333" t="s">
        <v>82</v>
      </c>
      <c r="R216" s="333"/>
      <c r="S216" s="334" t="s">
        <v>80</v>
      </c>
      <c r="T216" s="334" t="s">
        <v>77</v>
      </c>
      <c r="U216" s="332"/>
      <c r="V216" s="331" t="s">
        <v>79</v>
      </c>
      <c r="W216" s="335"/>
    </row>
    <row r="217" spans="1:23" ht="16.5" customHeight="1">
      <c r="A217" s="295">
        <v>-0.25</v>
      </c>
      <c r="B217" s="296">
        <v>1</v>
      </c>
      <c r="C217" s="336">
        <v>1</v>
      </c>
      <c r="D217" s="339" t="s">
        <v>83</v>
      </c>
      <c r="E217" s="311" t="s">
        <v>68</v>
      </c>
      <c r="F217" s="314">
        <v>10</v>
      </c>
      <c r="G217" s="313"/>
      <c r="H217" s="313">
        <v>630</v>
      </c>
      <c r="I217" s="337">
        <v>5</v>
      </c>
      <c r="J217" s="297">
        <v>3</v>
      </c>
      <c r="K217" s="338">
        <v>0.25</v>
      </c>
      <c r="L217" s="79"/>
      <c r="M217" s="295">
        <v>0.25</v>
      </c>
      <c r="N217" s="296">
        <v>3</v>
      </c>
      <c r="O217" s="336">
        <v>1</v>
      </c>
      <c r="P217" s="339" t="s">
        <v>126</v>
      </c>
      <c r="Q217" s="311" t="s">
        <v>68</v>
      </c>
      <c r="R217" s="314">
        <v>9</v>
      </c>
      <c r="S217" s="313"/>
      <c r="T217" s="313">
        <v>150</v>
      </c>
      <c r="U217" s="337">
        <v>5</v>
      </c>
      <c r="V217" s="297">
        <v>1</v>
      </c>
      <c r="W217" s="298">
        <v>-0.25</v>
      </c>
    </row>
    <row r="218" spans="1:23" ht="16.5" customHeight="1">
      <c r="A218" s="295">
        <v>-0.25</v>
      </c>
      <c r="B218" s="296">
        <v>1</v>
      </c>
      <c r="C218" s="336">
        <v>2</v>
      </c>
      <c r="D218" s="339" t="s">
        <v>83</v>
      </c>
      <c r="E218" s="311" t="s">
        <v>68</v>
      </c>
      <c r="F218" s="312">
        <v>10</v>
      </c>
      <c r="G218" s="313"/>
      <c r="H218" s="313">
        <v>630</v>
      </c>
      <c r="I218" s="337">
        <v>3</v>
      </c>
      <c r="J218" s="297">
        <v>3</v>
      </c>
      <c r="K218" s="338">
        <v>0.25</v>
      </c>
      <c r="L218" s="79"/>
      <c r="M218" s="295">
        <v>0.25</v>
      </c>
      <c r="N218" s="296">
        <v>3</v>
      </c>
      <c r="O218" s="336">
        <v>2</v>
      </c>
      <c r="P218" s="339" t="s">
        <v>106</v>
      </c>
      <c r="Q218" s="311" t="s">
        <v>68</v>
      </c>
      <c r="R218" s="312">
        <v>9</v>
      </c>
      <c r="S218" s="313"/>
      <c r="T218" s="313">
        <v>150</v>
      </c>
      <c r="U218" s="337">
        <v>3</v>
      </c>
      <c r="V218" s="297">
        <v>1</v>
      </c>
      <c r="W218" s="298">
        <v>-0.25</v>
      </c>
    </row>
    <row r="219" spans="1:23" ht="16.5" customHeight="1">
      <c r="A219" s="295">
        <v>0.75</v>
      </c>
      <c r="B219" s="296">
        <v>4</v>
      </c>
      <c r="C219" s="336">
        <v>4</v>
      </c>
      <c r="D219" s="339" t="s">
        <v>83</v>
      </c>
      <c r="E219" s="311" t="s">
        <v>68</v>
      </c>
      <c r="F219" s="312">
        <v>9</v>
      </c>
      <c r="G219" s="313"/>
      <c r="H219" s="313">
        <v>600</v>
      </c>
      <c r="I219" s="337">
        <v>6</v>
      </c>
      <c r="J219" s="297">
        <v>0</v>
      </c>
      <c r="K219" s="338">
        <v>-0.75</v>
      </c>
      <c r="L219" s="79"/>
      <c r="M219" s="295">
        <v>-0.75</v>
      </c>
      <c r="N219" s="296">
        <v>0</v>
      </c>
      <c r="O219" s="336">
        <v>4</v>
      </c>
      <c r="P219" s="339" t="s">
        <v>126</v>
      </c>
      <c r="Q219" s="311" t="s">
        <v>68</v>
      </c>
      <c r="R219" s="312">
        <v>10</v>
      </c>
      <c r="S219" s="313"/>
      <c r="T219" s="313">
        <v>180</v>
      </c>
      <c r="U219" s="337">
        <v>6</v>
      </c>
      <c r="V219" s="297">
        <v>4</v>
      </c>
      <c r="W219" s="298">
        <v>0.75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7" customWidth="1"/>
    <col min="2" max="2" width="5.00390625" style="27" customWidth="1"/>
    <col min="3" max="3" width="3.25390625" style="53" customWidth="1"/>
    <col min="4" max="4" width="5.7539062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25390625" style="53" customWidth="1"/>
    <col min="10" max="10" width="5.00390625" style="27" customWidth="1"/>
    <col min="11" max="11" width="5.75390625" style="27" customWidth="1"/>
    <col min="12" max="12" width="0.74609375" style="52" customWidth="1"/>
    <col min="13" max="13" width="5.625" style="27" customWidth="1"/>
    <col min="14" max="14" width="5.00390625" style="27" customWidth="1"/>
    <col min="15" max="15" width="3.25390625" style="53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25390625" style="53" customWidth="1"/>
    <col min="22" max="22" width="5.25390625" style="27" customWidth="1"/>
    <col min="23" max="23" width="5.625" style="27" customWidth="1"/>
    <col min="24" max="16384" width="5.00390625" style="27" customWidth="1"/>
  </cols>
  <sheetData>
    <row r="1" spans="1:23" ht="15">
      <c r="A1" s="278"/>
      <c r="B1" s="279" t="s">
        <v>44</v>
      </c>
      <c r="C1" s="280"/>
      <c r="D1" s="279"/>
      <c r="E1" s="281" t="s">
        <v>45</v>
      </c>
      <c r="F1" s="282"/>
      <c r="G1" s="283" t="s">
        <v>46</v>
      </c>
      <c r="H1" s="283"/>
      <c r="I1" s="284" t="s">
        <v>47</v>
      </c>
      <c r="J1" s="284"/>
      <c r="K1" s="285"/>
      <c r="L1" s="79">
        <v>150</v>
      </c>
      <c r="M1" s="278"/>
      <c r="N1" s="279" t="s">
        <v>44</v>
      </c>
      <c r="O1" s="280"/>
      <c r="P1" s="279"/>
      <c r="Q1" s="281" t="s">
        <v>48</v>
      </c>
      <c r="R1" s="282"/>
      <c r="S1" s="283" t="s">
        <v>46</v>
      </c>
      <c r="T1" s="283"/>
      <c r="U1" s="284" t="s">
        <v>49</v>
      </c>
      <c r="V1" s="284"/>
      <c r="W1" s="285"/>
    </row>
    <row r="2" spans="1:23" ht="12.75">
      <c r="A2" s="287"/>
      <c r="B2" s="287"/>
      <c r="C2" s="288"/>
      <c r="D2" s="289"/>
      <c r="E2" s="289"/>
      <c r="F2" s="289"/>
      <c r="G2" s="290" t="s">
        <v>50</v>
      </c>
      <c r="H2" s="290"/>
      <c r="I2" s="284" t="s">
        <v>51</v>
      </c>
      <c r="J2" s="284"/>
      <c r="K2" s="285"/>
      <c r="L2" s="79">
        <v>150</v>
      </c>
      <c r="M2" s="287"/>
      <c r="N2" s="287"/>
      <c r="O2" s="288"/>
      <c r="P2" s="289"/>
      <c r="Q2" s="289"/>
      <c r="R2" s="289"/>
      <c r="S2" s="290" t="s">
        <v>50</v>
      </c>
      <c r="T2" s="290"/>
      <c r="U2" s="284" t="s">
        <v>52</v>
      </c>
      <c r="V2" s="284"/>
      <c r="W2" s="285"/>
    </row>
    <row r="3" spans="1:23" ht="4.5" customHeight="1">
      <c r="A3" s="80"/>
      <c r="B3" s="81"/>
      <c r="C3" s="82"/>
      <c r="D3" s="83"/>
      <c r="E3" s="84"/>
      <c r="F3" s="85"/>
      <c r="G3" s="86"/>
      <c r="H3" s="86"/>
      <c r="I3" s="82"/>
      <c r="J3" s="81"/>
      <c r="K3" s="87"/>
      <c r="L3" s="79"/>
      <c r="M3" s="80"/>
      <c r="N3" s="81"/>
      <c r="O3" s="82"/>
      <c r="P3" s="83"/>
      <c r="Q3" s="84"/>
      <c r="R3" s="85"/>
      <c r="S3" s="86"/>
      <c r="T3" s="86"/>
      <c r="U3" s="82"/>
      <c r="V3" s="81"/>
      <c r="W3" s="87"/>
    </row>
    <row r="4" spans="1:23" s="292" customFormat="1" ht="12.75" customHeight="1">
      <c r="A4" s="88"/>
      <c r="B4" s="89"/>
      <c r="C4" s="90"/>
      <c r="D4" s="91"/>
      <c r="E4" s="34" t="s">
        <v>53</v>
      </c>
      <c r="F4" s="92" t="s">
        <v>819</v>
      </c>
      <c r="G4" s="93"/>
      <c r="H4" s="94"/>
      <c r="I4" s="42"/>
      <c r="J4" s="260"/>
      <c r="K4" s="198"/>
      <c r="L4" s="96"/>
      <c r="M4" s="88"/>
      <c r="N4" s="89"/>
      <c r="O4" s="90"/>
      <c r="P4" s="91"/>
      <c r="Q4" s="34" t="s">
        <v>53</v>
      </c>
      <c r="R4" s="92" t="s">
        <v>1005</v>
      </c>
      <c r="S4" s="93"/>
      <c r="T4" s="94"/>
      <c r="U4" s="42"/>
      <c r="V4" s="260"/>
      <c r="W4" s="198"/>
    </row>
    <row r="5" spans="1:23" s="292" customFormat="1" ht="12.75" customHeight="1">
      <c r="A5" s="88"/>
      <c r="B5" s="89"/>
      <c r="C5" s="90"/>
      <c r="D5" s="91"/>
      <c r="E5" s="40" t="s">
        <v>54</v>
      </c>
      <c r="F5" s="98" t="s">
        <v>221</v>
      </c>
      <c r="G5" s="97"/>
      <c r="H5" s="94"/>
      <c r="I5" s="44"/>
      <c r="J5" s="26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262"/>
      <c r="L5" s="96"/>
      <c r="M5" s="88"/>
      <c r="N5" s="89"/>
      <c r="O5" s="90"/>
      <c r="P5" s="91"/>
      <c r="Q5" s="40" t="s">
        <v>54</v>
      </c>
      <c r="R5" s="92" t="s">
        <v>1779</v>
      </c>
      <c r="S5" s="97"/>
      <c r="T5" s="94"/>
      <c r="U5" s="44"/>
      <c r="V5" s="26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7.1</v>
      </c>
      <c r="W5" s="262"/>
    </row>
    <row r="6" spans="1:23" s="292" customFormat="1" ht="12.75" customHeight="1">
      <c r="A6" s="88"/>
      <c r="B6" s="89"/>
      <c r="C6" s="90"/>
      <c r="D6" s="91"/>
      <c r="E6" s="40" t="s">
        <v>55</v>
      </c>
      <c r="F6" s="92" t="s">
        <v>146</v>
      </c>
      <c r="G6" s="93"/>
      <c r="H6" s="94"/>
      <c r="I6" s="26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J6" s="261" t="str">
        <f>IF(J5="","","+")</f>
        <v>+</v>
      </c>
      <c r="K6" s="26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96"/>
      <c r="M6" s="88"/>
      <c r="N6" s="89"/>
      <c r="O6" s="90"/>
      <c r="P6" s="91"/>
      <c r="Q6" s="40" t="s">
        <v>55</v>
      </c>
      <c r="R6" s="92" t="s">
        <v>591</v>
      </c>
      <c r="S6" s="93"/>
      <c r="T6" s="94"/>
      <c r="U6" s="26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261" t="str">
        <f>IF(V5="","","+")</f>
        <v>+</v>
      </c>
      <c r="W6" s="26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18.1</v>
      </c>
    </row>
    <row r="7" spans="1:23" s="292" customFormat="1" ht="12.75" customHeight="1">
      <c r="A7" s="88"/>
      <c r="B7" s="89"/>
      <c r="C7" s="90"/>
      <c r="D7" s="91"/>
      <c r="E7" s="34" t="s">
        <v>57</v>
      </c>
      <c r="F7" s="92" t="s">
        <v>756</v>
      </c>
      <c r="G7" s="93"/>
      <c r="H7" s="94"/>
      <c r="I7" s="44"/>
      <c r="J7" s="26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K7" s="262"/>
      <c r="L7" s="96"/>
      <c r="M7" s="88"/>
      <c r="N7" s="89"/>
      <c r="O7" s="90"/>
      <c r="P7" s="91"/>
      <c r="Q7" s="34" t="s">
        <v>57</v>
      </c>
      <c r="R7" s="92" t="s">
        <v>523</v>
      </c>
      <c r="S7" s="93"/>
      <c r="T7" s="94"/>
      <c r="U7" s="44"/>
      <c r="V7" s="26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262"/>
    </row>
    <row r="8" spans="1:23" s="292" customFormat="1" ht="12.75" customHeight="1">
      <c r="A8" s="99" t="s">
        <v>53</v>
      </c>
      <c r="B8" s="100" t="s">
        <v>591</v>
      </c>
      <c r="C8" s="90"/>
      <c r="D8" s="91"/>
      <c r="E8" s="101"/>
      <c r="F8" s="93"/>
      <c r="G8" s="34" t="s">
        <v>53</v>
      </c>
      <c r="H8" s="102" t="s">
        <v>1780</v>
      </c>
      <c r="I8" s="93"/>
      <c r="J8" s="97"/>
      <c r="K8" s="95"/>
      <c r="L8" s="96"/>
      <c r="M8" s="99" t="s">
        <v>53</v>
      </c>
      <c r="N8" s="100" t="s">
        <v>1781</v>
      </c>
      <c r="O8" s="90"/>
      <c r="P8" s="91"/>
      <c r="Q8" s="101"/>
      <c r="R8" s="93"/>
      <c r="S8" s="34" t="s">
        <v>53</v>
      </c>
      <c r="T8" s="102" t="s">
        <v>245</v>
      </c>
      <c r="U8" s="93"/>
      <c r="V8" s="97"/>
      <c r="W8" s="95"/>
    </row>
    <row r="9" spans="1:23" s="292" customFormat="1" ht="12.75" customHeight="1">
      <c r="A9" s="103" t="s">
        <v>54</v>
      </c>
      <c r="B9" s="100" t="s">
        <v>306</v>
      </c>
      <c r="C9" s="104"/>
      <c r="D9" s="91"/>
      <c r="E9" s="101"/>
      <c r="F9" s="105"/>
      <c r="G9" s="40" t="s">
        <v>54</v>
      </c>
      <c r="H9" s="102" t="s">
        <v>1734</v>
      </c>
      <c r="I9" s="93"/>
      <c r="J9" s="97"/>
      <c r="K9" s="95"/>
      <c r="L9" s="96"/>
      <c r="M9" s="103" t="s">
        <v>54</v>
      </c>
      <c r="N9" s="100" t="s">
        <v>509</v>
      </c>
      <c r="O9" s="104"/>
      <c r="P9" s="91"/>
      <c r="Q9" s="101"/>
      <c r="R9" s="105"/>
      <c r="S9" s="40" t="s">
        <v>54</v>
      </c>
      <c r="T9" s="102" t="s">
        <v>1004</v>
      </c>
      <c r="U9" s="93"/>
      <c r="V9" s="97"/>
      <c r="W9" s="95"/>
    </row>
    <row r="10" spans="1:23" s="292" customFormat="1" ht="12.75" customHeight="1">
      <c r="A10" s="103" t="s">
        <v>55</v>
      </c>
      <c r="B10" s="100" t="s">
        <v>1782</v>
      </c>
      <c r="C10" s="90"/>
      <c r="D10" s="91"/>
      <c r="E10" s="101"/>
      <c r="F10" s="105"/>
      <c r="G10" s="40" t="s">
        <v>55</v>
      </c>
      <c r="H10" s="102" t="s">
        <v>102</v>
      </c>
      <c r="I10" s="93"/>
      <c r="J10" s="93"/>
      <c r="K10" s="95"/>
      <c r="L10" s="96"/>
      <c r="M10" s="103" t="s">
        <v>55</v>
      </c>
      <c r="N10" s="100" t="s">
        <v>1782</v>
      </c>
      <c r="O10" s="90"/>
      <c r="P10" s="91"/>
      <c r="Q10" s="101"/>
      <c r="R10" s="105"/>
      <c r="S10" s="40" t="s">
        <v>55</v>
      </c>
      <c r="T10" s="102" t="s">
        <v>67</v>
      </c>
      <c r="U10" s="93"/>
      <c r="V10" s="93"/>
      <c r="W10" s="95"/>
    </row>
    <row r="11" spans="1:23" s="292" customFormat="1" ht="12.75" customHeight="1">
      <c r="A11" s="99" t="s">
        <v>57</v>
      </c>
      <c r="B11" s="100" t="s">
        <v>541</v>
      </c>
      <c r="C11" s="104"/>
      <c r="D11" s="91"/>
      <c r="E11" s="101"/>
      <c r="F11" s="93"/>
      <c r="G11" s="34" t="s">
        <v>57</v>
      </c>
      <c r="H11" s="102" t="s">
        <v>112</v>
      </c>
      <c r="I11" s="93"/>
      <c r="J11" s="106" t="s">
        <v>64</v>
      </c>
      <c r="K11" s="95"/>
      <c r="L11" s="96"/>
      <c r="M11" s="99" t="s">
        <v>57</v>
      </c>
      <c r="N11" s="100" t="s">
        <v>485</v>
      </c>
      <c r="O11" s="104"/>
      <c r="P11" s="91"/>
      <c r="Q11" s="101"/>
      <c r="R11" s="93"/>
      <c r="S11" s="34" t="s">
        <v>57</v>
      </c>
      <c r="T11" s="102" t="s">
        <v>1783</v>
      </c>
      <c r="U11" s="93"/>
      <c r="V11" s="106" t="s">
        <v>64</v>
      </c>
      <c r="W11" s="95"/>
    </row>
    <row r="12" spans="1:23" s="292" customFormat="1" ht="12.75" customHeight="1">
      <c r="A12" s="108"/>
      <c r="B12" s="104"/>
      <c r="C12" s="104"/>
      <c r="D12" s="91"/>
      <c r="E12" s="34" t="s">
        <v>53</v>
      </c>
      <c r="F12" s="92" t="s">
        <v>688</v>
      </c>
      <c r="G12" s="93"/>
      <c r="H12" s="109"/>
      <c r="I12" s="110" t="s">
        <v>65</v>
      </c>
      <c r="J12" s="111" t="s">
        <v>1784</v>
      </c>
      <c r="K12" s="95"/>
      <c r="L12" s="96"/>
      <c r="M12" s="108"/>
      <c r="N12" s="104"/>
      <c r="O12" s="104"/>
      <c r="P12" s="91"/>
      <c r="Q12" s="34" t="s">
        <v>53</v>
      </c>
      <c r="R12" s="92" t="s">
        <v>236</v>
      </c>
      <c r="S12" s="93"/>
      <c r="T12" s="109"/>
      <c r="U12" s="110" t="s">
        <v>65</v>
      </c>
      <c r="V12" s="111" t="s">
        <v>1785</v>
      </c>
      <c r="W12" s="95"/>
    </row>
    <row r="13" spans="1:23" s="292" customFormat="1" ht="12.75" customHeight="1">
      <c r="A13" s="88"/>
      <c r="B13" s="112" t="s">
        <v>66</v>
      </c>
      <c r="C13" s="90"/>
      <c r="D13" s="91"/>
      <c r="E13" s="40" t="s">
        <v>54</v>
      </c>
      <c r="F13" s="92" t="s">
        <v>1786</v>
      </c>
      <c r="G13" s="93"/>
      <c r="H13" s="94"/>
      <c r="I13" s="110" t="s">
        <v>5</v>
      </c>
      <c r="J13" s="113" t="s">
        <v>1787</v>
      </c>
      <c r="K13" s="95"/>
      <c r="L13" s="96"/>
      <c r="M13" s="88"/>
      <c r="N13" s="112" t="s">
        <v>66</v>
      </c>
      <c r="O13" s="90"/>
      <c r="P13" s="91"/>
      <c r="Q13" s="40" t="s">
        <v>54</v>
      </c>
      <c r="R13" s="92" t="s">
        <v>298</v>
      </c>
      <c r="S13" s="93"/>
      <c r="T13" s="94"/>
      <c r="U13" s="110" t="s">
        <v>5</v>
      </c>
      <c r="V13" s="113" t="s">
        <v>1788</v>
      </c>
      <c r="W13" s="95"/>
    </row>
    <row r="14" spans="1:23" s="292" customFormat="1" ht="12.75" customHeight="1">
      <c r="A14" s="88"/>
      <c r="B14" s="112" t="s">
        <v>1789</v>
      </c>
      <c r="C14" s="90"/>
      <c r="D14" s="91"/>
      <c r="E14" s="40" t="s">
        <v>55</v>
      </c>
      <c r="F14" s="92" t="s">
        <v>1087</v>
      </c>
      <c r="G14" s="97"/>
      <c r="H14" s="94"/>
      <c r="I14" s="110" t="s">
        <v>68</v>
      </c>
      <c r="J14" s="113" t="s">
        <v>1790</v>
      </c>
      <c r="K14" s="95"/>
      <c r="L14" s="96"/>
      <c r="M14" s="88"/>
      <c r="N14" s="112" t="s">
        <v>258</v>
      </c>
      <c r="O14" s="90"/>
      <c r="P14" s="91"/>
      <c r="Q14" s="40" t="s">
        <v>55</v>
      </c>
      <c r="R14" s="92" t="s">
        <v>1791</v>
      </c>
      <c r="S14" s="97"/>
      <c r="T14" s="94"/>
      <c r="U14" s="110" t="s">
        <v>68</v>
      </c>
      <c r="V14" s="113" t="s">
        <v>1792</v>
      </c>
      <c r="W14" s="95"/>
    </row>
    <row r="15" spans="1:23" s="292" customFormat="1" ht="12.75" customHeight="1">
      <c r="A15" s="114"/>
      <c r="B15" s="115"/>
      <c r="C15" s="115"/>
      <c r="D15" s="91"/>
      <c r="E15" s="34" t="s">
        <v>57</v>
      </c>
      <c r="F15" s="100" t="s">
        <v>1793</v>
      </c>
      <c r="G15" s="115"/>
      <c r="H15" s="115"/>
      <c r="I15" s="116" t="s">
        <v>71</v>
      </c>
      <c r="J15" s="113" t="s">
        <v>1794</v>
      </c>
      <c r="K15" s="117"/>
      <c r="L15" s="118"/>
      <c r="M15" s="114"/>
      <c r="N15" s="115"/>
      <c r="O15" s="115"/>
      <c r="P15" s="91"/>
      <c r="Q15" s="34" t="s">
        <v>57</v>
      </c>
      <c r="R15" s="107" t="s">
        <v>1247</v>
      </c>
      <c r="S15" s="115"/>
      <c r="T15" s="115"/>
      <c r="U15" s="116" t="s">
        <v>71</v>
      </c>
      <c r="V15" s="113" t="s">
        <v>1792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128"/>
      <c r="B17" s="128" t="s">
        <v>72</v>
      </c>
      <c r="C17" s="129"/>
      <c r="D17" s="130" t="s">
        <v>73</v>
      </c>
      <c r="E17" s="130" t="s">
        <v>74</v>
      </c>
      <c r="F17" s="130" t="s">
        <v>75</v>
      </c>
      <c r="G17" s="131" t="s">
        <v>76</v>
      </c>
      <c r="H17" s="132"/>
      <c r="I17" s="129" t="s">
        <v>77</v>
      </c>
      <c r="J17" s="130" t="s">
        <v>72</v>
      </c>
      <c r="K17" s="128" t="s">
        <v>78</v>
      </c>
      <c r="L17" s="26">
        <v>150</v>
      </c>
      <c r="M17" s="128"/>
      <c r="N17" s="128" t="s">
        <v>72</v>
      </c>
      <c r="O17" s="129"/>
      <c r="P17" s="130" t="s">
        <v>73</v>
      </c>
      <c r="Q17" s="130" t="s">
        <v>74</v>
      </c>
      <c r="R17" s="130" t="s">
        <v>75</v>
      </c>
      <c r="S17" s="131" t="s">
        <v>76</v>
      </c>
      <c r="T17" s="132"/>
      <c r="U17" s="129" t="s">
        <v>77</v>
      </c>
      <c r="V17" s="130" t="s">
        <v>72</v>
      </c>
      <c r="W17" s="133" t="s">
        <v>78</v>
      </c>
    </row>
    <row r="18" spans="1:23" ht="12.75">
      <c r="A18" s="134" t="s">
        <v>78</v>
      </c>
      <c r="B18" s="134" t="s">
        <v>79</v>
      </c>
      <c r="C18" s="135" t="s">
        <v>80</v>
      </c>
      <c r="D18" s="136" t="s">
        <v>81</v>
      </c>
      <c r="E18" s="136" t="s">
        <v>82</v>
      </c>
      <c r="F18" s="136"/>
      <c r="G18" s="137" t="s">
        <v>80</v>
      </c>
      <c r="H18" s="137" t="s">
        <v>77</v>
      </c>
      <c r="I18" s="135"/>
      <c r="J18" s="134" t="s">
        <v>79</v>
      </c>
      <c r="K18" s="134"/>
      <c r="L18" s="26">
        <v>150</v>
      </c>
      <c r="M18" s="134" t="s">
        <v>78</v>
      </c>
      <c r="N18" s="134" t="s">
        <v>79</v>
      </c>
      <c r="O18" s="135" t="s">
        <v>80</v>
      </c>
      <c r="P18" s="136" t="s">
        <v>81</v>
      </c>
      <c r="Q18" s="136" t="s">
        <v>82</v>
      </c>
      <c r="R18" s="136"/>
      <c r="S18" s="137" t="s">
        <v>80</v>
      </c>
      <c r="T18" s="137" t="s">
        <v>77</v>
      </c>
      <c r="U18" s="135"/>
      <c r="V18" s="134" t="s">
        <v>79</v>
      </c>
      <c r="W18" s="138"/>
    </row>
    <row r="19" spans="1:23" ht="16.5" customHeight="1">
      <c r="A19" s="139">
        <v>0</v>
      </c>
      <c r="B19" s="140">
        <v>2</v>
      </c>
      <c r="C19" s="141">
        <v>1</v>
      </c>
      <c r="D19" s="294" t="s">
        <v>503</v>
      </c>
      <c r="E19" s="142" t="s">
        <v>5</v>
      </c>
      <c r="F19" s="143">
        <v>11</v>
      </c>
      <c r="G19" s="144">
        <v>400</v>
      </c>
      <c r="H19" s="144"/>
      <c r="I19" s="145">
        <v>2</v>
      </c>
      <c r="J19" s="146">
        <v>2</v>
      </c>
      <c r="K19" s="147">
        <v>0</v>
      </c>
      <c r="L19" s="26"/>
      <c r="M19" s="295">
        <v>8.25</v>
      </c>
      <c r="N19" s="296">
        <v>4</v>
      </c>
      <c r="O19" s="141">
        <v>1</v>
      </c>
      <c r="P19" s="294" t="s">
        <v>1795</v>
      </c>
      <c r="Q19" s="142" t="s">
        <v>71</v>
      </c>
      <c r="R19" s="143">
        <v>9</v>
      </c>
      <c r="S19" s="144">
        <v>100</v>
      </c>
      <c r="T19" s="144"/>
      <c r="U19" s="145">
        <v>2</v>
      </c>
      <c r="V19" s="297">
        <v>0</v>
      </c>
      <c r="W19" s="298">
        <v>-8.25</v>
      </c>
    </row>
    <row r="20" spans="1:23" ht="16.5" customHeight="1">
      <c r="A20" s="139">
        <v>2.75</v>
      </c>
      <c r="B20" s="140">
        <v>4</v>
      </c>
      <c r="C20" s="141">
        <v>5</v>
      </c>
      <c r="D20" s="316" t="s">
        <v>83</v>
      </c>
      <c r="E20" s="142" t="s">
        <v>65</v>
      </c>
      <c r="F20" s="143">
        <v>12</v>
      </c>
      <c r="G20" s="144">
        <v>490</v>
      </c>
      <c r="H20" s="144"/>
      <c r="I20" s="141">
        <v>3</v>
      </c>
      <c r="J20" s="146">
        <v>0</v>
      </c>
      <c r="K20" s="147">
        <v>-2.75</v>
      </c>
      <c r="L20" s="26"/>
      <c r="M20" s="295">
        <v>-2.5</v>
      </c>
      <c r="N20" s="296">
        <v>2</v>
      </c>
      <c r="O20" s="141">
        <v>5</v>
      </c>
      <c r="P20" s="294" t="s">
        <v>503</v>
      </c>
      <c r="Q20" s="142" t="s">
        <v>68</v>
      </c>
      <c r="R20" s="143">
        <v>11</v>
      </c>
      <c r="S20" s="144"/>
      <c r="T20" s="144">
        <v>400</v>
      </c>
      <c r="U20" s="141">
        <v>3</v>
      </c>
      <c r="V20" s="297">
        <v>2</v>
      </c>
      <c r="W20" s="298">
        <v>2.5</v>
      </c>
    </row>
    <row r="21" spans="1:23" ht="16.5" customHeight="1">
      <c r="A21" s="139">
        <v>-2.75</v>
      </c>
      <c r="B21" s="140">
        <v>0</v>
      </c>
      <c r="C21" s="141">
        <v>4</v>
      </c>
      <c r="D21" s="294" t="s">
        <v>850</v>
      </c>
      <c r="E21" s="142" t="s">
        <v>68</v>
      </c>
      <c r="F21" s="148">
        <v>6</v>
      </c>
      <c r="G21" s="144">
        <v>300</v>
      </c>
      <c r="H21" s="144"/>
      <c r="I21" s="141">
        <v>6</v>
      </c>
      <c r="J21" s="146">
        <v>4</v>
      </c>
      <c r="K21" s="147">
        <v>2.75</v>
      </c>
      <c r="L21" s="26"/>
      <c r="M21" s="295">
        <v>-3.25</v>
      </c>
      <c r="N21" s="296">
        <v>0</v>
      </c>
      <c r="O21" s="141">
        <v>4</v>
      </c>
      <c r="P21" s="316" t="s">
        <v>83</v>
      </c>
      <c r="Q21" s="142" t="s">
        <v>68</v>
      </c>
      <c r="R21" s="148">
        <v>10</v>
      </c>
      <c r="S21" s="144"/>
      <c r="T21" s="144">
        <v>430</v>
      </c>
      <c r="U21" s="141">
        <v>6</v>
      </c>
      <c r="V21" s="297">
        <v>4</v>
      </c>
      <c r="W21" s="298">
        <v>3.25</v>
      </c>
    </row>
    <row r="22" spans="1:23" s="39" customFormat="1" ht="30" customHeight="1">
      <c r="A22" s="27"/>
      <c r="B22" s="27"/>
      <c r="C22" s="53"/>
      <c r="D22" s="27"/>
      <c r="E22" s="27"/>
      <c r="F22" s="27"/>
      <c r="G22" s="27"/>
      <c r="H22" s="27"/>
      <c r="I22" s="53"/>
      <c r="J22" s="27"/>
      <c r="K22" s="25"/>
      <c r="L22" s="52"/>
      <c r="M22" s="27"/>
      <c r="N22" s="27"/>
      <c r="O22" s="53"/>
      <c r="P22" s="27"/>
      <c r="Q22" s="27"/>
      <c r="R22" s="27"/>
      <c r="S22" s="27"/>
      <c r="T22" s="27"/>
      <c r="U22" s="53"/>
      <c r="V22" s="27"/>
      <c r="W22" s="27"/>
    </row>
    <row r="23" spans="1:23" s="39" customFormat="1" ht="15">
      <c r="A23" s="18"/>
      <c r="B23" s="19" t="s">
        <v>44</v>
      </c>
      <c r="C23" s="20"/>
      <c r="D23" s="19"/>
      <c r="E23" s="21" t="s">
        <v>87</v>
      </c>
      <c r="F23" s="22"/>
      <c r="G23" s="23" t="s">
        <v>46</v>
      </c>
      <c r="H23" s="23"/>
      <c r="I23" s="24" t="s">
        <v>88</v>
      </c>
      <c r="J23" s="24"/>
      <c r="K23" s="25"/>
      <c r="L23" s="26">
        <v>150</v>
      </c>
      <c r="M23" s="18"/>
      <c r="N23" s="19" t="s">
        <v>44</v>
      </c>
      <c r="O23" s="20"/>
      <c r="P23" s="19"/>
      <c r="Q23" s="21" t="s">
        <v>89</v>
      </c>
      <c r="R23" s="22"/>
      <c r="S23" s="23" t="s">
        <v>46</v>
      </c>
      <c r="T23" s="23"/>
      <c r="U23" s="24" t="s">
        <v>90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50</v>
      </c>
      <c r="H24" s="31"/>
      <c r="I24" s="24" t="s">
        <v>91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50</v>
      </c>
      <c r="T24" s="31"/>
      <c r="U24" s="24" t="s">
        <v>92</v>
      </c>
      <c r="V24" s="24"/>
      <c r="W24" s="25"/>
    </row>
    <row r="25" spans="1:23" s="39" customFormat="1" ht="4.5" customHeight="1">
      <c r="A25" s="80"/>
      <c r="B25" s="81"/>
      <c r="C25" s="82"/>
      <c r="D25" s="83"/>
      <c r="E25" s="84"/>
      <c r="F25" s="85"/>
      <c r="G25" s="86"/>
      <c r="H25" s="86"/>
      <c r="I25" s="82"/>
      <c r="J25" s="81"/>
      <c r="K25" s="87"/>
      <c r="L25" s="79"/>
      <c r="M25" s="80"/>
      <c r="N25" s="81"/>
      <c r="O25" s="82"/>
      <c r="P25" s="83"/>
      <c r="Q25" s="84"/>
      <c r="R25" s="85"/>
      <c r="S25" s="86"/>
      <c r="T25" s="86"/>
      <c r="U25" s="82"/>
      <c r="V25" s="81"/>
      <c r="W25" s="87"/>
    </row>
    <row r="26" spans="1:23" s="292" customFormat="1" ht="12.75" customHeight="1">
      <c r="A26" s="88"/>
      <c r="B26" s="89"/>
      <c r="C26" s="90"/>
      <c r="D26" s="91"/>
      <c r="E26" s="34" t="s">
        <v>53</v>
      </c>
      <c r="F26" s="92" t="s">
        <v>986</v>
      </c>
      <c r="G26" s="93"/>
      <c r="H26" s="94"/>
      <c r="I26" s="42"/>
      <c r="J26" s="260"/>
      <c r="K26" s="198"/>
      <c r="L26" s="96"/>
      <c r="M26" s="88"/>
      <c r="N26" s="89"/>
      <c r="O26" s="90"/>
      <c r="P26" s="91"/>
      <c r="Q26" s="34" t="s">
        <v>53</v>
      </c>
      <c r="R26" s="92" t="s">
        <v>625</v>
      </c>
      <c r="S26" s="93"/>
      <c r="T26" s="94"/>
      <c r="U26" s="42"/>
      <c r="V26" s="260"/>
      <c r="W26" s="198"/>
    </row>
    <row r="27" spans="1:23" s="292" customFormat="1" ht="12.75" customHeight="1">
      <c r="A27" s="88"/>
      <c r="B27" s="89"/>
      <c r="C27" s="90"/>
      <c r="D27" s="91"/>
      <c r="E27" s="40" t="s">
        <v>54</v>
      </c>
      <c r="F27" s="92" t="s">
        <v>1149</v>
      </c>
      <c r="G27" s="97"/>
      <c r="H27" s="94"/>
      <c r="I27" s="44"/>
      <c r="J27" s="261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K27" s="262"/>
      <c r="L27" s="96"/>
      <c r="M27" s="88"/>
      <c r="N27" s="89"/>
      <c r="O27" s="90"/>
      <c r="P27" s="91"/>
      <c r="Q27" s="40" t="s">
        <v>54</v>
      </c>
      <c r="R27" s="92" t="s">
        <v>1560</v>
      </c>
      <c r="S27" s="97"/>
      <c r="T27" s="94"/>
      <c r="U27" s="44"/>
      <c r="V27" s="261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7.1</v>
      </c>
      <c r="W27" s="262"/>
    </row>
    <row r="28" spans="1:23" s="292" customFormat="1" ht="12.75" customHeight="1">
      <c r="A28" s="88"/>
      <c r="B28" s="89"/>
      <c r="C28" s="90"/>
      <c r="D28" s="91"/>
      <c r="E28" s="40" t="s">
        <v>55</v>
      </c>
      <c r="F28" s="92" t="s">
        <v>509</v>
      </c>
      <c r="G28" s="93"/>
      <c r="H28" s="94"/>
      <c r="I28" s="263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4.1</v>
      </c>
      <c r="J28" s="261" t="str">
        <f>IF(J27="","","+")</f>
        <v>+</v>
      </c>
      <c r="K28" s="264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5.1</v>
      </c>
      <c r="L28" s="96"/>
      <c r="M28" s="88"/>
      <c r="N28" s="89"/>
      <c r="O28" s="90"/>
      <c r="P28" s="91"/>
      <c r="Q28" s="40" t="s">
        <v>55</v>
      </c>
      <c r="R28" s="98" t="s">
        <v>765</v>
      </c>
      <c r="S28" s="93"/>
      <c r="T28" s="94"/>
      <c r="U28" s="263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10.1</v>
      </c>
      <c r="V28" s="261" t="str">
        <f>IF(V27="","","+")</f>
        <v>+</v>
      </c>
      <c r="W28" s="264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4.1</v>
      </c>
    </row>
    <row r="29" spans="1:23" s="292" customFormat="1" ht="12.75" customHeight="1">
      <c r="A29" s="88"/>
      <c r="B29" s="89"/>
      <c r="C29" s="90"/>
      <c r="D29" s="91"/>
      <c r="E29" s="34" t="s">
        <v>57</v>
      </c>
      <c r="F29" s="92" t="s">
        <v>671</v>
      </c>
      <c r="G29" s="93"/>
      <c r="H29" s="94"/>
      <c r="I29" s="44"/>
      <c r="J29" s="261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20.1</v>
      </c>
      <c r="K29" s="262"/>
      <c r="L29" s="96"/>
      <c r="M29" s="88"/>
      <c r="N29" s="89"/>
      <c r="O29" s="90"/>
      <c r="P29" s="91"/>
      <c r="Q29" s="34" t="s">
        <v>57</v>
      </c>
      <c r="R29" s="92" t="s">
        <v>1796</v>
      </c>
      <c r="S29" s="93"/>
      <c r="T29" s="94"/>
      <c r="U29" s="44"/>
      <c r="V29" s="261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19.1</v>
      </c>
      <c r="W29" s="262"/>
    </row>
    <row r="30" spans="1:23" s="292" customFormat="1" ht="12.75" customHeight="1">
      <c r="A30" s="99" t="s">
        <v>53</v>
      </c>
      <c r="B30" s="100" t="s">
        <v>279</v>
      </c>
      <c r="C30" s="90"/>
      <c r="D30" s="91"/>
      <c r="E30" s="101"/>
      <c r="F30" s="93"/>
      <c r="G30" s="34" t="s">
        <v>53</v>
      </c>
      <c r="H30" s="102" t="s">
        <v>1209</v>
      </c>
      <c r="I30" s="93"/>
      <c r="J30" s="97"/>
      <c r="K30" s="95"/>
      <c r="L30" s="96"/>
      <c r="M30" s="99" t="s">
        <v>53</v>
      </c>
      <c r="N30" s="100" t="s">
        <v>220</v>
      </c>
      <c r="O30" s="90"/>
      <c r="P30" s="91"/>
      <c r="Q30" s="101"/>
      <c r="R30" s="93"/>
      <c r="S30" s="34" t="s">
        <v>53</v>
      </c>
      <c r="T30" s="102" t="s">
        <v>1665</v>
      </c>
      <c r="U30" s="93"/>
      <c r="V30" s="97"/>
      <c r="W30" s="95"/>
    </row>
    <row r="31" spans="1:23" s="292" customFormat="1" ht="12.75" customHeight="1">
      <c r="A31" s="103" t="s">
        <v>54</v>
      </c>
      <c r="B31" s="100" t="s">
        <v>837</v>
      </c>
      <c r="C31" s="104"/>
      <c r="D31" s="91"/>
      <c r="E31" s="101"/>
      <c r="F31" s="105"/>
      <c r="G31" s="40" t="s">
        <v>54</v>
      </c>
      <c r="H31" s="102" t="s">
        <v>196</v>
      </c>
      <c r="I31" s="93"/>
      <c r="J31" s="97"/>
      <c r="K31" s="95"/>
      <c r="L31" s="96"/>
      <c r="M31" s="103" t="s">
        <v>54</v>
      </c>
      <c r="N31" s="100" t="s">
        <v>1236</v>
      </c>
      <c r="O31" s="104"/>
      <c r="P31" s="91"/>
      <c r="Q31" s="101"/>
      <c r="R31" s="105"/>
      <c r="S31" s="40" t="s">
        <v>54</v>
      </c>
      <c r="T31" s="149" t="s">
        <v>169</v>
      </c>
      <c r="U31" s="93"/>
      <c r="V31" s="97"/>
      <c r="W31" s="95"/>
    </row>
    <row r="32" spans="1:23" s="292" customFormat="1" ht="12.75" customHeight="1">
      <c r="A32" s="103" t="s">
        <v>55</v>
      </c>
      <c r="B32" s="107" t="s">
        <v>1797</v>
      </c>
      <c r="C32" s="90"/>
      <c r="D32" s="91"/>
      <c r="E32" s="101"/>
      <c r="F32" s="105"/>
      <c r="G32" s="40" t="s">
        <v>55</v>
      </c>
      <c r="H32" s="102" t="s">
        <v>986</v>
      </c>
      <c r="I32" s="93"/>
      <c r="J32" s="93"/>
      <c r="K32" s="95"/>
      <c r="L32" s="96"/>
      <c r="M32" s="103" t="s">
        <v>55</v>
      </c>
      <c r="N32" s="100" t="s">
        <v>1798</v>
      </c>
      <c r="O32" s="90"/>
      <c r="P32" s="91"/>
      <c r="Q32" s="101"/>
      <c r="R32" s="105"/>
      <c r="S32" s="40" t="s">
        <v>55</v>
      </c>
      <c r="T32" s="102" t="s">
        <v>834</v>
      </c>
      <c r="U32" s="93"/>
      <c r="V32" s="93"/>
      <c r="W32" s="95"/>
    </row>
    <row r="33" spans="1:23" s="292" customFormat="1" ht="12.75" customHeight="1">
      <c r="A33" s="99" t="s">
        <v>57</v>
      </c>
      <c r="B33" s="100" t="s">
        <v>168</v>
      </c>
      <c r="C33" s="104"/>
      <c r="D33" s="91"/>
      <c r="E33" s="101"/>
      <c r="F33" s="93"/>
      <c r="G33" s="34" t="s">
        <v>57</v>
      </c>
      <c r="H33" s="102" t="s">
        <v>161</v>
      </c>
      <c r="I33" s="93"/>
      <c r="J33" s="106" t="s">
        <v>64</v>
      </c>
      <c r="K33" s="95"/>
      <c r="L33" s="96"/>
      <c r="M33" s="99" t="s">
        <v>57</v>
      </c>
      <c r="N33" s="100" t="s">
        <v>133</v>
      </c>
      <c r="O33" s="104"/>
      <c r="P33" s="91"/>
      <c r="Q33" s="101"/>
      <c r="R33" s="93"/>
      <c r="S33" s="34" t="s">
        <v>57</v>
      </c>
      <c r="T33" s="102" t="s">
        <v>317</v>
      </c>
      <c r="U33" s="93"/>
      <c r="V33" s="106" t="s">
        <v>64</v>
      </c>
      <c r="W33" s="95"/>
    </row>
    <row r="34" spans="1:23" s="292" customFormat="1" ht="12.75" customHeight="1">
      <c r="A34" s="108"/>
      <c r="B34" s="104"/>
      <c r="C34" s="104"/>
      <c r="D34" s="91"/>
      <c r="E34" s="34" t="s">
        <v>53</v>
      </c>
      <c r="F34" s="92" t="s">
        <v>1346</v>
      </c>
      <c r="G34" s="93"/>
      <c r="H34" s="109"/>
      <c r="I34" s="110" t="s">
        <v>65</v>
      </c>
      <c r="J34" s="111" t="s">
        <v>1799</v>
      </c>
      <c r="K34" s="95"/>
      <c r="L34" s="96"/>
      <c r="M34" s="108"/>
      <c r="N34" s="104"/>
      <c r="O34" s="104"/>
      <c r="P34" s="91"/>
      <c r="Q34" s="34" t="s">
        <v>53</v>
      </c>
      <c r="R34" s="92" t="s">
        <v>1800</v>
      </c>
      <c r="S34" s="93"/>
      <c r="T34" s="109"/>
      <c r="U34" s="110" t="s">
        <v>65</v>
      </c>
      <c r="V34" s="111" t="s">
        <v>1938</v>
      </c>
      <c r="W34" s="95"/>
    </row>
    <row r="35" spans="1:23" s="292" customFormat="1" ht="12.75" customHeight="1">
      <c r="A35" s="88"/>
      <c r="B35" s="112" t="s">
        <v>66</v>
      </c>
      <c r="C35" s="90"/>
      <c r="D35" s="91"/>
      <c r="E35" s="40" t="s">
        <v>54</v>
      </c>
      <c r="F35" s="92" t="s">
        <v>309</v>
      </c>
      <c r="G35" s="93"/>
      <c r="H35" s="94"/>
      <c r="I35" s="110" t="s">
        <v>5</v>
      </c>
      <c r="J35" s="113" t="s">
        <v>1801</v>
      </c>
      <c r="K35" s="95"/>
      <c r="L35" s="96"/>
      <c r="M35" s="88"/>
      <c r="N35" s="112" t="s">
        <v>66</v>
      </c>
      <c r="O35" s="90"/>
      <c r="P35" s="91"/>
      <c r="Q35" s="40" t="s">
        <v>54</v>
      </c>
      <c r="R35" s="92" t="s">
        <v>324</v>
      </c>
      <c r="S35" s="93"/>
      <c r="T35" s="94"/>
      <c r="U35" s="110" t="s">
        <v>5</v>
      </c>
      <c r="V35" s="113" t="s">
        <v>1939</v>
      </c>
      <c r="W35" s="95"/>
    </row>
    <row r="36" spans="1:23" s="292" customFormat="1" ht="12.75" customHeight="1">
      <c r="A36" s="88"/>
      <c r="B36" s="112" t="s">
        <v>1802</v>
      </c>
      <c r="C36" s="90"/>
      <c r="D36" s="91"/>
      <c r="E36" s="40" t="s">
        <v>55</v>
      </c>
      <c r="F36" s="92" t="s">
        <v>1803</v>
      </c>
      <c r="G36" s="97"/>
      <c r="H36" s="94"/>
      <c r="I36" s="110" t="s">
        <v>68</v>
      </c>
      <c r="J36" s="113" t="s">
        <v>1177</v>
      </c>
      <c r="K36" s="95"/>
      <c r="L36" s="96"/>
      <c r="M36" s="88"/>
      <c r="N36" s="112" t="s">
        <v>1804</v>
      </c>
      <c r="O36" s="90"/>
      <c r="P36" s="91"/>
      <c r="Q36" s="40" t="s">
        <v>55</v>
      </c>
      <c r="R36" s="92" t="s">
        <v>58</v>
      </c>
      <c r="S36" s="97"/>
      <c r="T36" s="94"/>
      <c r="U36" s="110" t="s">
        <v>68</v>
      </c>
      <c r="V36" s="113" t="s">
        <v>1940</v>
      </c>
      <c r="W36" s="95"/>
    </row>
    <row r="37" spans="1:23" s="292" customFormat="1" ht="12.75" customHeight="1">
      <c r="A37" s="114"/>
      <c r="B37" s="115"/>
      <c r="C37" s="115"/>
      <c r="D37" s="91"/>
      <c r="E37" s="34" t="s">
        <v>57</v>
      </c>
      <c r="F37" s="100" t="s">
        <v>1805</v>
      </c>
      <c r="G37" s="115"/>
      <c r="H37" s="115"/>
      <c r="I37" s="116" t="s">
        <v>71</v>
      </c>
      <c r="J37" s="113" t="s">
        <v>1177</v>
      </c>
      <c r="K37" s="117"/>
      <c r="L37" s="118"/>
      <c r="M37" s="114"/>
      <c r="N37" s="115"/>
      <c r="O37" s="115"/>
      <c r="P37" s="91"/>
      <c r="Q37" s="34" t="s">
        <v>57</v>
      </c>
      <c r="R37" s="100" t="s">
        <v>1274</v>
      </c>
      <c r="S37" s="115"/>
      <c r="T37" s="115"/>
      <c r="U37" s="116" t="s">
        <v>71</v>
      </c>
      <c r="V37" s="113" t="s">
        <v>1941</v>
      </c>
      <c r="W37" s="117"/>
    </row>
    <row r="38" spans="1:23" ht="4.5" customHeight="1">
      <c r="A38" s="119"/>
      <c r="B38" s="120"/>
      <c r="C38" s="121"/>
      <c r="D38" s="122"/>
      <c r="E38" s="123"/>
      <c r="F38" s="124"/>
      <c r="G38" s="125"/>
      <c r="H38" s="125"/>
      <c r="I38" s="121"/>
      <c r="J38" s="120"/>
      <c r="K38" s="126"/>
      <c r="L38" s="127"/>
      <c r="M38" s="119"/>
      <c r="N38" s="120"/>
      <c r="O38" s="121"/>
      <c r="P38" s="122"/>
      <c r="Q38" s="123"/>
      <c r="R38" s="124"/>
      <c r="S38" s="125"/>
      <c r="T38" s="125"/>
      <c r="U38" s="121"/>
      <c r="V38" s="120"/>
      <c r="W38" s="126"/>
    </row>
    <row r="39" spans="1:23" ht="12.75" customHeight="1">
      <c r="A39" s="128"/>
      <c r="B39" s="128" t="s">
        <v>72</v>
      </c>
      <c r="C39" s="129"/>
      <c r="D39" s="130" t="s">
        <v>73</v>
      </c>
      <c r="E39" s="130" t="s">
        <v>74</v>
      </c>
      <c r="F39" s="130" t="s">
        <v>75</v>
      </c>
      <c r="G39" s="131" t="s">
        <v>76</v>
      </c>
      <c r="H39" s="132"/>
      <c r="I39" s="129" t="s">
        <v>77</v>
      </c>
      <c r="J39" s="130" t="s">
        <v>72</v>
      </c>
      <c r="K39" s="128" t="s">
        <v>78</v>
      </c>
      <c r="L39" s="26">
        <v>150</v>
      </c>
      <c r="M39" s="128"/>
      <c r="N39" s="128" t="s">
        <v>72</v>
      </c>
      <c r="O39" s="129"/>
      <c r="P39" s="130" t="s">
        <v>73</v>
      </c>
      <c r="Q39" s="130" t="s">
        <v>74</v>
      </c>
      <c r="R39" s="130" t="s">
        <v>75</v>
      </c>
      <c r="S39" s="131" t="s">
        <v>76</v>
      </c>
      <c r="T39" s="132"/>
      <c r="U39" s="129" t="s">
        <v>77</v>
      </c>
      <c r="V39" s="130" t="s">
        <v>72</v>
      </c>
      <c r="W39" s="133" t="s">
        <v>78</v>
      </c>
    </row>
    <row r="40" spans="1:23" ht="12.75">
      <c r="A40" s="134" t="s">
        <v>78</v>
      </c>
      <c r="B40" s="134" t="s">
        <v>79</v>
      </c>
      <c r="C40" s="135" t="s">
        <v>80</v>
      </c>
      <c r="D40" s="136" t="s">
        <v>81</v>
      </c>
      <c r="E40" s="136" t="s">
        <v>82</v>
      </c>
      <c r="F40" s="136"/>
      <c r="G40" s="137" t="s">
        <v>80</v>
      </c>
      <c r="H40" s="137" t="s">
        <v>77</v>
      </c>
      <c r="I40" s="135"/>
      <c r="J40" s="134" t="s">
        <v>79</v>
      </c>
      <c r="K40" s="134"/>
      <c r="L40" s="26">
        <v>150</v>
      </c>
      <c r="M40" s="134" t="s">
        <v>78</v>
      </c>
      <c r="N40" s="134" t="s">
        <v>79</v>
      </c>
      <c r="O40" s="135" t="s">
        <v>80</v>
      </c>
      <c r="P40" s="136" t="s">
        <v>81</v>
      </c>
      <c r="Q40" s="136" t="s">
        <v>82</v>
      </c>
      <c r="R40" s="136"/>
      <c r="S40" s="137" t="s">
        <v>80</v>
      </c>
      <c r="T40" s="137" t="s">
        <v>77</v>
      </c>
      <c r="U40" s="135"/>
      <c r="V40" s="134" t="s">
        <v>79</v>
      </c>
      <c r="W40" s="138"/>
    </row>
    <row r="41" spans="1:23" ht="16.5" customHeight="1">
      <c r="A41" s="139">
        <v>1.5</v>
      </c>
      <c r="B41" s="140">
        <v>4</v>
      </c>
      <c r="C41" s="141">
        <v>1</v>
      </c>
      <c r="D41" s="317" t="s">
        <v>263</v>
      </c>
      <c r="E41" s="142" t="s">
        <v>5</v>
      </c>
      <c r="F41" s="148">
        <v>12</v>
      </c>
      <c r="G41" s="144">
        <v>990</v>
      </c>
      <c r="H41" s="144"/>
      <c r="I41" s="145">
        <v>2</v>
      </c>
      <c r="J41" s="146">
        <v>0</v>
      </c>
      <c r="K41" s="179">
        <v>-1.5</v>
      </c>
      <c r="L41" s="26"/>
      <c r="M41" s="295">
        <v>-3</v>
      </c>
      <c r="N41" s="296">
        <v>1</v>
      </c>
      <c r="O41" s="141">
        <v>3</v>
      </c>
      <c r="P41" s="310" t="s">
        <v>83</v>
      </c>
      <c r="Q41" s="311" t="s">
        <v>65</v>
      </c>
      <c r="R41" s="312">
        <v>8</v>
      </c>
      <c r="S41" s="313"/>
      <c r="T41" s="313">
        <v>100</v>
      </c>
      <c r="U41" s="145">
        <v>4</v>
      </c>
      <c r="V41" s="297">
        <v>3</v>
      </c>
      <c r="W41" s="298">
        <v>3</v>
      </c>
    </row>
    <row r="42" spans="1:23" ht="16.5" customHeight="1">
      <c r="A42" s="139">
        <v>-0.5</v>
      </c>
      <c r="B42" s="140">
        <v>1</v>
      </c>
      <c r="C42" s="141">
        <v>3</v>
      </c>
      <c r="D42" s="294" t="s">
        <v>1731</v>
      </c>
      <c r="E42" s="142" t="s">
        <v>5</v>
      </c>
      <c r="F42" s="143">
        <v>13</v>
      </c>
      <c r="G42" s="144">
        <v>940</v>
      </c>
      <c r="H42" s="144"/>
      <c r="I42" s="141">
        <v>6</v>
      </c>
      <c r="J42" s="146">
        <v>3</v>
      </c>
      <c r="K42" s="179">
        <v>0.5</v>
      </c>
      <c r="L42" s="26"/>
      <c r="M42" s="295">
        <v>-3</v>
      </c>
      <c r="N42" s="296">
        <v>1</v>
      </c>
      <c r="O42" s="141">
        <v>1</v>
      </c>
      <c r="P42" s="310" t="s">
        <v>83</v>
      </c>
      <c r="Q42" s="311" t="s">
        <v>65</v>
      </c>
      <c r="R42" s="314">
        <v>8</v>
      </c>
      <c r="S42" s="313"/>
      <c r="T42" s="313">
        <v>100</v>
      </c>
      <c r="U42" s="141">
        <v>5</v>
      </c>
      <c r="V42" s="297">
        <v>3</v>
      </c>
      <c r="W42" s="298">
        <v>3</v>
      </c>
    </row>
    <row r="43" spans="1:23" ht="16.5" customHeight="1">
      <c r="A43" s="139">
        <v>-0.5</v>
      </c>
      <c r="B43" s="140">
        <v>1</v>
      </c>
      <c r="C43" s="141">
        <v>4</v>
      </c>
      <c r="D43" s="294" t="s">
        <v>1731</v>
      </c>
      <c r="E43" s="142" t="s">
        <v>5</v>
      </c>
      <c r="F43" s="148">
        <v>13</v>
      </c>
      <c r="G43" s="144">
        <v>940</v>
      </c>
      <c r="H43" s="144"/>
      <c r="I43" s="141">
        <v>5</v>
      </c>
      <c r="J43" s="146">
        <v>3</v>
      </c>
      <c r="K43" s="179">
        <v>0.5</v>
      </c>
      <c r="L43" s="26"/>
      <c r="M43" s="295">
        <v>9</v>
      </c>
      <c r="N43" s="296">
        <v>4</v>
      </c>
      <c r="O43" s="141">
        <v>2</v>
      </c>
      <c r="P43" s="310" t="s">
        <v>83</v>
      </c>
      <c r="Q43" s="311" t="s">
        <v>5</v>
      </c>
      <c r="R43" s="312">
        <v>10</v>
      </c>
      <c r="S43" s="313">
        <v>630</v>
      </c>
      <c r="T43" s="313"/>
      <c r="U43" s="141">
        <v>6</v>
      </c>
      <c r="V43" s="297">
        <v>0</v>
      </c>
      <c r="W43" s="298">
        <v>-9</v>
      </c>
    </row>
    <row r="44" spans="1:23" s="39" customFormat="1" ht="9.75" customHeight="1">
      <c r="A44" s="27"/>
      <c r="B44" s="27"/>
      <c r="C44" s="53"/>
      <c r="D44" s="27"/>
      <c r="E44" s="27"/>
      <c r="F44" s="27"/>
      <c r="G44" s="27"/>
      <c r="H44" s="27"/>
      <c r="I44" s="53"/>
      <c r="J44" s="27"/>
      <c r="K44" s="27"/>
      <c r="L44" s="52"/>
      <c r="M44" s="27"/>
      <c r="N44" s="27"/>
      <c r="O44" s="53"/>
      <c r="P44" s="27"/>
      <c r="Q44" s="27"/>
      <c r="R44" s="27"/>
      <c r="S44" s="27"/>
      <c r="T44" s="27"/>
      <c r="U44" s="53"/>
      <c r="V44" s="27"/>
      <c r="W44" s="27"/>
    </row>
    <row r="45" spans="1:23" s="39" customFormat="1" ht="15">
      <c r="A45" s="18"/>
      <c r="B45" s="19" t="s">
        <v>44</v>
      </c>
      <c r="C45" s="20"/>
      <c r="D45" s="19"/>
      <c r="E45" s="21" t="s">
        <v>109</v>
      </c>
      <c r="F45" s="22"/>
      <c r="G45" s="23" t="s">
        <v>46</v>
      </c>
      <c r="H45" s="23"/>
      <c r="I45" s="24" t="s">
        <v>47</v>
      </c>
      <c r="J45" s="24"/>
      <c r="K45" s="25"/>
      <c r="L45" s="26">
        <v>150</v>
      </c>
      <c r="M45" s="18"/>
      <c r="N45" s="19" t="s">
        <v>44</v>
      </c>
      <c r="O45" s="20"/>
      <c r="P45" s="19"/>
      <c r="Q45" s="21" t="s">
        <v>110</v>
      </c>
      <c r="R45" s="22"/>
      <c r="S45" s="23" t="s">
        <v>46</v>
      </c>
      <c r="T45" s="23"/>
      <c r="U45" s="24" t="s">
        <v>49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50</v>
      </c>
      <c r="H46" s="31"/>
      <c r="I46" s="24" t="s">
        <v>52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50</v>
      </c>
      <c r="T46" s="31"/>
      <c r="U46" s="24" t="s">
        <v>91</v>
      </c>
      <c r="V46" s="24"/>
      <c r="W46" s="25"/>
    </row>
    <row r="47" spans="1:23" s="39" customFormat="1" ht="4.5" customHeight="1">
      <c r="A47" s="80"/>
      <c r="B47" s="81"/>
      <c r="C47" s="82"/>
      <c r="D47" s="83"/>
      <c r="E47" s="84"/>
      <c r="F47" s="85"/>
      <c r="G47" s="86"/>
      <c r="H47" s="86"/>
      <c r="I47" s="82"/>
      <c r="J47" s="81"/>
      <c r="K47" s="87"/>
      <c r="L47" s="79"/>
      <c r="M47" s="80"/>
      <c r="N47" s="81"/>
      <c r="O47" s="82"/>
      <c r="P47" s="83"/>
      <c r="Q47" s="84"/>
      <c r="R47" s="85"/>
      <c r="S47" s="86"/>
      <c r="T47" s="86"/>
      <c r="U47" s="82"/>
      <c r="V47" s="81"/>
      <c r="W47" s="87"/>
    </row>
    <row r="48" spans="1:23" s="292" customFormat="1" ht="12.75" customHeight="1">
      <c r="A48" s="88"/>
      <c r="B48" s="89"/>
      <c r="C48" s="90"/>
      <c r="D48" s="91"/>
      <c r="E48" s="34" t="s">
        <v>53</v>
      </c>
      <c r="F48" s="92" t="s">
        <v>935</v>
      </c>
      <c r="G48" s="93"/>
      <c r="H48" s="94"/>
      <c r="I48" s="42"/>
      <c r="J48" s="260"/>
      <c r="K48" s="198"/>
      <c r="L48" s="96"/>
      <c r="M48" s="88"/>
      <c r="N48" s="89"/>
      <c r="O48" s="90"/>
      <c r="P48" s="91"/>
      <c r="Q48" s="34" t="s">
        <v>53</v>
      </c>
      <c r="R48" s="92" t="s">
        <v>272</v>
      </c>
      <c r="S48" s="93"/>
      <c r="T48" s="94"/>
      <c r="U48" s="42"/>
      <c r="V48" s="260"/>
      <c r="W48" s="198"/>
    </row>
    <row r="49" spans="1:23" s="292" customFormat="1" ht="12.75" customHeight="1">
      <c r="A49" s="88"/>
      <c r="B49" s="89"/>
      <c r="C49" s="90"/>
      <c r="D49" s="91"/>
      <c r="E49" s="40" t="s">
        <v>54</v>
      </c>
      <c r="F49" s="92" t="s">
        <v>1806</v>
      </c>
      <c r="G49" s="97"/>
      <c r="H49" s="94"/>
      <c r="I49" s="44"/>
      <c r="J49" s="261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K49" s="262"/>
      <c r="L49" s="96"/>
      <c r="M49" s="88"/>
      <c r="N49" s="89"/>
      <c r="O49" s="90"/>
      <c r="P49" s="91"/>
      <c r="Q49" s="40" t="s">
        <v>54</v>
      </c>
      <c r="R49" s="98" t="s">
        <v>299</v>
      </c>
      <c r="S49" s="97"/>
      <c r="T49" s="94"/>
      <c r="U49" s="44"/>
      <c r="V49" s="261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13.1</v>
      </c>
      <c r="W49" s="262"/>
    </row>
    <row r="50" spans="1:23" s="292" customFormat="1" ht="12.75" customHeight="1">
      <c r="A50" s="88"/>
      <c r="B50" s="89"/>
      <c r="C50" s="90"/>
      <c r="D50" s="91"/>
      <c r="E50" s="40" t="s">
        <v>55</v>
      </c>
      <c r="F50" s="92" t="s">
        <v>1807</v>
      </c>
      <c r="G50" s="93"/>
      <c r="H50" s="94"/>
      <c r="I50" s="263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8.1</v>
      </c>
      <c r="J50" s="261" t="str">
        <f>IF(J49="","","+")</f>
        <v>+</v>
      </c>
      <c r="K50" s="264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9.1</v>
      </c>
      <c r="L50" s="96"/>
      <c r="M50" s="88"/>
      <c r="N50" s="89"/>
      <c r="O50" s="90"/>
      <c r="P50" s="91"/>
      <c r="Q50" s="40" t="s">
        <v>55</v>
      </c>
      <c r="R50" s="92" t="s">
        <v>114</v>
      </c>
      <c r="S50" s="93"/>
      <c r="T50" s="94"/>
      <c r="U50" s="263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4.1</v>
      </c>
      <c r="V50" s="261" t="str">
        <f>IF(V49="","","+")</f>
        <v>+</v>
      </c>
      <c r="W50" s="264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14.1</v>
      </c>
    </row>
    <row r="51" spans="1:23" s="292" customFormat="1" ht="12.75" customHeight="1">
      <c r="A51" s="88"/>
      <c r="B51" s="89"/>
      <c r="C51" s="90"/>
      <c r="D51" s="91"/>
      <c r="E51" s="34" t="s">
        <v>57</v>
      </c>
      <c r="F51" s="92" t="s">
        <v>51</v>
      </c>
      <c r="G51" s="93"/>
      <c r="H51" s="94"/>
      <c r="I51" s="44"/>
      <c r="J51" s="261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12.1</v>
      </c>
      <c r="K51" s="262"/>
      <c r="L51" s="96"/>
      <c r="M51" s="88"/>
      <c r="N51" s="89"/>
      <c r="O51" s="90"/>
      <c r="P51" s="91"/>
      <c r="Q51" s="34" t="s">
        <v>57</v>
      </c>
      <c r="R51" s="92" t="s">
        <v>368</v>
      </c>
      <c r="S51" s="93"/>
      <c r="T51" s="94"/>
      <c r="U51" s="44"/>
      <c r="V51" s="261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9.1</v>
      </c>
      <c r="W51" s="262"/>
    </row>
    <row r="52" spans="1:23" s="292" customFormat="1" ht="12.75" customHeight="1">
      <c r="A52" s="99" t="s">
        <v>53</v>
      </c>
      <c r="B52" s="100" t="s">
        <v>1808</v>
      </c>
      <c r="C52" s="90"/>
      <c r="D52" s="91"/>
      <c r="E52" s="101"/>
      <c r="F52" s="93"/>
      <c r="G52" s="34" t="s">
        <v>53</v>
      </c>
      <c r="H52" s="102" t="s">
        <v>496</v>
      </c>
      <c r="I52" s="93"/>
      <c r="J52" s="97"/>
      <c r="K52" s="95"/>
      <c r="L52" s="96"/>
      <c r="M52" s="99" t="s">
        <v>53</v>
      </c>
      <c r="N52" s="100" t="s">
        <v>868</v>
      </c>
      <c r="O52" s="90"/>
      <c r="P52" s="91"/>
      <c r="Q52" s="101"/>
      <c r="R52" s="93"/>
      <c r="S52" s="34" t="s">
        <v>53</v>
      </c>
      <c r="T52" s="102" t="s">
        <v>1809</v>
      </c>
      <c r="U52" s="93"/>
      <c r="V52" s="97"/>
      <c r="W52" s="95"/>
    </row>
    <row r="53" spans="1:23" s="292" customFormat="1" ht="12.75" customHeight="1">
      <c r="A53" s="103" t="s">
        <v>54</v>
      </c>
      <c r="B53" s="100" t="s">
        <v>512</v>
      </c>
      <c r="C53" s="104"/>
      <c r="D53" s="91"/>
      <c r="E53" s="101"/>
      <c r="F53" s="105"/>
      <c r="G53" s="40" t="s">
        <v>54</v>
      </c>
      <c r="H53" s="149" t="s">
        <v>1600</v>
      </c>
      <c r="I53" s="93"/>
      <c r="J53" s="97"/>
      <c r="K53" s="95"/>
      <c r="L53" s="96"/>
      <c r="M53" s="103" t="s">
        <v>54</v>
      </c>
      <c r="N53" s="100" t="s">
        <v>698</v>
      </c>
      <c r="O53" s="104"/>
      <c r="P53" s="91"/>
      <c r="Q53" s="101"/>
      <c r="R53" s="105"/>
      <c r="S53" s="40" t="s">
        <v>54</v>
      </c>
      <c r="T53" s="102" t="s">
        <v>1134</v>
      </c>
      <c r="U53" s="93"/>
      <c r="V53" s="97"/>
      <c r="W53" s="95"/>
    </row>
    <row r="54" spans="1:23" s="292" customFormat="1" ht="12.75" customHeight="1">
      <c r="A54" s="103" t="s">
        <v>55</v>
      </c>
      <c r="B54" s="100" t="s">
        <v>1810</v>
      </c>
      <c r="C54" s="90"/>
      <c r="D54" s="91"/>
      <c r="E54" s="101"/>
      <c r="F54" s="105"/>
      <c r="G54" s="40" t="s">
        <v>55</v>
      </c>
      <c r="H54" s="102" t="s">
        <v>67</v>
      </c>
      <c r="I54" s="93"/>
      <c r="J54" s="93"/>
      <c r="K54" s="95"/>
      <c r="L54" s="96"/>
      <c r="M54" s="103" t="s">
        <v>55</v>
      </c>
      <c r="N54" s="107" t="s">
        <v>169</v>
      </c>
      <c r="O54" s="90"/>
      <c r="P54" s="91"/>
      <c r="Q54" s="101"/>
      <c r="R54" s="105"/>
      <c r="S54" s="40" t="s">
        <v>55</v>
      </c>
      <c r="T54" s="102" t="s">
        <v>352</v>
      </c>
      <c r="U54" s="93"/>
      <c r="V54" s="93"/>
      <c r="W54" s="95"/>
    </row>
    <row r="55" spans="1:23" s="292" customFormat="1" ht="12.75" customHeight="1">
      <c r="A55" s="99" t="s">
        <v>57</v>
      </c>
      <c r="B55" s="100" t="s">
        <v>185</v>
      </c>
      <c r="C55" s="104"/>
      <c r="D55" s="91"/>
      <c r="E55" s="101"/>
      <c r="F55" s="93"/>
      <c r="G55" s="34" t="s">
        <v>57</v>
      </c>
      <c r="H55" s="102" t="s">
        <v>432</v>
      </c>
      <c r="I55" s="93"/>
      <c r="J55" s="106" t="s">
        <v>64</v>
      </c>
      <c r="K55" s="95"/>
      <c r="L55" s="96"/>
      <c r="M55" s="99" t="s">
        <v>57</v>
      </c>
      <c r="N55" s="100" t="s">
        <v>1613</v>
      </c>
      <c r="O55" s="104"/>
      <c r="P55" s="91"/>
      <c r="Q55" s="101"/>
      <c r="R55" s="93"/>
      <c r="S55" s="34" t="s">
        <v>57</v>
      </c>
      <c r="T55" s="102" t="s">
        <v>298</v>
      </c>
      <c r="U55" s="93"/>
      <c r="V55" s="106" t="s">
        <v>64</v>
      </c>
      <c r="W55" s="95"/>
    </row>
    <row r="56" spans="1:23" s="292" customFormat="1" ht="12.75" customHeight="1">
      <c r="A56" s="108"/>
      <c r="B56" s="104"/>
      <c r="C56" s="104"/>
      <c r="D56" s="91"/>
      <c r="E56" s="34" t="s">
        <v>53</v>
      </c>
      <c r="F56" s="92" t="s">
        <v>688</v>
      </c>
      <c r="G56" s="93"/>
      <c r="H56" s="109"/>
      <c r="I56" s="110" t="s">
        <v>65</v>
      </c>
      <c r="J56" s="111" t="s">
        <v>1811</v>
      </c>
      <c r="K56" s="95"/>
      <c r="L56" s="96"/>
      <c r="M56" s="108"/>
      <c r="N56" s="104"/>
      <c r="O56" s="104"/>
      <c r="P56" s="91"/>
      <c r="Q56" s="34" t="s">
        <v>53</v>
      </c>
      <c r="R56" s="92" t="s">
        <v>825</v>
      </c>
      <c r="S56" s="93"/>
      <c r="T56" s="109"/>
      <c r="U56" s="110" t="s">
        <v>65</v>
      </c>
      <c r="V56" s="111" t="s">
        <v>1812</v>
      </c>
      <c r="W56" s="95"/>
    </row>
    <row r="57" spans="1:23" s="292" customFormat="1" ht="12.75" customHeight="1">
      <c r="A57" s="88"/>
      <c r="B57" s="112" t="s">
        <v>66</v>
      </c>
      <c r="C57" s="90"/>
      <c r="D57" s="91"/>
      <c r="E57" s="40" t="s">
        <v>54</v>
      </c>
      <c r="F57" s="92" t="s">
        <v>749</v>
      </c>
      <c r="G57" s="93"/>
      <c r="H57" s="94"/>
      <c r="I57" s="110" t="s">
        <v>5</v>
      </c>
      <c r="J57" s="113" t="s">
        <v>1813</v>
      </c>
      <c r="K57" s="95"/>
      <c r="L57" s="96"/>
      <c r="M57" s="88"/>
      <c r="N57" s="112" t="s">
        <v>66</v>
      </c>
      <c r="O57" s="90"/>
      <c r="P57" s="91"/>
      <c r="Q57" s="40" t="s">
        <v>54</v>
      </c>
      <c r="R57" s="92" t="s">
        <v>1718</v>
      </c>
      <c r="S57" s="93"/>
      <c r="T57" s="94"/>
      <c r="U57" s="110" t="s">
        <v>5</v>
      </c>
      <c r="V57" s="113" t="s">
        <v>1812</v>
      </c>
      <c r="W57" s="95"/>
    </row>
    <row r="58" spans="1:23" s="292" customFormat="1" ht="12.75" customHeight="1">
      <c r="A58" s="88"/>
      <c r="B58" s="112" t="s">
        <v>1814</v>
      </c>
      <c r="C58" s="90"/>
      <c r="D58" s="91"/>
      <c r="E58" s="40" t="s">
        <v>55</v>
      </c>
      <c r="F58" s="98" t="s">
        <v>169</v>
      </c>
      <c r="G58" s="97"/>
      <c r="H58" s="94"/>
      <c r="I58" s="110" t="s">
        <v>68</v>
      </c>
      <c r="J58" s="113" t="s">
        <v>1815</v>
      </c>
      <c r="K58" s="95"/>
      <c r="L58" s="96"/>
      <c r="M58" s="88"/>
      <c r="N58" s="112" t="s">
        <v>893</v>
      </c>
      <c r="O58" s="90"/>
      <c r="P58" s="91"/>
      <c r="Q58" s="40" t="s">
        <v>55</v>
      </c>
      <c r="R58" s="92" t="s">
        <v>1494</v>
      </c>
      <c r="S58" s="97"/>
      <c r="T58" s="94"/>
      <c r="U58" s="110" t="s">
        <v>68</v>
      </c>
      <c r="V58" s="113" t="s">
        <v>1816</v>
      </c>
      <c r="W58" s="95"/>
    </row>
    <row r="59" spans="1:23" s="292" customFormat="1" ht="12.75" customHeight="1">
      <c r="A59" s="114"/>
      <c r="B59" s="115"/>
      <c r="C59" s="115"/>
      <c r="D59" s="91"/>
      <c r="E59" s="34" t="s">
        <v>57</v>
      </c>
      <c r="F59" s="100" t="s">
        <v>1817</v>
      </c>
      <c r="G59" s="115"/>
      <c r="H59" s="115"/>
      <c r="I59" s="116" t="s">
        <v>71</v>
      </c>
      <c r="J59" s="113" t="s">
        <v>1815</v>
      </c>
      <c r="K59" s="117"/>
      <c r="L59" s="118"/>
      <c r="M59" s="114"/>
      <c r="N59" s="115"/>
      <c r="O59" s="115"/>
      <c r="P59" s="91"/>
      <c r="Q59" s="34" t="s">
        <v>57</v>
      </c>
      <c r="R59" s="107" t="s">
        <v>223</v>
      </c>
      <c r="S59" s="115"/>
      <c r="T59" s="115"/>
      <c r="U59" s="116" t="s">
        <v>71</v>
      </c>
      <c r="V59" s="113" t="s">
        <v>1816</v>
      </c>
      <c r="W59" s="117"/>
    </row>
    <row r="60" spans="1:23" ht="4.5" customHeight="1">
      <c r="A60" s="119"/>
      <c r="B60" s="120"/>
      <c r="C60" s="121"/>
      <c r="D60" s="122"/>
      <c r="E60" s="123"/>
      <c r="F60" s="124"/>
      <c r="G60" s="125"/>
      <c r="H60" s="125"/>
      <c r="I60" s="121"/>
      <c r="J60" s="120"/>
      <c r="K60" s="126"/>
      <c r="L60" s="127"/>
      <c r="M60" s="119"/>
      <c r="N60" s="120"/>
      <c r="O60" s="121"/>
      <c r="P60" s="122"/>
      <c r="Q60" s="123"/>
      <c r="R60" s="124"/>
      <c r="S60" s="125"/>
      <c r="T60" s="125"/>
      <c r="U60" s="121"/>
      <c r="V60" s="120"/>
      <c r="W60" s="126"/>
    </row>
    <row r="61" spans="1:23" ht="12.75" customHeight="1">
      <c r="A61" s="128"/>
      <c r="B61" s="128" t="s">
        <v>72</v>
      </c>
      <c r="C61" s="129"/>
      <c r="D61" s="130" t="s">
        <v>73</v>
      </c>
      <c r="E61" s="130" t="s">
        <v>74</v>
      </c>
      <c r="F61" s="130" t="s">
        <v>75</v>
      </c>
      <c r="G61" s="131" t="s">
        <v>76</v>
      </c>
      <c r="H61" s="132"/>
      <c r="I61" s="129" t="s">
        <v>77</v>
      </c>
      <c r="J61" s="130" t="s">
        <v>72</v>
      </c>
      <c r="K61" s="128" t="s">
        <v>78</v>
      </c>
      <c r="L61" s="26">
        <v>150</v>
      </c>
      <c r="M61" s="128"/>
      <c r="N61" s="128" t="s">
        <v>72</v>
      </c>
      <c r="O61" s="129"/>
      <c r="P61" s="130" t="s">
        <v>73</v>
      </c>
      <c r="Q61" s="130" t="s">
        <v>74</v>
      </c>
      <c r="R61" s="130" t="s">
        <v>75</v>
      </c>
      <c r="S61" s="131" t="s">
        <v>76</v>
      </c>
      <c r="T61" s="132"/>
      <c r="U61" s="129" t="s">
        <v>77</v>
      </c>
      <c r="V61" s="130" t="s">
        <v>72</v>
      </c>
      <c r="W61" s="133" t="s">
        <v>78</v>
      </c>
    </row>
    <row r="62" spans="1:23" ht="12.75">
      <c r="A62" s="134" t="s">
        <v>78</v>
      </c>
      <c r="B62" s="134" t="s">
        <v>79</v>
      </c>
      <c r="C62" s="135" t="s">
        <v>80</v>
      </c>
      <c r="D62" s="136" t="s">
        <v>81</v>
      </c>
      <c r="E62" s="136" t="s">
        <v>82</v>
      </c>
      <c r="F62" s="136"/>
      <c r="G62" s="137" t="s">
        <v>80</v>
      </c>
      <c r="H62" s="137" t="s">
        <v>77</v>
      </c>
      <c r="I62" s="135"/>
      <c r="J62" s="134" t="s">
        <v>79</v>
      </c>
      <c r="K62" s="134"/>
      <c r="L62" s="26">
        <v>150</v>
      </c>
      <c r="M62" s="134" t="s">
        <v>78</v>
      </c>
      <c r="N62" s="134" t="s">
        <v>79</v>
      </c>
      <c r="O62" s="135" t="s">
        <v>80</v>
      </c>
      <c r="P62" s="136" t="s">
        <v>81</v>
      </c>
      <c r="Q62" s="136" t="s">
        <v>82</v>
      </c>
      <c r="R62" s="136"/>
      <c r="S62" s="137" t="s">
        <v>80</v>
      </c>
      <c r="T62" s="137" t="s">
        <v>77</v>
      </c>
      <c r="U62" s="135"/>
      <c r="V62" s="134" t="s">
        <v>79</v>
      </c>
      <c r="W62" s="138"/>
    </row>
    <row r="63" spans="1:23" ht="16.5" customHeight="1">
      <c r="A63" s="139">
        <v>7.25</v>
      </c>
      <c r="B63" s="140">
        <v>4</v>
      </c>
      <c r="C63" s="141">
        <v>3</v>
      </c>
      <c r="D63" s="310" t="s">
        <v>83</v>
      </c>
      <c r="E63" s="311" t="s">
        <v>5</v>
      </c>
      <c r="F63" s="312">
        <v>11</v>
      </c>
      <c r="G63" s="313">
        <v>660</v>
      </c>
      <c r="H63" s="313"/>
      <c r="I63" s="145">
        <v>4</v>
      </c>
      <c r="J63" s="146">
        <v>0</v>
      </c>
      <c r="K63" s="179">
        <v>-7.25</v>
      </c>
      <c r="L63" s="26"/>
      <c r="M63" s="295">
        <v>-4.75</v>
      </c>
      <c r="N63" s="296">
        <v>0</v>
      </c>
      <c r="O63" s="141">
        <v>3</v>
      </c>
      <c r="P63" s="294" t="s">
        <v>712</v>
      </c>
      <c r="Q63" s="142" t="s">
        <v>68</v>
      </c>
      <c r="R63" s="148">
        <v>8</v>
      </c>
      <c r="S63" s="144"/>
      <c r="T63" s="144">
        <v>110</v>
      </c>
      <c r="U63" s="145">
        <v>4</v>
      </c>
      <c r="V63" s="297">
        <v>4</v>
      </c>
      <c r="W63" s="298">
        <v>4.75</v>
      </c>
    </row>
    <row r="64" spans="1:23" ht="16.5" customHeight="1">
      <c r="A64" s="139">
        <v>-7.75</v>
      </c>
      <c r="B64" s="140">
        <v>0</v>
      </c>
      <c r="C64" s="141">
        <v>1</v>
      </c>
      <c r="D64" s="310" t="s">
        <v>83</v>
      </c>
      <c r="E64" s="311" t="s">
        <v>5</v>
      </c>
      <c r="F64" s="314">
        <v>8</v>
      </c>
      <c r="G64" s="313"/>
      <c r="H64" s="313">
        <v>100</v>
      </c>
      <c r="I64" s="141">
        <v>5</v>
      </c>
      <c r="J64" s="146">
        <v>4</v>
      </c>
      <c r="K64" s="179">
        <v>7.75</v>
      </c>
      <c r="L64" s="26"/>
      <c r="M64" s="295">
        <v>1</v>
      </c>
      <c r="N64" s="296">
        <v>2</v>
      </c>
      <c r="O64" s="141">
        <v>1</v>
      </c>
      <c r="P64" s="316" t="s">
        <v>126</v>
      </c>
      <c r="Q64" s="142" t="s">
        <v>5</v>
      </c>
      <c r="R64" s="143">
        <v>8</v>
      </c>
      <c r="S64" s="144">
        <v>120</v>
      </c>
      <c r="T64" s="144"/>
      <c r="U64" s="145">
        <v>6</v>
      </c>
      <c r="V64" s="297">
        <v>2</v>
      </c>
      <c r="W64" s="298">
        <v>-1</v>
      </c>
    </row>
    <row r="65" spans="1:23" ht="16.5" customHeight="1">
      <c r="A65" s="139">
        <v>0.25</v>
      </c>
      <c r="B65" s="140">
        <v>2</v>
      </c>
      <c r="C65" s="141">
        <v>2</v>
      </c>
      <c r="D65" s="315" t="s">
        <v>108</v>
      </c>
      <c r="E65" s="311" t="s">
        <v>68</v>
      </c>
      <c r="F65" s="312">
        <v>8</v>
      </c>
      <c r="G65" s="313">
        <v>300</v>
      </c>
      <c r="H65" s="313"/>
      <c r="I65" s="141">
        <v>6</v>
      </c>
      <c r="J65" s="146">
        <v>2</v>
      </c>
      <c r="K65" s="179">
        <v>-0.25</v>
      </c>
      <c r="L65" s="26"/>
      <c r="M65" s="295">
        <v>2.75</v>
      </c>
      <c r="N65" s="296">
        <v>4</v>
      </c>
      <c r="O65" s="145">
        <v>5</v>
      </c>
      <c r="P65" s="316" t="s">
        <v>126</v>
      </c>
      <c r="Q65" s="142" t="s">
        <v>68</v>
      </c>
      <c r="R65" s="148">
        <v>5</v>
      </c>
      <c r="S65" s="144">
        <v>200</v>
      </c>
      <c r="T65" s="144"/>
      <c r="U65" s="145">
        <v>2</v>
      </c>
      <c r="V65" s="297">
        <v>0</v>
      </c>
      <c r="W65" s="298">
        <v>-2.75</v>
      </c>
    </row>
    <row r="66" spans="1:23" s="39" customFormat="1" ht="30" customHeight="1">
      <c r="A66" s="27"/>
      <c r="B66" s="27"/>
      <c r="C66" s="53"/>
      <c r="D66" s="27"/>
      <c r="E66" s="27"/>
      <c r="F66" s="27"/>
      <c r="G66" s="27"/>
      <c r="H66" s="27"/>
      <c r="I66" s="53"/>
      <c r="J66" s="27"/>
      <c r="K66" s="27"/>
      <c r="L66" s="52"/>
      <c r="M66" s="27"/>
      <c r="N66" s="27"/>
      <c r="O66" s="53"/>
      <c r="P66" s="27"/>
      <c r="Q66" s="27"/>
      <c r="R66" s="27"/>
      <c r="S66" s="27"/>
      <c r="T66" s="27"/>
      <c r="U66" s="53"/>
      <c r="V66" s="27"/>
      <c r="W66" s="27"/>
    </row>
    <row r="67" spans="1:23" s="39" customFormat="1" ht="15">
      <c r="A67" s="18"/>
      <c r="B67" s="19" t="s">
        <v>44</v>
      </c>
      <c r="C67" s="20"/>
      <c r="D67" s="19"/>
      <c r="E67" s="21" t="s">
        <v>117</v>
      </c>
      <c r="F67" s="22"/>
      <c r="G67" s="23" t="s">
        <v>46</v>
      </c>
      <c r="H67" s="23"/>
      <c r="I67" s="24" t="s">
        <v>88</v>
      </c>
      <c r="J67" s="24"/>
      <c r="K67" s="25"/>
      <c r="L67" s="26">
        <v>150</v>
      </c>
      <c r="M67" s="18"/>
      <c r="N67" s="19" t="s">
        <v>44</v>
      </c>
      <c r="O67" s="20"/>
      <c r="P67" s="19"/>
      <c r="Q67" s="21" t="s">
        <v>118</v>
      </c>
      <c r="R67" s="22"/>
      <c r="S67" s="23" t="s">
        <v>46</v>
      </c>
      <c r="T67" s="23"/>
      <c r="U67" s="24" t="s">
        <v>90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50</v>
      </c>
      <c r="H68" s="31"/>
      <c r="I68" s="24" t="s">
        <v>92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50</v>
      </c>
      <c r="T68" s="31"/>
      <c r="U68" s="24" t="s">
        <v>51</v>
      </c>
      <c r="V68" s="24"/>
      <c r="W68" s="25"/>
    </row>
    <row r="69" spans="1:23" s="39" customFormat="1" ht="4.5" customHeight="1">
      <c r="A69" s="80"/>
      <c r="B69" s="81"/>
      <c r="C69" s="82"/>
      <c r="D69" s="83"/>
      <c r="E69" s="84"/>
      <c r="F69" s="85"/>
      <c r="G69" s="86"/>
      <c r="H69" s="86"/>
      <c r="I69" s="82"/>
      <c r="J69" s="81"/>
      <c r="K69" s="87"/>
      <c r="L69" s="79"/>
      <c r="M69" s="80"/>
      <c r="N69" s="81"/>
      <c r="O69" s="82"/>
      <c r="P69" s="83"/>
      <c r="Q69" s="84"/>
      <c r="R69" s="85"/>
      <c r="S69" s="86"/>
      <c r="T69" s="86"/>
      <c r="U69" s="82"/>
      <c r="V69" s="81"/>
      <c r="W69" s="87"/>
    </row>
    <row r="70" spans="1:23" s="292" customFormat="1" ht="12.75" customHeight="1">
      <c r="A70" s="88"/>
      <c r="B70" s="89"/>
      <c r="C70" s="90"/>
      <c r="D70" s="91"/>
      <c r="E70" s="34" t="s">
        <v>53</v>
      </c>
      <c r="F70" s="92" t="s">
        <v>1818</v>
      </c>
      <c r="G70" s="93"/>
      <c r="H70" s="94"/>
      <c r="I70" s="42"/>
      <c r="J70" s="260"/>
      <c r="K70" s="198"/>
      <c r="L70" s="96"/>
      <c r="M70" s="88"/>
      <c r="N70" s="89"/>
      <c r="O70" s="90"/>
      <c r="P70" s="91"/>
      <c r="Q70" s="34" t="s">
        <v>53</v>
      </c>
      <c r="R70" s="92" t="s">
        <v>1047</v>
      </c>
      <c r="S70" s="93"/>
      <c r="T70" s="94"/>
      <c r="U70" s="42"/>
      <c r="V70" s="260"/>
      <c r="W70" s="198"/>
    </row>
    <row r="71" spans="1:23" s="292" customFormat="1" ht="12.75" customHeight="1">
      <c r="A71" s="88"/>
      <c r="B71" s="89"/>
      <c r="C71" s="90"/>
      <c r="D71" s="91"/>
      <c r="E71" s="40" t="s">
        <v>54</v>
      </c>
      <c r="F71" s="92" t="s">
        <v>187</v>
      </c>
      <c r="G71" s="97"/>
      <c r="H71" s="94"/>
      <c r="I71" s="44"/>
      <c r="J71" s="261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K71" s="262"/>
      <c r="L71" s="96"/>
      <c r="M71" s="88"/>
      <c r="N71" s="89"/>
      <c r="O71" s="90"/>
      <c r="P71" s="91"/>
      <c r="Q71" s="40" t="s">
        <v>54</v>
      </c>
      <c r="R71" s="92" t="s">
        <v>1489</v>
      </c>
      <c r="S71" s="97"/>
      <c r="T71" s="94"/>
      <c r="U71" s="44"/>
      <c r="V71" s="261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10.1</v>
      </c>
      <c r="W71" s="262"/>
    </row>
    <row r="72" spans="1:23" s="292" customFormat="1" ht="12.75" customHeight="1">
      <c r="A72" s="88"/>
      <c r="B72" s="89"/>
      <c r="C72" s="90"/>
      <c r="D72" s="91"/>
      <c r="E72" s="40" t="s">
        <v>55</v>
      </c>
      <c r="F72" s="92" t="s">
        <v>113</v>
      </c>
      <c r="G72" s="93"/>
      <c r="H72" s="94"/>
      <c r="I72" s="263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12.1</v>
      </c>
      <c r="J72" s="261" t="str">
        <f>IF(J71="","","+")</f>
        <v>+</v>
      </c>
      <c r="K72" s="264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18.1</v>
      </c>
      <c r="L72" s="96"/>
      <c r="M72" s="88"/>
      <c r="N72" s="89"/>
      <c r="O72" s="90"/>
      <c r="P72" s="91"/>
      <c r="Q72" s="40" t="s">
        <v>55</v>
      </c>
      <c r="R72" s="92" t="s">
        <v>485</v>
      </c>
      <c r="S72" s="93"/>
      <c r="T72" s="94"/>
      <c r="U72" s="263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10.1</v>
      </c>
      <c r="V72" s="261" t="str">
        <f>IF(V71="","","+")</f>
        <v>+</v>
      </c>
      <c r="W72" s="264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9.1</v>
      </c>
    </row>
    <row r="73" spans="1:23" s="292" customFormat="1" ht="12.75" customHeight="1">
      <c r="A73" s="88"/>
      <c r="B73" s="89"/>
      <c r="C73" s="90"/>
      <c r="D73" s="91"/>
      <c r="E73" s="34" t="s">
        <v>57</v>
      </c>
      <c r="F73" s="92" t="s">
        <v>693</v>
      </c>
      <c r="G73" s="93"/>
      <c r="H73" s="94"/>
      <c r="I73" s="44"/>
      <c r="J73" s="261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4.1</v>
      </c>
      <c r="K73" s="262"/>
      <c r="L73" s="96"/>
      <c r="M73" s="88"/>
      <c r="N73" s="89"/>
      <c r="O73" s="90"/>
      <c r="P73" s="91"/>
      <c r="Q73" s="34" t="s">
        <v>57</v>
      </c>
      <c r="R73" s="92" t="s">
        <v>1819</v>
      </c>
      <c r="S73" s="93"/>
      <c r="T73" s="94"/>
      <c r="U73" s="44"/>
      <c r="V73" s="261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11.1</v>
      </c>
      <c r="W73" s="262"/>
    </row>
    <row r="74" spans="1:23" s="292" customFormat="1" ht="12.75" customHeight="1">
      <c r="A74" s="99" t="s">
        <v>53</v>
      </c>
      <c r="B74" s="100" t="s">
        <v>987</v>
      </c>
      <c r="C74" s="90"/>
      <c r="D74" s="91"/>
      <c r="E74" s="101"/>
      <c r="F74" s="93"/>
      <c r="G74" s="34" t="s">
        <v>53</v>
      </c>
      <c r="H74" s="149" t="s">
        <v>195</v>
      </c>
      <c r="I74" s="93"/>
      <c r="J74" s="97"/>
      <c r="K74" s="95"/>
      <c r="L74" s="96"/>
      <c r="M74" s="99" t="s">
        <v>53</v>
      </c>
      <c r="N74" s="100" t="s">
        <v>1040</v>
      </c>
      <c r="O74" s="90"/>
      <c r="P74" s="91"/>
      <c r="Q74" s="101"/>
      <c r="R74" s="93"/>
      <c r="S74" s="34" t="s">
        <v>53</v>
      </c>
      <c r="T74" s="102" t="s">
        <v>693</v>
      </c>
      <c r="U74" s="93"/>
      <c r="V74" s="97"/>
      <c r="W74" s="95"/>
    </row>
    <row r="75" spans="1:23" s="292" customFormat="1" ht="12.75" customHeight="1">
      <c r="A75" s="103" t="s">
        <v>54</v>
      </c>
      <c r="B75" s="100" t="s">
        <v>51</v>
      </c>
      <c r="C75" s="104"/>
      <c r="D75" s="91"/>
      <c r="E75" s="101"/>
      <c r="F75" s="105"/>
      <c r="G75" s="40" t="s">
        <v>54</v>
      </c>
      <c r="H75" s="102" t="s">
        <v>1820</v>
      </c>
      <c r="I75" s="93"/>
      <c r="J75" s="97"/>
      <c r="K75" s="95"/>
      <c r="L75" s="96"/>
      <c r="M75" s="103" t="s">
        <v>54</v>
      </c>
      <c r="N75" s="100" t="s">
        <v>1703</v>
      </c>
      <c r="O75" s="104"/>
      <c r="P75" s="91"/>
      <c r="Q75" s="101"/>
      <c r="R75" s="105"/>
      <c r="S75" s="40" t="s">
        <v>54</v>
      </c>
      <c r="T75" s="149" t="s">
        <v>626</v>
      </c>
      <c r="U75" s="93"/>
      <c r="V75" s="97"/>
      <c r="W75" s="95"/>
    </row>
    <row r="76" spans="1:23" s="292" customFormat="1" ht="12.75" customHeight="1">
      <c r="A76" s="103" t="s">
        <v>55</v>
      </c>
      <c r="B76" s="107" t="s">
        <v>225</v>
      </c>
      <c r="C76" s="90"/>
      <c r="D76" s="91"/>
      <c r="E76" s="101"/>
      <c r="F76" s="105"/>
      <c r="G76" s="40" t="s">
        <v>55</v>
      </c>
      <c r="H76" s="102" t="s">
        <v>975</v>
      </c>
      <c r="I76" s="93"/>
      <c r="J76" s="93"/>
      <c r="K76" s="95"/>
      <c r="L76" s="96"/>
      <c r="M76" s="103" t="s">
        <v>55</v>
      </c>
      <c r="N76" s="100" t="s">
        <v>200</v>
      </c>
      <c r="O76" s="90"/>
      <c r="P76" s="91"/>
      <c r="Q76" s="101"/>
      <c r="R76" s="105"/>
      <c r="S76" s="40" t="s">
        <v>55</v>
      </c>
      <c r="T76" s="102" t="s">
        <v>1821</v>
      </c>
      <c r="U76" s="93"/>
      <c r="V76" s="93"/>
      <c r="W76" s="95"/>
    </row>
    <row r="77" spans="1:23" s="292" customFormat="1" ht="12.75" customHeight="1">
      <c r="A77" s="99" t="s">
        <v>57</v>
      </c>
      <c r="B77" s="100" t="s">
        <v>1822</v>
      </c>
      <c r="C77" s="104"/>
      <c r="D77" s="91"/>
      <c r="E77" s="101"/>
      <c r="F77" s="93"/>
      <c r="G77" s="34" t="s">
        <v>57</v>
      </c>
      <c r="H77" s="102" t="s">
        <v>70</v>
      </c>
      <c r="I77" s="93"/>
      <c r="J77" s="106" t="s">
        <v>64</v>
      </c>
      <c r="K77" s="95"/>
      <c r="L77" s="96"/>
      <c r="M77" s="99" t="s">
        <v>57</v>
      </c>
      <c r="N77" s="100" t="s">
        <v>1823</v>
      </c>
      <c r="O77" s="104"/>
      <c r="P77" s="91"/>
      <c r="Q77" s="101"/>
      <c r="R77" s="93"/>
      <c r="S77" s="34" t="s">
        <v>57</v>
      </c>
      <c r="T77" s="102" t="s">
        <v>1343</v>
      </c>
      <c r="U77" s="93"/>
      <c r="V77" s="106" t="s">
        <v>64</v>
      </c>
      <c r="W77" s="95"/>
    </row>
    <row r="78" spans="1:23" s="292" customFormat="1" ht="12.75" customHeight="1">
      <c r="A78" s="108"/>
      <c r="B78" s="104"/>
      <c r="C78" s="104"/>
      <c r="D78" s="91"/>
      <c r="E78" s="34" t="s">
        <v>53</v>
      </c>
      <c r="F78" s="92" t="s">
        <v>200</v>
      </c>
      <c r="G78" s="93"/>
      <c r="H78" s="109"/>
      <c r="I78" s="110" t="s">
        <v>65</v>
      </c>
      <c r="J78" s="111" t="s">
        <v>1824</v>
      </c>
      <c r="K78" s="95"/>
      <c r="L78" s="96"/>
      <c r="M78" s="108"/>
      <c r="N78" s="104"/>
      <c r="O78" s="104"/>
      <c r="P78" s="91"/>
      <c r="Q78" s="34" t="s">
        <v>53</v>
      </c>
      <c r="R78" s="98" t="s">
        <v>544</v>
      </c>
      <c r="S78" s="93"/>
      <c r="T78" s="109"/>
      <c r="U78" s="110" t="s">
        <v>65</v>
      </c>
      <c r="V78" s="111" t="s">
        <v>1825</v>
      </c>
      <c r="W78" s="95"/>
    </row>
    <row r="79" spans="1:23" s="292" customFormat="1" ht="12.75" customHeight="1">
      <c r="A79" s="88"/>
      <c r="B79" s="112" t="s">
        <v>66</v>
      </c>
      <c r="C79" s="90"/>
      <c r="D79" s="91"/>
      <c r="E79" s="40" t="s">
        <v>54</v>
      </c>
      <c r="F79" s="92" t="s">
        <v>1235</v>
      </c>
      <c r="G79" s="93"/>
      <c r="H79" s="94"/>
      <c r="I79" s="110" t="s">
        <v>5</v>
      </c>
      <c r="J79" s="113" t="s">
        <v>1824</v>
      </c>
      <c r="K79" s="95"/>
      <c r="L79" s="96"/>
      <c r="M79" s="88"/>
      <c r="N79" s="112" t="s">
        <v>66</v>
      </c>
      <c r="O79" s="90"/>
      <c r="P79" s="91"/>
      <c r="Q79" s="40" t="s">
        <v>54</v>
      </c>
      <c r="R79" s="92" t="s">
        <v>1767</v>
      </c>
      <c r="S79" s="93"/>
      <c r="T79" s="94"/>
      <c r="U79" s="110" t="s">
        <v>5</v>
      </c>
      <c r="V79" s="113" t="s">
        <v>1825</v>
      </c>
      <c r="W79" s="95"/>
    </row>
    <row r="80" spans="1:23" s="292" customFormat="1" ht="12.75" customHeight="1">
      <c r="A80" s="88"/>
      <c r="B80" s="112" t="s">
        <v>947</v>
      </c>
      <c r="C80" s="90"/>
      <c r="D80" s="91"/>
      <c r="E80" s="40" t="s">
        <v>55</v>
      </c>
      <c r="F80" s="92" t="s">
        <v>1826</v>
      </c>
      <c r="G80" s="97"/>
      <c r="H80" s="94"/>
      <c r="I80" s="110" t="s">
        <v>68</v>
      </c>
      <c r="J80" s="113" t="s">
        <v>1827</v>
      </c>
      <c r="K80" s="95"/>
      <c r="L80" s="96"/>
      <c r="M80" s="88"/>
      <c r="N80" s="112" t="s">
        <v>1828</v>
      </c>
      <c r="O80" s="90"/>
      <c r="P80" s="91"/>
      <c r="Q80" s="40" t="s">
        <v>55</v>
      </c>
      <c r="R80" s="92" t="s">
        <v>1829</v>
      </c>
      <c r="S80" s="97"/>
      <c r="T80" s="94"/>
      <c r="U80" s="110" t="s">
        <v>68</v>
      </c>
      <c r="V80" s="113" t="s">
        <v>1830</v>
      </c>
      <c r="W80" s="95"/>
    </row>
    <row r="81" spans="1:23" s="292" customFormat="1" ht="12.75" customHeight="1">
      <c r="A81" s="114"/>
      <c r="B81" s="115"/>
      <c r="C81" s="115"/>
      <c r="D81" s="91"/>
      <c r="E81" s="34" t="s">
        <v>57</v>
      </c>
      <c r="F81" s="107" t="s">
        <v>169</v>
      </c>
      <c r="G81" s="115"/>
      <c r="H81" s="115"/>
      <c r="I81" s="116" t="s">
        <v>71</v>
      </c>
      <c r="J81" s="113" t="s">
        <v>1827</v>
      </c>
      <c r="K81" s="117"/>
      <c r="L81" s="118"/>
      <c r="M81" s="114"/>
      <c r="N81" s="115"/>
      <c r="O81" s="115"/>
      <c r="P81" s="91"/>
      <c r="Q81" s="34" t="s">
        <v>57</v>
      </c>
      <c r="R81" s="100" t="s">
        <v>672</v>
      </c>
      <c r="S81" s="115"/>
      <c r="T81" s="115"/>
      <c r="U81" s="116" t="s">
        <v>71</v>
      </c>
      <c r="V81" s="113" t="s">
        <v>1830</v>
      </c>
      <c r="W81" s="117"/>
    </row>
    <row r="82" spans="1:23" ht="4.5" customHeight="1">
      <c r="A82" s="119"/>
      <c r="B82" s="120"/>
      <c r="C82" s="121"/>
      <c r="D82" s="122"/>
      <c r="E82" s="123"/>
      <c r="F82" s="124"/>
      <c r="G82" s="125"/>
      <c r="H82" s="125"/>
      <c r="I82" s="121"/>
      <c r="J82" s="120"/>
      <c r="K82" s="126"/>
      <c r="L82" s="127"/>
      <c r="M82" s="119"/>
      <c r="N82" s="120"/>
      <c r="O82" s="121"/>
      <c r="P82" s="122"/>
      <c r="Q82" s="123"/>
      <c r="R82" s="124"/>
      <c r="S82" s="125"/>
      <c r="T82" s="125"/>
      <c r="U82" s="121"/>
      <c r="V82" s="120"/>
      <c r="W82" s="126"/>
    </row>
    <row r="83" spans="1:23" ht="12.75" customHeight="1">
      <c r="A83" s="128"/>
      <c r="B83" s="128" t="s">
        <v>72</v>
      </c>
      <c r="C83" s="129"/>
      <c r="D83" s="130" t="s">
        <v>73</v>
      </c>
      <c r="E83" s="130" t="s">
        <v>74</v>
      </c>
      <c r="F83" s="130" t="s">
        <v>75</v>
      </c>
      <c r="G83" s="131" t="s">
        <v>76</v>
      </c>
      <c r="H83" s="132"/>
      <c r="I83" s="129" t="s">
        <v>77</v>
      </c>
      <c r="J83" s="130" t="s">
        <v>72</v>
      </c>
      <c r="K83" s="128" t="s">
        <v>78</v>
      </c>
      <c r="L83" s="26">
        <v>150</v>
      </c>
      <c r="M83" s="128"/>
      <c r="N83" s="128" t="s">
        <v>72</v>
      </c>
      <c r="O83" s="129"/>
      <c r="P83" s="130" t="s">
        <v>73</v>
      </c>
      <c r="Q83" s="130" t="s">
        <v>74</v>
      </c>
      <c r="R83" s="130" t="s">
        <v>75</v>
      </c>
      <c r="S83" s="131" t="s">
        <v>76</v>
      </c>
      <c r="T83" s="132"/>
      <c r="U83" s="129" t="s">
        <v>77</v>
      </c>
      <c r="V83" s="130" t="s">
        <v>72</v>
      </c>
      <c r="W83" s="133" t="s">
        <v>78</v>
      </c>
    </row>
    <row r="84" spans="1:23" ht="12.75">
      <c r="A84" s="134" t="s">
        <v>78</v>
      </c>
      <c r="B84" s="134" t="s">
        <v>79</v>
      </c>
      <c r="C84" s="135" t="s">
        <v>80</v>
      </c>
      <c r="D84" s="136" t="s">
        <v>81</v>
      </c>
      <c r="E84" s="136" t="s">
        <v>82</v>
      </c>
      <c r="F84" s="136"/>
      <c r="G84" s="137" t="s">
        <v>80</v>
      </c>
      <c r="H84" s="137" t="s">
        <v>77</v>
      </c>
      <c r="I84" s="135"/>
      <c r="J84" s="134" t="s">
        <v>79</v>
      </c>
      <c r="K84" s="134"/>
      <c r="L84" s="26">
        <v>150</v>
      </c>
      <c r="M84" s="134" t="s">
        <v>78</v>
      </c>
      <c r="N84" s="134" t="s">
        <v>79</v>
      </c>
      <c r="O84" s="135" t="s">
        <v>80</v>
      </c>
      <c r="P84" s="136" t="s">
        <v>81</v>
      </c>
      <c r="Q84" s="136" t="s">
        <v>82</v>
      </c>
      <c r="R84" s="136"/>
      <c r="S84" s="137" t="s">
        <v>80</v>
      </c>
      <c r="T84" s="137" t="s">
        <v>77</v>
      </c>
      <c r="U84" s="135"/>
      <c r="V84" s="134" t="s">
        <v>79</v>
      </c>
      <c r="W84" s="138"/>
    </row>
    <row r="85" spans="1:23" ht="16.5" customHeight="1">
      <c r="A85" s="139">
        <v>12.75</v>
      </c>
      <c r="B85" s="140">
        <v>4</v>
      </c>
      <c r="C85" s="141">
        <v>5</v>
      </c>
      <c r="D85" s="316" t="s">
        <v>1831</v>
      </c>
      <c r="E85" s="142" t="s">
        <v>68</v>
      </c>
      <c r="F85" s="148">
        <v>7</v>
      </c>
      <c r="G85" s="144">
        <v>1400</v>
      </c>
      <c r="H85" s="144"/>
      <c r="I85" s="145">
        <v>6</v>
      </c>
      <c r="J85" s="146">
        <v>0</v>
      </c>
      <c r="K85" s="179">
        <v>-12.75</v>
      </c>
      <c r="L85" s="26"/>
      <c r="M85" s="295">
        <v>7</v>
      </c>
      <c r="N85" s="296">
        <v>4</v>
      </c>
      <c r="O85" s="141">
        <v>5</v>
      </c>
      <c r="P85" s="316" t="s">
        <v>1832</v>
      </c>
      <c r="Q85" s="142" t="s">
        <v>5</v>
      </c>
      <c r="R85" s="148">
        <v>9</v>
      </c>
      <c r="S85" s="144">
        <v>590</v>
      </c>
      <c r="T85" s="144"/>
      <c r="U85" s="145">
        <v>6</v>
      </c>
      <c r="V85" s="297">
        <v>0</v>
      </c>
      <c r="W85" s="298">
        <v>-7</v>
      </c>
    </row>
    <row r="86" spans="1:23" ht="16.5" customHeight="1">
      <c r="A86" s="139">
        <v>-11.25</v>
      </c>
      <c r="B86" s="140">
        <v>0</v>
      </c>
      <c r="C86" s="141">
        <v>2</v>
      </c>
      <c r="D86" s="316" t="s">
        <v>83</v>
      </c>
      <c r="E86" s="142" t="s">
        <v>68</v>
      </c>
      <c r="F86" s="148">
        <v>13</v>
      </c>
      <c r="G86" s="144"/>
      <c r="H86" s="144">
        <v>720</v>
      </c>
      <c r="I86" s="145">
        <v>4</v>
      </c>
      <c r="J86" s="146">
        <v>4</v>
      </c>
      <c r="K86" s="179">
        <v>11.25</v>
      </c>
      <c r="L86" s="26"/>
      <c r="M86" s="295">
        <v>-2</v>
      </c>
      <c r="N86" s="296">
        <v>2</v>
      </c>
      <c r="O86" s="141">
        <v>2</v>
      </c>
      <c r="P86" s="316" t="s">
        <v>106</v>
      </c>
      <c r="Q86" s="142" t="s">
        <v>5</v>
      </c>
      <c r="R86" s="148">
        <v>10</v>
      </c>
      <c r="S86" s="144">
        <v>180</v>
      </c>
      <c r="T86" s="144"/>
      <c r="U86" s="145">
        <v>4</v>
      </c>
      <c r="V86" s="297">
        <v>2</v>
      </c>
      <c r="W86" s="298">
        <v>2</v>
      </c>
    </row>
    <row r="87" spans="1:23" ht="16.5" customHeight="1">
      <c r="A87" s="139">
        <v>-0.75</v>
      </c>
      <c r="B87" s="140">
        <v>2</v>
      </c>
      <c r="C87" s="141">
        <v>3</v>
      </c>
      <c r="D87" s="294" t="s">
        <v>1795</v>
      </c>
      <c r="E87" s="142" t="s">
        <v>68</v>
      </c>
      <c r="F87" s="143">
        <v>10</v>
      </c>
      <c r="G87" s="144">
        <v>100</v>
      </c>
      <c r="H87" s="144"/>
      <c r="I87" s="145">
        <v>1</v>
      </c>
      <c r="J87" s="146">
        <v>2</v>
      </c>
      <c r="K87" s="179">
        <v>0.75</v>
      </c>
      <c r="L87" s="26"/>
      <c r="M87" s="295">
        <v>-3</v>
      </c>
      <c r="N87" s="296">
        <v>0</v>
      </c>
      <c r="O87" s="141">
        <v>3</v>
      </c>
      <c r="P87" s="294" t="s">
        <v>1833</v>
      </c>
      <c r="Q87" s="142" t="s">
        <v>68</v>
      </c>
      <c r="R87" s="143">
        <v>6</v>
      </c>
      <c r="S87" s="144">
        <v>150</v>
      </c>
      <c r="T87" s="144"/>
      <c r="U87" s="145">
        <v>1</v>
      </c>
      <c r="V87" s="297">
        <v>4</v>
      </c>
      <c r="W87" s="298">
        <v>3</v>
      </c>
    </row>
    <row r="88" spans="1:23" s="39" customFormat="1" ht="9.75" customHeight="1">
      <c r="A88" s="27"/>
      <c r="B88" s="27"/>
      <c r="C88" s="53"/>
      <c r="D88" s="27"/>
      <c r="E88" s="27"/>
      <c r="F88" s="27"/>
      <c r="G88" s="27"/>
      <c r="H88" s="27"/>
      <c r="I88" s="53"/>
      <c r="J88" s="27"/>
      <c r="K88" s="27"/>
      <c r="L88" s="52"/>
      <c r="M88" s="27"/>
      <c r="N88" s="27"/>
      <c r="O88" s="53"/>
      <c r="P88" s="27"/>
      <c r="Q88" s="27"/>
      <c r="R88" s="27"/>
      <c r="S88" s="27"/>
      <c r="T88" s="27"/>
      <c r="U88" s="53"/>
      <c r="V88" s="27"/>
      <c r="W88" s="27"/>
    </row>
    <row r="89" spans="1:23" s="39" customFormat="1" ht="15">
      <c r="A89" s="18"/>
      <c r="B89" s="19" t="s">
        <v>44</v>
      </c>
      <c r="C89" s="20"/>
      <c r="D89" s="19"/>
      <c r="E89" s="21" t="s">
        <v>127</v>
      </c>
      <c r="F89" s="22"/>
      <c r="G89" s="23" t="s">
        <v>46</v>
      </c>
      <c r="H89" s="23"/>
      <c r="I89" s="24" t="s">
        <v>47</v>
      </c>
      <c r="J89" s="24"/>
      <c r="K89" s="25"/>
      <c r="L89" s="26">
        <v>150</v>
      </c>
      <c r="M89" s="18"/>
      <c r="N89" s="19" t="s">
        <v>44</v>
      </c>
      <c r="O89" s="20"/>
      <c r="P89" s="19"/>
      <c r="Q89" s="21" t="s">
        <v>128</v>
      </c>
      <c r="R89" s="22"/>
      <c r="S89" s="23" t="s">
        <v>46</v>
      </c>
      <c r="T89" s="23"/>
      <c r="U89" s="24" t="s">
        <v>49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50</v>
      </c>
      <c r="H90" s="31"/>
      <c r="I90" s="24" t="s">
        <v>91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50</v>
      </c>
      <c r="T90" s="31"/>
      <c r="U90" s="24" t="s">
        <v>92</v>
      </c>
      <c r="V90" s="24"/>
      <c r="W90" s="25"/>
    </row>
    <row r="91" spans="1:23" s="39" customFormat="1" ht="4.5" customHeight="1">
      <c r="A91" s="80"/>
      <c r="B91" s="81"/>
      <c r="C91" s="82"/>
      <c r="D91" s="83"/>
      <c r="E91" s="84"/>
      <c r="F91" s="85"/>
      <c r="G91" s="86"/>
      <c r="H91" s="86"/>
      <c r="I91" s="82"/>
      <c r="J91" s="81"/>
      <c r="K91" s="87"/>
      <c r="L91" s="79"/>
      <c r="M91" s="80"/>
      <c r="N91" s="81"/>
      <c r="O91" s="82"/>
      <c r="P91" s="83"/>
      <c r="Q91" s="84"/>
      <c r="R91" s="85"/>
      <c r="S91" s="86"/>
      <c r="T91" s="86"/>
      <c r="U91" s="82"/>
      <c r="V91" s="81"/>
      <c r="W91" s="87"/>
    </row>
    <row r="92" spans="1:23" s="292" customFormat="1" ht="12.75" customHeight="1">
      <c r="A92" s="88"/>
      <c r="B92" s="89"/>
      <c r="C92" s="90"/>
      <c r="D92" s="91"/>
      <c r="E92" s="34" t="s">
        <v>53</v>
      </c>
      <c r="F92" s="92" t="s">
        <v>1834</v>
      </c>
      <c r="G92" s="93"/>
      <c r="H92" s="94"/>
      <c r="I92" s="42"/>
      <c r="J92" s="260"/>
      <c r="K92" s="198"/>
      <c r="L92" s="96"/>
      <c r="M92" s="88"/>
      <c r="N92" s="89"/>
      <c r="O92" s="90"/>
      <c r="P92" s="91"/>
      <c r="Q92" s="34" t="s">
        <v>53</v>
      </c>
      <c r="R92" s="92" t="s">
        <v>1324</v>
      </c>
      <c r="S92" s="93"/>
      <c r="T92" s="94"/>
      <c r="U92" s="42"/>
      <c r="V92" s="260"/>
      <c r="W92" s="198"/>
    </row>
    <row r="93" spans="1:23" s="292" customFormat="1" ht="12.75" customHeight="1">
      <c r="A93" s="88"/>
      <c r="B93" s="89"/>
      <c r="C93" s="90"/>
      <c r="D93" s="91"/>
      <c r="E93" s="40" t="s">
        <v>54</v>
      </c>
      <c r="F93" s="92" t="s">
        <v>1835</v>
      </c>
      <c r="G93" s="97"/>
      <c r="H93" s="94"/>
      <c r="I93" s="44"/>
      <c r="J93" s="261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K93" s="262"/>
      <c r="L93" s="96"/>
      <c r="M93" s="88"/>
      <c r="N93" s="89"/>
      <c r="O93" s="90"/>
      <c r="P93" s="91"/>
      <c r="Q93" s="40" t="s">
        <v>54</v>
      </c>
      <c r="R93" s="92" t="s">
        <v>176</v>
      </c>
      <c r="S93" s="97"/>
      <c r="T93" s="94"/>
      <c r="U93" s="44"/>
      <c r="V93" s="261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11.1</v>
      </c>
      <c r="W93" s="262"/>
    </row>
    <row r="94" spans="1:23" s="292" customFormat="1" ht="12.75" customHeight="1">
      <c r="A94" s="88"/>
      <c r="B94" s="89"/>
      <c r="C94" s="90"/>
      <c r="D94" s="91"/>
      <c r="E94" s="40" t="s">
        <v>55</v>
      </c>
      <c r="F94" s="92" t="s">
        <v>167</v>
      </c>
      <c r="G94" s="93"/>
      <c r="H94" s="94"/>
      <c r="I94" s="263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6.1</v>
      </c>
      <c r="J94" s="261" t="str">
        <f>IF(J93="","","+")</f>
        <v>+</v>
      </c>
      <c r="K94" s="264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L94" s="96"/>
      <c r="M94" s="88"/>
      <c r="N94" s="89"/>
      <c r="O94" s="90"/>
      <c r="P94" s="91"/>
      <c r="Q94" s="40" t="s">
        <v>55</v>
      </c>
      <c r="R94" s="92" t="s">
        <v>1836</v>
      </c>
      <c r="S94" s="93"/>
      <c r="T94" s="94"/>
      <c r="U94" s="263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3.1</v>
      </c>
      <c r="V94" s="261" t="str">
        <f>IF(V93="","","+")</f>
        <v>+</v>
      </c>
      <c r="W94" s="264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11.1</v>
      </c>
    </row>
    <row r="95" spans="1:23" s="292" customFormat="1" ht="12.75" customHeight="1">
      <c r="A95" s="88"/>
      <c r="B95" s="89"/>
      <c r="C95" s="90"/>
      <c r="D95" s="91"/>
      <c r="E95" s="34" t="s">
        <v>57</v>
      </c>
      <c r="F95" s="92" t="s">
        <v>101</v>
      </c>
      <c r="G95" s="93"/>
      <c r="H95" s="94"/>
      <c r="I95" s="44"/>
      <c r="J95" s="261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13.1</v>
      </c>
      <c r="K95" s="262"/>
      <c r="L95" s="96"/>
      <c r="M95" s="88"/>
      <c r="N95" s="89"/>
      <c r="O95" s="90"/>
      <c r="P95" s="91"/>
      <c r="Q95" s="34" t="s">
        <v>57</v>
      </c>
      <c r="R95" s="92" t="s">
        <v>552</v>
      </c>
      <c r="S95" s="93"/>
      <c r="T95" s="94"/>
      <c r="U95" s="44"/>
      <c r="V95" s="261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15.1</v>
      </c>
      <c r="W95" s="262"/>
    </row>
    <row r="96" spans="1:23" s="292" customFormat="1" ht="12.75" customHeight="1">
      <c r="A96" s="99" t="s">
        <v>53</v>
      </c>
      <c r="B96" s="100" t="s">
        <v>1341</v>
      </c>
      <c r="C96" s="90"/>
      <c r="D96" s="91"/>
      <c r="E96" s="101"/>
      <c r="F96" s="93"/>
      <c r="G96" s="34" t="s">
        <v>53</v>
      </c>
      <c r="H96" s="102" t="s">
        <v>566</v>
      </c>
      <c r="I96" s="93"/>
      <c r="J96" s="97"/>
      <c r="K96" s="95"/>
      <c r="L96" s="96"/>
      <c r="M96" s="99" t="s">
        <v>53</v>
      </c>
      <c r="N96" s="100" t="s">
        <v>1150</v>
      </c>
      <c r="O96" s="90"/>
      <c r="P96" s="91"/>
      <c r="Q96" s="101"/>
      <c r="R96" s="93"/>
      <c r="S96" s="34" t="s">
        <v>53</v>
      </c>
      <c r="T96" s="102" t="s">
        <v>1837</v>
      </c>
      <c r="U96" s="93"/>
      <c r="V96" s="97"/>
      <c r="W96" s="95"/>
    </row>
    <row r="97" spans="1:23" s="292" customFormat="1" ht="12.75" customHeight="1">
      <c r="A97" s="103" t="s">
        <v>54</v>
      </c>
      <c r="B97" s="100" t="s">
        <v>1838</v>
      </c>
      <c r="C97" s="104"/>
      <c r="D97" s="91"/>
      <c r="E97" s="101"/>
      <c r="F97" s="105"/>
      <c r="G97" s="40" t="s">
        <v>54</v>
      </c>
      <c r="H97" s="102" t="s">
        <v>929</v>
      </c>
      <c r="I97" s="93"/>
      <c r="J97" s="97"/>
      <c r="K97" s="95"/>
      <c r="L97" s="96"/>
      <c r="M97" s="103" t="s">
        <v>54</v>
      </c>
      <c r="N97" s="107" t="s">
        <v>881</v>
      </c>
      <c r="O97" s="104"/>
      <c r="P97" s="91"/>
      <c r="Q97" s="101"/>
      <c r="R97" s="105"/>
      <c r="S97" s="40" t="s">
        <v>54</v>
      </c>
      <c r="T97" s="102" t="s">
        <v>120</v>
      </c>
      <c r="U97" s="93"/>
      <c r="V97" s="97"/>
      <c r="W97" s="95"/>
    </row>
    <row r="98" spans="1:23" s="292" customFormat="1" ht="12.75" customHeight="1">
      <c r="A98" s="103" t="s">
        <v>55</v>
      </c>
      <c r="B98" s="100" t="s">
        <v>176</v>
      </c>
      <c r="C98" s="90"/>
      <c r="D98" s="91"/>
      <c r="E98" s="101"/>
      <c r="F98" s="105"/>
      <c r="G98" s="40" t="s">
        <v>55</v>
      </c>
      <c r="H98" s="102" t="s">
        <v>1839</v>
      </c>
      <c r="I98" s="93"/>
      <c r="J98" s="93"/>
      <c r="K98" s="95"/>
      <c r="L98" s="96"/>
      <c r="M98" s="103" t="s">
        <v>55</v>
      </c>
      <c r="N98" s="100" t="s">
        <v>187</v>
      </c>
      <c r="O98" s="90"/>
      <c r="P98" s="91"/>
      <c r="Q98" s="101"/>
      <c r="R98" s="105"/>
      <c r="S98" s="40" t="s">
        <v>55</v>
      </c>
      <c r="T98" s="102" t="s">
        <v>236</v>
      </c>
      <c r="U98" s="93"/>
      <c r="V98" s="93"/>
      <c r="W98" s="95"/>
    </row>
    <row r="99" spans="1:23" s="292" customFormat="1" ht="12.75" customHeight="1">
      <c r="A99" s="99" t="s">
        <v>57</v>
      </c>
      <c r="B99" s="100" t="s">
        <v>1693</v>
      </c>
      <c r="C99" s="104"/>
      <c r="D99" s="91"/>
      <c r="E99" s="101"/>
      <c r="F99" s="93"/>
      <c r="G99" s="34" t="s">
        <v>57</v>
      </c>
      <c r="H99" s="102" t="s">
        <v>70</v>
      </c>
      <c r="I99" s="93"/>
      <c r="J99" s="106" t="s">
        <v>64</v>
      </c>
      <c r="K99" s="95"/>
      <c r="L99" s="96"/>
      <c r="M99" s="99" t="s">
        <v>57</v>
      </c>
      <c r="N99" s="100" t="s">
        <v>1840</v>
      </c>
      <c r="O99" s="104"/>
      <c r="P99" s="91"/>
      <c r="Q99" s="101"/>
      <c r="R99" s="93"/>
      <c r="S99" s="34" t="s">
        <v>57</v>
      </c>
      <c r="T99" s="102" t="s">
        <v>721</v>
      </c>
      <c r="U99" s="93"/>
      <c r="V99" s="106" t="s">
        <v>64</v>
      </c>
      <c r="W99" s="95"/>
    </row>
    <row r="100" spans="1:23" s="292" customFormat="1" ht="12.75" customHeight="1">
      <c r="A100" s="108"/>
      <c r="B100" s="104"/>
      <c r="C100" s="104"/>
      <c r="D100" s="91"/>
      <c r="E100" s="34" t="s">
        <v>53</v>
      </c>
      <c r="F100" s="92" t="s">
        <v>266</v>
      </c>
      <c r="G100" s="93"/>
      <c r="H100" s="109"/>
      <c r="I100" s="110" t="s">
        <v>65</v>
      </c>
      <c r="J100" s="111" t="s">
        <v>1841</v>
      </c>
      <c r="K100" s="95"/>
      <c r="L100" s="96"/>
      <c r="M100" s="108"/>
      <c r="N100" s="104"/>
      <c r="O100" s="104"/>
      <c r="P100" s="91"/>
      <c r="Q100" s="34" t="s">
        <v>53</v>
      </c>
      <c r="R100" s="92" t="s">
        <v>1346</v>
      </c>
      <c r="S100" s="93"/>
      <c r="T100" s="109"/>
      <c r="U100" s="110" t="s">
        <v>65</v>
      </c>
      <c r="V100" s="111" t="s">
        <v>1842</v>
      </c>
      <c r="W100" s="95"/>
    </row>
    <row r="101" spans="1:23" s="292" customFormat="1" ht="12.75" customHeight="1">
      <c r="A101" s="88"/>
      <c r="B101" s="112" t="s">
        <v>66</v>
      </c>
      <c r="C101" s="90"/>
      <c r="D101" s="91"/>
      <c r="E101" s="40" t="s">
        <v>54</v>
      </c>
      <c r="F101" s="92" t="s">
        <v>189</v>
      </c>
      <c r="G101" s="93"/>
      <c r="H101" s="94"/>
      <c r="I101" s="110" t="s">
        <v>5</v>
      </c>
      <c r="J101" s="113" t="s">
        <v>1841</v>
      </c>
      <c r="K101" s="95"/>
      <c r="L101" s="96"/>
      <c r="M101" s="88"/>
      <c r="N101" s="112" t="s">
        <v>66</v>
      </c>
      <c r="O101" s="90"/>
      <c r="P101" s="91"/>
      <c r="Q101" s="40" t="s">
        <v>54</v>
      </c>
      <c r="R101" s="92" t="s">
        <v>1843</v>
      </c>
      <c r="S101" s="93"/>
      <c r="T101" s="94"/>
      <c r="U101" s="110" t="s">
        <v>5</v>
      </c>
      <c r="V101" s="113" t="s">
        <v>1842</v>
      </c>
      <c r="W101" s="95"/>
    </row>
    <row r="102" spans="1:23" s="292" customFormat="1" ht="12.75" customHeight="1">
      <c r="A102" s="88"/>
      <c r="B102" s="112" t="s">
        <v>1844</v>
      </c>
      <c r="C102" s="90"/>
      <c r="D102" s="91"/>
      <c r="E102" s="40" t="s">
        <v>55</v>
      </c>
      <c r="F102" s="92" t="s">
        <v>175</v>
      </c>
      <c r="G102" s="97"/>
      <c r="H102" s="94"/>
      <c r="I102" s="110" t="s">
        <v>68</v>
      </c>
      <c r="J102" s="113" t="s">
        <v>1845</v>
      </c>
      <c r="K102" s="95"/>
      <c r="L102" s="96"/>
      <c r="M102" s="88"/>
      <c r="N102" s="112" t="s">
        <v>1846</v>
      </c>
      <c r="O102" s="90"/>
      <c r="P102" s="91"/>
      <c r="Q102" s="40" t="s">
        <v>55</v>
      </c>
      <c r="R102" s="92" t="s">
        <v>141</v>
      </c>
      <c r="S102" s="97"/>
      <c r="T102" s="94"/>
      <c r="U102" s="110" t="s">
        <v>68</v>
      </c>
      <c r="V102" s="113" t="s">
        <v>1847</v>
      </c>
      <c r="W102" s="95"/>
    </row>
    <row r="103" spans="1:23" s="292" customFormat="1" ht="12.75" customHeight="1">
      <c r="A103" s="114"/>
      <c r="B103" s="115"/>
      <c r="C103" s="115"/>
      <c r="D103" s="91"/>
      <c r="E103" s="34" t="s">
        <v>57</v>
      </c>
      <c r="F103" s="100" t="s">
        <v>1848</v>
      </c>
      <c r="G103" s="115"/>
      <c r="H103" s="115"/>
      <c r="I103" s="116" t="s">
        <v>71</v>
      </c>
      <c r="J103" s="113" t="s">
        <v>1849</v>
      </c>
      <c r="K103" s="117"/>
      <c r="L103" s="118"/>
      <c r="M103" s="114"/>
      <c r="N103" s="115"/>
      <c r="O103" s="115"/>
      <c r="P103" s="91"/>
      <c r="Q103" s="34" t="s">
        <v>57</v>
      </c>
      <c r="R103" s="100" t="s">
        <v>132</v>
      </c>
      <c r="S103" s="115"/>
      <c r="T103" s="115"/>
      <c r="U103" s="116" t="s">
        <v>71</v>
      </c>
      <c r="V103" s="113" t="s">
        <v>1847</v>
      </c>
      <c r="W103" s="117"/>
    </row>
    <row r="104" spans="1:23" ht="4.5" customHeight="1">
      <c r="A104" s="119"/>
      <c r="B104" s="120"/>
      <c r="C104" s="121"/>
      <c r="D104" s="122"/>
      <c r="E104" s="123"/>
      <c r="F104" s="124"/>
      <c r="G104" s="125"/>
      <c r="H104" s="125"/>
      <c r="I104" s="121"/>
      <c r="J104" s="120"/>
      <c r="K104" s="126"/>
      <c r="L104" s="127"/>
      <c r="M104" s="119"/>
      <c r="N104" s="120"/>
      <c r="O104" s="121"/>
      <c r="P104" s="122"/>
      <c r="Q104" s="123"/>
      <c r="R104" s="124"/>
      <c r="S104" s="125"/>
      <c r="T104" s="125"/>
      <c r="U104" s="121"/>
      <c r="V104" s="120"/>
      <c r="W104" s="126"/>
    </row>
    <row r="105" spans="1:23" ht="12.75" customHeight="1">
      <c r="A105" s="128"/>
      <c r="B105" s="128" t="s">
        <v>72</v>
      </c>
      <c r="C105" s="129"/>
      <c r="D105" s="130" t="s">
        <v>73</v>
      </c>
      <c r="E105" s="130" t="s">
        <v>74</v>
      </c>
      <c r="F105" s="130" t="s">
        <v>75</v>
      </c>
      <c r="G105" s="131" t="s">
        <v>76</v>
      </c>
      <c r="H105" s="132"/>
      <c r="I105" s="129" t="s">
        <v>77</v>
      </c>
      <c r="J105" s="130" t="s">
        <v>72</v>
      </c>
      <c r="K105" s="128" t="s">
        <v>78</v>
      </c>
      <c r="L105" s="26">
        <v>150</v>
      </c>
      <c r="M105" s="128"/>
      <c r="N105" s="128" t="s">
        <v>72</v>
      </c>
      <c r="O105" s="129"/>
      <c r="P105" s="130" t="s">
        <v>73</v>
      </c>
      <c r="Q105" s="130" t="s">
        <v>74</v>
      </c>
      <c r="R105" s="130" t="s">
        <v>75</v>
      </c>
      <c r="S105" s="131" t="s">
        <v>76</v>
      </c>
      <c r="T105" s="132"/>
      <c r="U105" s="129" t="s">
        <v>77</v>
      </c>
      <c r="V105" s="130" t="s">
        <v>72</v>
      </c>
      <c r="W105" s="133" t="s">
        <v>78</v>
      </c>
    </row>
    <row r="106" spans="1:23" ht="12.75">
      <c r="A106" s="134" t="s">
        <v>78</v>
      </c>
      <c r="B106" s="134" t="s">
        <v>79</v>
      </c>
      <c r="C106" s="135" t="s">
        <v>80</v>
      </c>
      <c r="D106" s="136" t="s">
        <v>81</v>
      </c>
      <c r="E106" s="136" t="s">
        <v>82</v>
      </c>
      <c r="F106" s="136"/>
      <c r="G106" s="137" t="s">
        <v>80</v>
      </c>
      <c r="H106" s="137" t="s">
        <v>77</v>
      </c>
      <c r="I106" s="135"/>
      <c r="J106" s="134" t="s">
        <v>79</v>
      </c>
      <c r="K106" s="134"/>
      <c r="L106" s="26">
        <v>150</v>
      </c>
      <c r="M106" s="134" t="s">
        <v>78</v>
      </c>
      <c r="N106" s="134" t="s">
        <v>79</v>
      </c>
      <c r="O106" s="135" t="s">
        <v>80</v>
      </c>
      <c r="P106" s="136" t="s">
        <v>81</v>
      </c>
      <c r="Q106" s="136" t="s">
        <v>82</v>
      </c>
      <c r="R106" s="136"/>
      <c r="S106" s="137" t="s">
        <v>80</v>
      </c>
      <c r="T106" s="137" t="s">
        <v>77</v>
      </c>
      <c r="U106" s="135"/>
      <c r="V106" s="134" t="s">
        <v>79</v>
      </c>
      <c r="W106" s="138"/>
    </row>
    <row r="107" spans="1:23" ht="16.5" customHeight="1">
      <c r="A107" s="139">
        <v>2</v>
      </c>
      <c r="B107" s="140">
        <v>3</v>
      </c>
      <c r="C107" s="141">
        <v>5</v>
      </c>
      <c r="D107" s="316" t="s">
        <v>83</v>
      </c>
      <c r="E107" s="142" t="s">
        <v>65</v>
      </c>
      <c r="F107" s="143">
        <v>12</v>
      </c>
      <c r="G107" s="144">
        <v>490</v>
      </c>
      <c r="H107" s="144"/>
      <c r="I107" s="145">
        <v>6</v>
      </c>
      <c r="J107" s="146">
        <v>1</v>
      </c>
      <c r="K107" s="179">
        <v>-2</v>
      </c>
      <c r="L107" s="26"/>
      <c r="M107" s="295">
        <v>-1</v>
      </c>
      <c r="N107" s="296">
        <v>0</v>
      </c>
      <c r="O107" s="141">
        <v>5</v>
      </c>
      <c r="P107" s="316" t="s">
        <v>83</v>
      </c>
      <c r="Q107" s="142" t="s">
        <v>5</v>
      </c>
      <c r="R107" s="143">
        <v>9</v>
      </c>
      <c r="S107" s="144">
        <v>600</v>
      </c>
      <c r="T107" s="144"/>
      <c r="U107" s="145">
        <v>6</v>
      </c>
      <c r="V107" s="297">
        <v>4</v>
      </c>
      <c r="W107" s="298">
        <v>1</v>
      </c>
    </row>
    <row r="108" spans="1:23" ht="16.5" customHeight="1">
      <c r="A108" s="139">
        <v>2</v>
      </c>
      <c r="B108" s="140">
        <v>3</v>
      </c>
      <c r="C108" s="141">
        <v>2</v>
      </c>
      <c r="D108" s="316" t="s">
        <v>83</v>
      </c>
      <c r="E108" s="142" t="s">
        <v>65</v>
      </c>
      <c r="F108" s="143">
        <v>12</v>
      </c>
      <c r="G108" s="144">
        <v>490</v>
      </c>
      <c r="H108" s="144"/>
      <c r="I108" s="145">
        <v>3</v>
      </c>
      <c r="J108" s="146">
        <v>1</v>
      </c>
      <c r="K108" s="179">
        <v>-2</v>
      </c>
      <c r="L108" s="26"/>
      <c r="M108" s="295">
        <v>0</v>
      </c>
      <c r="N108" s="296">
        <v>2</v>
      </c>
      <c r="O108" s="141">
        <v>2</v>
      </c>
      <c r="P108" s="316" t="s">
        <v>83</v>
      </c>
      <c r="Q108" s="142" t="s">
        <v>5</v>
      </c>
      <c r="R108" s="143">
        <v>10</v>
      </c>
      <c r="S108" s="144">
        <v>630</v>
      </c>
      <c r="T108" s="144"/>
      <c r="U108" s="145">
        <v>3</v>
      </c>
      <c r="V108" s="297">
        <v>2</v>
      </c>
      <c r="W108" s="298">
        <v>0</v>
      </c>
    </row>
    <row r="109" spans="1:23" ht="16.5" customHeight="1">
      <c r="A109" s="139">
        <v>-6</v>
      </c>
      <c r="B109" s="140">
        <v>0</v>
      </c>
      <c r="C109" s="141">
        <v>4</v>
      </c>
      <c r="D109" s="294" t="s">
        <v>107</v>
      </c>
      <c r="E109" s="142" t="s">
        <v>65</v>
      </c>
      <c r="F109" s="148">
        <v>11</v>
      </c>
      <c r="G109" s="144">
        <v>150</v>
      </c>
      <c r="H109" s="144"/>
      <c r="I109" s="145">
        <v>1</v>
      </c>
      <c r="J109" s="146">
        <v>4</v>
      </c>
      <c r="K109" s="179">
        <v>6</v>
      </c>
      <c r="L109" s="26"/>
      <c r="M109" s="295">
        <v>1</v>
      </c>
      <c r="N109" s="296">
        <v>4</v>
      </c>
      <c r="O109" s="141">
        <v>4</v>
      </c>
      <c r="P109" s="294" t="s">
        <v>1850</v>
      </c>
      <c r="Q109" s="142" t="s">
        <v>5</v>
      </c>
      <c r="R109" s="148">
        <v>11</v>
      </c>
      <c r="S109" s="144">
        <v>650</v>
      </c>
      <c r="T109" s="144"/>
      <c r="U109" s="145">
        <v>1</v>
      </c>
      <c r="V109" s="297">
        <v>0</v>
      </c>
      <c r="W109" s="298">
        <v>-1</v>
      </c>
    </row>
    <row r="110" spans="1:23" s="39" customFormat="1" ht="30" customHeight="1">
      <c r="A110" s="27"/>
      <c r="B110" s="27"/>
      <c r="C110" s="53"/>
      <c r="D110" s="27"/>
      <c r="E110" s="27"/>
      <c r="F110" s="27"/>
      <c r="G110" s="27"/>
      <c r="H110" s="27"/>
      <c r="I110" s="53"/>
      <c r="J110" s="27"/>
      <c r="K110" s="27"/>
      <c r="L110" s="52"/>
      <c r="M110" s="27"/>
      <c r="N110" s="27"/>
      <c r="O110" s="53"/>
      <c r="P110" s="27"/>
      <c r="Q110" s="27"/>
      <c r="R110" s="27"/>
      <c r="S110" s="27"/>
      <c r="T110" s="27"/>
      <c r="U110" s="53"/>
      <c r="V110" s="27"/>
      <c r="W110" s="27"/>
    </row>
    <row r="111" spans="1:23" s="39" customFormat="1" ht="15">
      <c r="A111" s="18"/>
      <c r="B111" s="19" t="s">
        <v>44</v>
      </c>
      <c r="C111" s="20"/>
      <c r="D111" s="19"/>
      <c r="E111" s="21" t="s">
        <v>135</v>
      </c>
      <c r="F111" s="22"/>
      <c r="G111" s="23" t="s">
        <v>46</v>
      </c>
      <c r="H111" s="23"/>
      <c r="I111" s="24" t="s">
        <v>88</v>
      </c>
      <c r="J111" s="24"/>
      <c r="K111" s="25"/>
      <c r="L111" s="26">
        <v>150</v>
      </c>
      <c r="M111" s="18"/>
      <c r="N111" s="19" t="s">
        <v>44</v>
      </c>
      <c r="O111" s="20"/>
      <c r="P111" s="19"/>
      <c r="Q111" s="21" t="s">
        <v>136</v>
      </c>
      <c r="R111" s="22"/>
      <c r="S111" s="23" t="s">
        <v>46</v>
      </c>
      <c r="T111" s="23"/>
      <c r="U111" s="24" t="s">
        <v>90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50</v>
      </c>
      <c r="H112" s="31"/>
      <c r="I112" s="24" t="s">
        <v>51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50</v>
      </c>
      <c r="T112" s="31"/>
      <c r="U112" s="24" t="s">
        <v>52</v>
      </c>
      <c r="V112" s="24"/>
      <c r="W112" s="25"/>
    </row>
    <row r="113" spans="1:23" s="39" customFormat="1" ht="4.5" customHeight="1">
      <c r="A113" s="80"/>
      <c r="B113" s="81"/>
      <c r="C113" s="82"/>
      <c r="D113" s="83"/>
      <c r="E113" s="84"/>
      <c r="F113" s="85"/>
      <c r="G113" s="86"/>
      <c r="H113" s="86"/>
      <c r="I113" s="82"/>
      <c r="J113" s="81"/>
      <c r="K113" s="87"/>
      <c r="L113" s="79"/>
      <c r="M113" s="80"/>
      <c r="N113" s="81"/>
      <c r="O113" s="82"/>
      <c r="P113" s="83"/>
      <c r="Q113" s="84"/>
      <c r="R113" s="85"/>
      <c r="S113" s="86"/>
      <c r="T113" s="86"/>
      <c r="U113" s="82"/>
      <c r="V113" s="81"/>
      <c r="W113" s="87"/>
    </row>
    <row r="114" spans="1:23" s="292" customFormat="1" ht="12.75" customHeight="1">
      <c r="A114" s="88"/>
      <c r="B114" s="89"/>
      <c r="C114" s="90"/>
      <c r="D114" s="91"/>
      <c r="E114" s="34" t="s">
        <v>53</v>
      </c>
      <c r="F114" s="92" t="s">
        <v>162</v>
      </c>
      <c r="G114" s="93"/>
      <c r="H114" s="94"/>
      <c r="I114" s="42"/>
      <c r="J114" s="260"/>
      <c r="K114" s="198"/>
      <c r="L114" s="96"/>
      <c r="M114" s="88"/>
      <c r="N114" s="89"/>
      <c r="O114" s="90"/>
      <c r="P114" s="91"/>
      <c r="Q114" s="34" t="s">
        <v>53</v>
      </c>
      <c r="R114" s="92" t="s">
        <v>909</v>
      </c>
      <c r="S114" s="93"/>
      <c r="T114" s="94"/>
      <c r="U114" s="42"/>
      <c r="V114" s="260"/>
      <c r="W114" s="198"/>
    </row>
    <row r="115" spans="1:23" s="292" customFormat="1" ht="12.75" customHeight="1">
      <c r="A115" s="88"/>
      <c r="B115" s="89"/>
      <c r="C115" s="90"/>
      <c r="D115" s="91"/>
      <c r="E115" s="40" t="s">
        <v>54</v>
      </c>
      <c r="F115" s="92" t="s">
        <v>112</v>
      </c>
      <c r="G115" s="97"/>
      <c r="H115" s="94"/>
      <c r="I115" s="44"/>
      <c r="J115" s="261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K115" s="262"/>
      <c r="L115" s="96"/>
      <c r="M115" s="88"/>
      <c r="N115" s="89"/>
      <c r="O115" s="90"/>
      <c r="P115" s="91"/>
      <c r="Q115" s="40" t="s">
        <v>54</v>
      </c>
      <c r="R115" s="92" t="s">
        <v>1851</v>
      </c>
      <c r="S115" s="97"/>
      <c r="T115" s="94"/>
      <c r="U115" s="44"/>
      <c r="V115" s="261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11.1</v>
      </c>
      <c r="W115" s="262"/>
    </row>
    <row r="116" spans="1:23" s="292" customFormat="1" ht="12.75" customHeight="1">
      <c r="A116" s="88"/>
      <c r="B116" s="89"/>
      <c r="C116" s="90"/>
      <c r="D116" s="91"/>
      <c r="E116" s="40" t="s">
        <v>55</v>
      </c>
      <c r="F116" s="92" t="s">
        <v>1569</v>
      </c>
      <c r="G116" s="93"/>
      <c r="H116" s="94"/>
      <c r="I116" s="263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J116" s="261" t="str">
        <f>IF(J115="","","+")</f>
        <v>+</v>
      </c>
      <c r="K116" s="264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4.1</v>
      </c>
      <c r="L116" s="96"/>
      <c r="M116" s="88"/>
      <c r="N116" s="89"/>
      <c r="O116" s="90"/>
      <c r="P116" s="91"/>
      <c r="Q116" s="40" t="s">
        <v>55</v>
      </c>
      <c r="R116" s="92" t="s">
        <v>70</v>
      </c>
      <c r="S116" s="93"/>
      <c r="T116" s="94"/>
      <c r="U116" s="263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20.1</v>
      </c>
      <c r="V116" s="261" t="str">
        <f>IF(V115="","","+")</f>
        <v>+</v>
      </c>
      <c r="W116" s="264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5.1</v>
      </c>
    </row>
    <row r="117" spans="1:23" s="292" customFormat="1" ht="12.75" customHeight="1">
      <c r="A117" s="88"/>
      <c r="B117" s="89"/>
      <c r="C117" s="90"/>
      <c r="D117" s="91"/>
      <c r="E117" s="34" t="s">
        <v>57</v>
      </c>
      <c r="F117" s="92" t="s">
        <v>1852</v>
      </c>
      <c r="G117" s="93"/>
      <c r="H117" s="94"/>
      <c r="I117" s="44"/>
      <c r="J117" s="261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10.1</v>
      </c>
      <c r="K117" s="262"/>
      <c r="L117" s="96"/>
      <c r="M117" s="88"/>
      <c r="N117" s="89"/>
      <c r="O117" s="90"/>
      <c r="P117" s="91"/>
      <c r="Q117" s="34" t="s">
        <v>57</v>
      </c>
      <c r="R117" s="92" t="s">
        <v>446</v>
      </c>
      <c r="S117" s="93"/>
      <c r="T117" s="94"/>
      <c r="U117" s="44"/>
      <c r="V117" s="261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4.1</v>
      </c>
      <c r="W117" s="262"/>
    </row>
    <row r="118" spans="1:23" s="292" customFormat="1" ht="12.75" customHeight="1">
      <c r="A118" s="99" t="s">
        <v>53</v>
      </c>
      <c r="B118" s="100" t="s">
        <v>62</v>
      </c>
      <c r="C118" s="90"/>
      <c r="D118" s="91"/>
      <c r="E118" s="101"/>
      <c r="F118" s="93"/>
      <c r="G118" s="34" t="s">
        <v>53</v>
      </c>
      <c r="H118" s="102" t="s">
        <v>1853</v>
      </c>
      <c r="I118" s="93"/>
      <c r="J118" s="97"/>
      <c r="K118" s="95"/>
      <c r="L118" s="96"/>
      <c r="M118" s="99" t="s">
        <v>53</v>
      </c>
      <c r="N118" s="100" t="s">
        <v>668</v>
      </c>
      <c r="O118" s="90"/>
      <c r="P118" s="91"/>
      <c r="Q118" s="101"/>
      <c r="R118" s="93"/>
      <c r="S118" s="34" t="s">
        <v>53</v>
      </c>
      <c r="T118" s="102" t="s">
        <v>813</v>
      </c>
      <c r="U118" s="93"/>
      <c r="V118" s="97"/>
      <c r="W118" s="95"/>
    </row>
    <row r="119" spans="1:23" s="292" customFormat="1" ht="12.75" customHeight="1">
      <c r="A119" s="103" t="s">
        <v>54</v>
      </c>
      <c r="B119" s="100" t="s">
        <v>67</v>
      </c>
      <c r="C119" s="104"/>
      <c r="D119" s="91"/>
      <c r="E119" s="101"/>
      <c r="F119" s="105"/>
      <c r="G119" s="40" t="s">
        <v>54</v>
      </c>
      <c r="H119" s="102" t="s">
        <v>1854</v>
      </c>
      <c r="I119" s="93"/>
      <c r="J119" s="97"/>
      <c r="K119" s="95"/>
      <c r="L119" s="96"/>
      <c r="M119" s="103" t="s">
        <v>54</v>
      </c>
      <c r="N119" s="100" t="s">
        <v>1855</v>
      </c>
      <c r="O119" s="104"/>
      <c r="P119" s="91"/>
      <c r="Q119" s="101"/>
      <c r="R119" s="105"/>
      <c r="S119" s="40" t="s">
        <v>54</v>
      </c>
      <c r="T119" s="102" t="s">
        <v>1110</v>
      </c>
      <c r="U119" s="93"/>
      <c r="V119" s="97"/>
      <c r="W119" s="95"/>
    </row>
    <row r="120" spans="1:23" s="292" customFormat="1" ht="12.75" customHeight="1">
      <c r="A120" s="103" t="s">
        <v>55</v>
      </c>
      <c r="B120" s="100" t="s">
        <v>1856</v>
      </c>
      <c r="C120" s="90"/>
      <c r="D120" s="91"/>
      <c r="E120" s="101"/>
      <c r="F120" s="105"/>
      <c r="G120" s="40" t="s">
        <v>55</v>
      </c>
      <c r="H120" s="102" t="s">
        <v>604</v>
      </c>
      <c r="I120" s="93"/>
      <c r="J120" s="93"/>
      <c r="K120" s="95"/>
      <c r="L120" s="96"/>
      <c r="M120" s="103" t="s">
        <v>55</v>
      </c>
      <c r="N120" s="100" t="s">
        <v>1805</v>
      </c>
      <c r="O120" s="90"/>
      <c r="P120" s="91"/>
      <c r="Q120" s="101"/>
      <c r="R120" s="105"/>
      <c r="S120" s="40" t="s">
        <v>55</v>
      </c>
      <c r="T120" s="102" t="s">
        <v>439</v>
      </c>
      <c r="U120" s="93"/>
      <c r="V120" s="93"/>
      <c r="W120" s="95"/>
    </row>
    <row r="121" spans="1:23" s="292" customFormat="1" ht="12.75" customHeight="1">
      <c r="A121" s="99" t="s">
        <v>57</v>
      </c>
      <c r="B121" s="100" t="s">
        <v>215</v>
      </c>
      <c r="C121" s="104"/>
      <c r="D121" s="91"/>
      <c r="E121" s="101"/>
      <c r="F121" s="93"/>
      <c r="G121" s="34" t="s">
        <v>57</v>
      </c>
      <c r="H121" s="102" t="s">
        <v>51</v>
      </c>
      <c r="I121" s="93"/>
      <c r="J121" s="106" t="s">
        <v>64</v>
      </c>
      <c r="K121" s="95"/>
      <c r="L121" s="96"/>
      <c r="M121" s="99" t="s">
        <v>57</v>
      </c>
      <c r="N121" s="100" t="s">
        <v>100</v>
      </c>
      <c r="O121" s="104"/>
      <c r="P121" s="91"/>
      <c r="Q121" s="101"/>
      <c r="R121" s="93"/>
      <c r="S121" s="34" t="s">
        <v>57</v>
      </c>
      <c r="T121" s="102" t="s">
        <v>580</v>
      </c>
      <c r="U121" s="93"/>
      <c r="V121" s="106" t="s">
        <v>64</v>
      </c>
      <c r="W121" s="95"/>
    </row>
    <row r="122" spans="1:23" s="292" customFormat="1" ht="12.75" customHeight="1">
      <c r="A122" s="108"/>
      <c r="B122" s="104"/>
      <c r="C122" s="104"/>
      <c r="D122" s="91"/>
      <c r="E122" s="34" t="s">
        <v>53</v>
      </c>
      <c r="F122" s="92" t="s">
        <v>1258</v>
      </c>
      <c r="G122" s="93"/>
      <c r="H122" s="109"/>
      <c r="I122" s="110" t="s">
        <v>65</v>
      </c>
      <c r="J122" s="111" t="s">
        <v>1857</v>
      </c>
      <c r="K122" s="95"/>
      <c r="L122" s="96"/>
      <c r="M122" s="108"/>
      <c r="N122" s="104"/>
      <c r="O122" s="104"/>
      <c r="P122" s="91"/>
      <c r="Q122" s="34" t="s">
        <v>53</v>
      </c>
      <c r="R122" s="92" t="s">
        <v>515</v>
      </c>
      <c r="S122" s="93"/>
      <c r="T122" s="109"/>
      <c r="U122" s="110" t="s">
        <v>65</v>
      </c>
      <c r="V122" s="111" t="s">
        <v>1858</v>
      </c>
      <c r="W122" s="95"/>
    </row>
    <row r="123" spans="1:23" s="292" customFormat="1" ht="12.75" customHeight="1">
      <c r="A123" s="88"/>
      <c r="B123" s="112" t="s">
        <v>66</v>
      </c>
      <c r="C123" s="90"/>
      <c r="D123" s="91"/>
      <c r="E123" s="40" t="s">
        <v>54</v>
      </c>
      <c r="F123" s="92" t="s">
        <v>1859</v>
      </c>
      <c r="G123" s="93"/>
      <c r="H123" s="94"/>
      <c r="I123" s="110" t="s">
        <v>5</v>
      </c>
      <c r="J123" s="113" t="s">
        <v>1860</v>
      </c>
      <c r="K123" s="95"/>
      <c r="L123" s="96"/>
      <c r="M123" s="88"/>
      <c r="N123" s="112" t="s">
        <v>66</v>
      </c>
      <c r="O123" s="90"/>
      <c r="P123" s="91"/>
      <c r="Q123" s="40" t="s">
        <v>54</v>
      </c>
      <c r="R123" s="92" t="s">
        <v>162</v>
      </c>
      <c r="S123" s="93"/>
      <c r="T123" s="94"/>
      <c r="U123" s="110" t="s">
        <v>5</v>
      </c>
      <c r="V123" s="113" t="s">
        <v>1858</v>
      </c>
      <c r="W123" s="95"/>
    </row>
    <row r="124" spans="1:23" s="292" customFormat="1" ht="12.75" customHeight="1">
      <c r="A124" s="88"/>
      <c r="B124" s="112" t="s">
        <v>1861</v>
      </c>
      <c r="C124" s="90"/>
      <c r="D124" s="91"/>
      <c r="E124" s="40" t="s">
        <v>55</v>
      </c>
      <c r="F124" s="92" t="s">
        <v>56</v>
      </c>
      <c r="G124" s="97"/>
      <c r="H124" s="94"/>
      <c r="I124" s="110" t="s">
        <v>68</v>
      </c>
      <c r="J124" s="113" t="s">
        <v>1862</v>
      </c>
      <c r="K124" s="95"/>
      <c r="L124" s="96"/>
      <c r="M124" s="88"/>
      <c r="N124" s="112" t="s">
        <v>228</v>
      </c>
      <c r="O124" s="90"/>
      <c r="P124" s="91"/>
      <c r="Q124" s="40" t="s">
        <v>55</v>
      </c>
      <c r="R124" s="98" t="s">
        <v>299</v>
      </c>
      <c r="S124" s="97"/>
      <c r="T124" s="94"/>
      <c r="U124" s="110" t="s">
        <v>68</v>
      </c>
      <c r="V124" s="113" t="s">
        <v>1863</v>
      </c>
      <c r="W124" s="95"/>
    </row>
    <row r="125" spans="1:23" s="292" customFormat="1" ht="12.75" customHeight="1">
      <c r="A125" s="114"/>
      <c r="B125" s="115"/>
      <c r="C125" s="115"/>
      <c r="D125" s="91"/>
      <c r="E125" s="34" t="s">
        <v>57</v>
      </c>
      <c r="F125" s="100" t="s">
        <v>1864</v>
      </c>
      <c r="G125" s="115"/>
      <c r="H125" s="115"/>
      <c r="I125" s="116" t="s">
        <v>71</v>
      </c>
      <c r="J125" s="113" t="s">
        <v>1865</v>
      </c>
      <c r="K125" s="117"/>
      <c r="L125" s="118"/>
      <c r="M125" s="114"/>
      <c r="N125" s="115"/>
      <c r="O125" s="115"/>
      <c r="P125" s="91"/>
      <c r="Q125" s="34" t="s">
        <v>57</v>
      </c>
      <c r="R125" s="100" t="s">
        <v>1866</v>
      </c>
      <c r="S125" s="115"/>
      <c r="T125" s="115"/>
      <c r="U125" s="116" t="s">
        <v>71</v>
      </c>
      <c r="V125" s="113" t="s">
        <v>1863</v>
      </c>
      <c r="W125" s="117"/>
    </row>
    <row r="126" spans="1:23" ht="4.5" customHeight="1">
      <c r="A126" s="119"/>
      <c r="B126" s="120"/>
      <c r="C126" s="121"/>
      <c r="D126" s="122"/>
      <c r="E126" s="123"/>
      <c r="F126" s="124"/>
      <c r="G126" s="125"/>
      <c r="H126" s="125"/>
      <c r="I126" s="121"/>
      <c r="J126" s="120"/>
      <c r="K126" s="126"/>
      <c r="L126" s="127"/>
      <c r="M126" s="119"/>
      <c r="N126" s="120"/>
      <c r="O126" s="121"/>
      <c r="P126" s="122"/>
      <c r="Q126" s="123"/>
      <c r="R126" s="124"/>
      <c r="S126" s="125"/>
      <c r="T126" s="125"/>
      <c r="U126" s="121"/>
      <c r="V126" s="120"/>
      <c r="W126" s="126"/>
    </row>
    <row r="127" spans="1:23" ht="12.75" customHeight="1">
      <c r="A127" s="128"/>
      <c r="B127" s="128" t="s">
        <v>72</v>
      </c>
      <c r="C127" s="129"/>
      <c r="D127" s="130" t="s">
        <v>73</v>
      </c>
      <c r="E127" s="130" t="s">
        <v>74</v>
      </c>
      <c r="F127" s="130" t="s">
        <v>75</v>
      </c>
      <c r="G127" s="131" t="s">
        <v>76</v>
      </c>
      <c r="H127" s="132"/>
      <c r="I127" s="129" t="s">
        <v>77</v>
      </c>
      <c r="J127" s="130" t="s">
        <v>72</v>
      </c>
      <c r="K127" s="128" t="s">
        <v>78</v>
      </c>
      <c r="L127" s="26">
        <v>150</v>
      </c>
      <c r="M127" s="128"/>
      <c r="N127" s="128" t="s">
        <v>72</v>
      </c>
      <c r="O127" s="129"/>
      <c r="P127" s="130" t="s">
        <v>73</v>
      </c>
      <c r="Q127" s="130" t="s">
        <v>74</v>
      </c>
      <c r="R127" s="130" t="s">
        <v>75</v>
      </c>
      <c r="S127" s="131" t="s">
        <v>76</v>
      </c>
      <c r="T127" s="132"/>
      <c r="U127" s="129" t="s">
        <v>77</v>
      </c>
      <c r="V127" s="130" t="s">
        <v>72</v>
      </c>
      <c r="W127" s="133" t="s">
        <v>78</v>
      </c>
    </row>
    <row r="128" spans="1:23" ht="12.75">
      <c r="A128" s="134" t="s">
        <v>78</v>
      </c>
      <c r="B128" s="134" t="s">
        <v>79</v>
      </c>
      <c r="C128" s="135" t="s">
        <v>80</v>
      </c>
      <c r="D128" s="136" t="s">
        <v>81</v>
      </c>
      <c r="E128" s="136" t="s">
        <v>82</v>
      </c>
      <c r="F128" s="136"/>
      <c r="G128" s="137" t="s">
        <v>80</v>
      </c>
      <c r="H128" s="137" t="s">
        <v>77</v>
      </c>
      <c r="I128" s="135"/>
      <c r="J128" s="134" t="s">
        <v>79</v>
      </c>
      <c r="K128" s="134"/>
      <c r="L128" s="26">
        <v>150</v>
      </c>
      <c r="M128" s="134" t="s">
        <v>78</v>
      </c>
      <c r="N128" s="134" t="s">
        <v>79</v>
      </c>
      <c r="O128" s="135" t="s">
        <v>80</v>
      </c>
      <c r="P128" s="136" t="s">
        <v>81</v>
      </c>
      <c r="Q128" s="136" t="s">
        <v>82</v>
      </c>
      <c r="R128" s="136"/>
      <c r="S128" s="137" t="s">
        <v>80</v>
      </c>
      <c r="T128" s="137" t="s">
        <v>77</v>
      </c>
      <c r="U128" s="135"/>
      <c r="V128" s="134" t="s">
        <v>79</v>
      </c>
      <c r="W128" s="138"/>
    </row>
    <row r="129" spans="1:23" ht="16.5" customHeight="1">
      <c r="A129" s="139">
        <v>6</v>
      </c>
      <c r="B129" s="140">
        <v>4</v>
      </c>
      <c r="C129" s="141">
        <v>1</v>
      </c>
      <c r="D129" s="294" t="s">
        <v>503</v>
      </c>
      <c r="E129" s="142" t="s">
        <v>65</v>
      </c>
      <c r="F129" s="148">
        <v>11</v>
      </c>
      <c r="G129" s="144">
        <v>400</v>
      </c>
      <c r="H129" s="144"/>
      <c r="I129" s="145">
        <v>2</v>
      </c>
      <c r="J129" s="146">
        <v>0</v>
      </c>
      <c r="K129" s="179">
        <v>-6</v>
      </c>
      <c r="L129" s="26"/>
      <c r="M129" s="295">
        <v>0</v>
      </c>
      <c r="N129" s="296">
        <v>2</v>
      </c>
      <c r="O129" s="141">
        <v>3</v>
      </c>
      <c r="P129" s="294" t="s">
        <v>105</v>
      </c>
      <c r="Q129" s="142" t="s">
        <v>68</v>
      </c>
      <c r="R129" s="148">
        <v>10</v>
      </c>
      <c r="S129" s="144"/>
      <c r="T129" s="144">
        <v>420</v>
      </c>
      <c r="U129" s="145">
        <v>4</v>
      </c>
      <c r="V129" s="297">
        <v>2</v>
      </c>
      <c r="W129" s="298">
        <v>0</v>
      </c>
    </row>
    <row r="130" spans="1:23" ht="16.5" customHeight="1">
      <c r="A130" s="139">
        <v>-2</v>
      </c>
      <c r="B130" s="140">
        <v>1</v>
      </c>
      <c r="C130" s="141">
        <v>3</v>
      </c>
      <c r="D130" s="294" t="s">
        <v>1833</v>
      </c>
      <c r="E130" s="142" t="s">
        <v>71</v>
      </c>
      <c r="F130" s="148">
        <v>8</v>
      </c>
      <c r="G130" s="144">
        <v>50</v>
      </c>
      <c r="H130" s="144"/>
      <c r="I130" s="145">
        <v>6</v>
      </c>
      <c r="J130" s="146">
        <v>3</v>
      </c>
      <c r="K130" s="179">
        <v>2</v>
      </c>
      <c r="L130" s="26"/>
      <c r="M130" s="295">
        <v>0</v>
      </c>
      <c r="N130" s="296">
        <v>2</v>
      </c>
      <c r="O130" s="141">
        <v>1</v>
      </c>
      <c r="P130" s="294" t="s">
        <v>105</v>
      </c>
      <c r="Q130" s="142" t="s">
        <v>68</v>
      </c>
      <c r="R130" s="148">
        <v>10</v>
      </c>
      <c r="S130" s="144"/>
      <c r="T130" s="144">
        <v>420</v>
      </c>
      <c r="U130" s="145">
        <v>6</v>
      </c>
      <c r="V130" s="297">
        <v>2</v>
      </c>
      <c r="W130" s="298">
        <v>0</v>
      </c>
    </row>
    <row r="131" spans="1:23" ht="16.5" customHeight="1">
      <c r="A131" s="139">
        <v>-2</v>
      </c>
      <c r="B131" s="140">
        <v>1</v>
      </c>
      <c r="C131" s="141">
        <v>4</v>
      </c>
      <c r="D131" s="294" t="s">
        <v>1867</v>
      </c>
      <c r="E131" s="142" t="s">
        <v>71</v>
      </c>
      <c r="F131" s="148">
        <v>9</v>
      </c>
      <c r="G131" s="144">
        <v>50</v>
      </c>
      <c r="H131" s="144"/>
      <c r="I131" s="145">
        <v>5</v>
      </c>
      <c r="J131" s="146">
        <v>3</v>
      </c>
      <c r="K131" s="179">
        <v>2</v>
      </c>
      <c r="L131" s="26"/>
      <c r="M131" s="295">
        <v>0</v>
      </c>
      <c r="N131" s="296">
        <v>2</v>
      </c>
      <c r="O131" s="141">
        <v>5</v>
      </c>
      <c r="P131" s="294" t="s">
        <v>105</v>
      </c>
      <c r="Q131" s="142" t="s">
        <v>68</v>
      </c>
      <c r="R131" s="148">
        <v>10</v>
      </c>
      <c r="S131" s="144"/>
      <c r="T131" s="144">
        <v>420</v>
      </c>
      <c r="U131" s="145">
        <v>2</v>
      </c>
      <c r="V131" s="297">
        <v>2</v>
      </c>
      <c r="W131" s="298">
        <v>0</v>
      </c>
    </row>
    <row r="132" spans="1:23" s="39" customFormat="1" ht="9.75" customHeight="1">
      <c r="A132" s="27"/>
      <c r="B132" s="27"/>
      <c r="C132" s="53"/>
      <c r="D132" s="27"/>
      <c r="E132" s="27"/>
      <c r="F132" s="27"/>
      <c r="G132" s="27"/>
      <c r="H132" s="27"/>
      <c r="I132" s="53"/>
      <c r="J132" s="27"/>
      <c r="K132" s="27"/>
      <c r="L132" s="52"/>
      <c r="M132" s="27"/>
      <c r="N132" s="27"/>
      <c r="O132" s="53"/>
      <c r="P132" s="27"/>
      <c r="Q132" s="27"/>
      <c r="R132" s="27"/>
      <c r="S132" s="27"/>
      <c r="T132" s="27"/>
      <c r="U132" s="53"/>
      <c r="V132" s="27"/>
      <c r="W132" s="27"/>
    </row>
    <row r="133" spans="1:23" s="39" customFormat="1" ht="15">
      <c r="A133" s="18"/>
      <c r="B133" s="19" t="s">
        <v>44</v>
      </c>
      <c r="C133" s="20"/>
      <c r="D133" s="19"/>
      <c r="E133" s="21" t="s">
        <v>143</v>
      </c>
      <c r="F133" s="22"/>
      <c r="G133" s="23" t="s">
        <v>46</v>
      </c>
      <c r="H133" s="23"/>
      <c r="I133" s="24" t="s">
        <v>47</v>
      </c>
      <c r="J133" s="24"/>
      <c r="K133" s="25"/>
      <c r="L133" s="26">
        <v>150</v>
      </c>
      <c r="M133" s="18"/>
      <c r="N133" s="19" t="s">
        <v>44</v>
      </c>
      <c r="O133" s="20"/>
      <c r="P133" s="19"/>
      <c r="Q133" s="21" t="s">
        <v>144</v>
      </c>
      <c r="R133" s="22"/>
      <c r="S133" s="23" t="s">
        <v>46</v>
      </c>
      <c r="T133" s="23"/>
      <c r="U133" s="24" t="s">
        <v>49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50</v>
      </c>
      <c r="H134" s="31"/>
      <c r="I134" s="24" t="s">
        <v>92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50</v>
      </c>
      <c r="T134" s="31"/>
      <c r="U134" s="24" t="s">
        <v>51</v>
      </c>
      <c r="V134" s="24"/>
      <c r="W134" s="25"/>
    </row>
    <row r="135" spans="1:23" s="39" customFormat="1" ht="4.5" customHeight="1">
      <c r="A135" s="80"/>
      <c r="B135" s="81"/>
      <c r="C135" s="82"/>
      <c r="D135" s="83"/>
      <c r="E135" s="84"/>
      <c r="F135" s="85"/>
      <c r="G135" s="86"/>
      <c r="H135" s="86"/>
      <c r="I135" s="82"/>
      <c r="J135" s="81"/>
      <c r="K135" s="87"/>
      <c r="L135" s="79"/>
      <c r="M135" s="80"/>
      <c r="N135" s="81"/>
      <c r="O135" s="82"/>
      <c r="P135" s="83"/>
      <c r="Q135" s="84"/>
      <c r="R135" s="85"/>
      <c r="S135" s="86"/>
      <c r="T135" s="86"/>
      <c r="U135" s="82"/>
      <c r="V135" s="81"/>
      <c r="W135" s="87"/>
    </row>
    <row r="136" spans="1:23" s="292" customFormat="1" ht="12.75" customHeight="1">
      <c r="A136" s="88"/>
      <c r="B136" s="89"/>
      <c r="C136" s="90"/>
      <c r="D136" s="91"/>
      <c r="E136" s="34" t="s">
        <v>53</v>
      </c>
      <c r="F136" s="92" t="s">
        <v>1343</v>
      </c>
      <c r="G136" s="93"/>
      <c r="H136" s="94"/>
      <c r="I136" s="42"/>
      <c r="J136" s="260"/>
      <c r="K136" s="198"/>
      <c r="L136" s="96"/>
      <c r="M136" s="88"/>
      <c r="N136" s="89"/>
      <c r="O136" s="90"/>
      <c r="P136" s="91"/>
      <c r="Q136" s="34" t="s">
        <v>53</v>
      </c>
      <c r="R136" s="92" t="s">
        <v>961</v>
      </c>
      <c r="S136" s="93"/>
      <c r="T136" s="94"/>
      <c r="U136" s="42"/>
      <c r="V136" s="260"/>
      <c r="W136" s="198"/>
    </row>
    <row r="137" spans="1:23" s="292" customFormat="1" ht="12.75" customHeight="1">
      <c r="A137" s="88"/>
      <c r="B137" s="89"/>
      <c r="C137" s="90"/>
      <c r="D137" s="91"/>
      <c r="E137" s="40" t="s">
        <v>54</v>
      </c>
      <c r="F137" s="92" t="s">
        <v>834</v>
      </c>
      <c r="G137" s="97"/>
      <c r="H137" s="94"/>
      <c r="I137" s="44"/>
      <c r="J137" s="261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K137" s="262"/>
      <c r="L137" s="96"/>
      <c r="M137" s="88"/>
      <c r="N137" s="89"/>
      <c r="O137" s="90"/>
      <c r="P137" s="91"/>
      <c r="Q137" s="40" t="s">
        <v>54</v>
      </c>
      <c r="R137" s="92" t="s">
        <v>51</v>
      </c>
      <c r="S137" s="97"/>
      <c r="T137" s="94"/>
      <c r="U137" s="44"/>
      <c r="V137" s="261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10.1</v>
      </c>
      <c r="W137" s="262"/>
    </row>
    <row r="138" spans="1:23" s="292" customFormat="1" ht="12.75" customHeight="1">
      <c r="A138" s="88"/>
      <c r="B138" s="89"/>
      <c r="C138" s="90"/>
      <c r="D138" s="91"/>
      <c r="E138" s="40" t="s">
        <v>55</v>
      </c>
      <c r="F138" s="92" t="s">
        <v>1868</v>
      </c>
      <c r="G138" s="93"/>
      <c r="H138" s="94"/>
      <c r="I138" s="263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J138" s="261" t="str">
        <f>IF(J137="","","+")</f>
        <v>+</v>
      </c>
      <c r="K138" s="264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7.1</v>
      </c>
      <c r="L138" s="96"/>
      <c r="M138" s="88"/>
      <c r="N138" s="89"/>
      <c r="O138" s="90"/>
      <c r="P138" s="91"/>
      <c r="Q138" s="40" t="s">
        <v>55</v>
      </c>
      <c r="R138" s="92" t="s">
        <v>1869</v>
      </c>
      <c r="S138" s="93"/>
      <c r="T138" s="94"/>
      <c r="U138" s="263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10.1</v>
      </c>
      <c r="V138" s="261" t="str">
        <f>IF(V137="","","+")</f>
        <v>+</v>
      </c>
      <c r="W138" s="264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10.1</v>
      </c>
    </row>
    <row r="139" spans="1:23" s="292" customFormat="1" ht="12.75" customHeight="1">
      <c r="A139" s="88"/>
      <c r="B139" s="89"/>
      <c r="C139" s="90"/>
      <c r="D139" s="91"/>
      <c r="E139" s="34" t="s">
        <v>57</v>
      </c>
      <c r="F139" s="92" t="s">
        <v>145</v>
      </c>
      <c r="G139" s="93"/>
      <c r="H139" s="94"/>
      <c r="I139" s="44"/>
      <c r="J139" s="261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15.1</v>
      </c>
      <c r="K139" s="262"/>
      <c r="L139" s="96"/>
      <c r="M139" s="88"/>
      <c r="N139" s="89"/>
      <c r="O139" s="90"/>
      <c r="P139" s="91"/>
      <c r="Q139" s="34" t="s">
        <v>57</v>
      </c>
      <c r="R139" s="92" t="s">
        <v>715</v>
      </c>
      <c r="S139" s="93"/>
      <c r="T139" s="94"/>
      <c r="U139" s="44"/>
      <c r="V139" s="261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10.1</v>
      </c>
      <c r="W139" s="262"/>
    </row>
    <row r="140" spans="1:23" s="292" customFormat="1" ht="12.75" customHeight="1">
      <c r="A140" s="99" t="s">
        <v>53</v>
      </c>
      <c r="B140" s="100" t="s">
        <v>298</v>
      </c>
      <c r="C140" s="90"/>
      <c r="D140" s="91"/>
      <c r="E140" s="101"/>
      <c r="F140" s="93"/>
      <c r="G140" s="34" t="s">
        <v>53</v>
      </c>
      <c r="H140" s="149" t="s">
        <v>1870</v>
      </c>
      <c r="I140" s="93"/>
      <c r="J140" s="97"/>
      <c r="K140" s="95"/>
      <c r="L140" s="96"/>
      <c r="M140" s="99" t="s">
        <v>53</v>
      </c>
      <c r="N140" s="107" t="s">
        <v>770</v>
      </c>
      <c r="O140" s="90"/>
      <c r="P140" s="91"/>
      <c r="Q140" s="101"/>
      <c r="R140" s="93"/>
      <c r="S140" s="34" t="s">
        <v>53</v>
      </c>
      <c r="T140" s="102" t="s">
        <v>260</v>
      </c>
      <c r="U140" s="93"/>
      <c r="V140" s="97"/>
      <c r="W140" s="95"/>
    </row>
    <row r="141" spans="1:23" s="292" customFormat="1" ht="12.75" customHeight="1">
      <c r="A141" s="103" t="s">
        <v>54</v>
      </c>
      <c r="B141" s="100" t="s">
        <v>1871</v>
      </c>
      <c r="C141" s="104"/>
      <c r="D141" s="91"/>
      <c r="E141" s="101"/>
      <c r="F141" s="105"/>
      <c r="G141" s="40" t="s">
        <v>54</v>
      </c>
      <c r="H141" s="102" t="s">
        <v>256</v>
      </c>
      <c r="I141" s="93"/>
      <c r="J141" s="97"/>
      <c r="K141" s="95"/>
      <c r="L141" s="96"/>
      <c r="M141" s="103" t="s">
        <v>54</v>
      </c>
      <c r="N141" s="100" t="s">
        <v>189</v>
      </c>
      <c r="O141" s="104"/>
      <c r="P141" s="91"/>
      <c r="Q141" s="101"/>
      <c r="R141" s="105"/>
      <c r="S141" s="40" t="s">
        <v>54</v>
      </c>
      <c r="T141" s="102" t="s">
        <v>427</v>
      </c>
      <c r="U141" s="93"/>
      <c r="V141" s="97"/>
      <c r="W141" s="95"/>
    </row>
    <row r="142" spans="1:23" s="292" customFormat="1" ht="12.75" customHeight="1">
      <c r="A142" s="103" t="s">
        <v>55</v>
      </c>
      <c r="B142" s="107" t="s">
        <v>221</v>
      </c>
      <c r="C142" s="90"/>
      <c r="D142" s="91"/>
      <c r="E142" s="101"/>
      <c r="F142" s="105"/>
      <c r="G142" s="40" t="s">
        <v>55</v>
      </c>
      <c r="H142" s="102" t="s">
        <v>791</v>
      </c>
      <c r="I142" s="93"/>
      <c r="J142" s="93"/>
      <c r="K142" s="95"/>
      <c r="L142" s="96"/>
      <c r="M142" s="103" t="s">
        <v>55</v>
      </c>
      <c r="N142" s="100" t="s">
        <v>570</v>
      </c>
      <c r="O142" s="90"/>
      <c r="P142" s="91"/>
      <c r="Q142" s="101"/>
      <c r="R142" s="105"/>
      <c r="S142" s="40" t="s">
        <v>55</v>
      </c>
      <c r="T142" s="102" t="s">
        <v>140</v>
      </c>
      <c r="U142" s="93"/>
      <c r="V142" s="93"/>
      <c r="W142" s="95"/>
    </row>
    <row r="143" spans="1:23" s="292" customFormat="1" ht="12.75" customHeight="1">
      <c r="A143" s="99" t="s">
        <v>57</v>
      </c>
      <c r="B143" s="100" t="s">
        <v>1041</v>
      </c>
      <c r="C143" s="104"/>
      <c r="D143" s="91"/>
      <c r="E143" s="101"/>
      <c r="F143" s="93"/>
      <c r="G143" s="34" t="s">
        <v>57</v>
      </c>
      <c r="H143" s="102" t="s">
        <v>515</v>
      </c>
      <c r="I143" s="93"/>
      <c r="J143" s="106" t="s">
        <v>64</v>
      </c>
      <c r="K143" s="95"/>
      <c r="L143" s="96"/>
      <c r="M143" s="99" t="s">
        <v>57</v>
      </c>
      <c r="N143" s="100" t="s">
        <v>1872</v>
      </c>
      <c r="O143" s="104"/>
      <c r="P143" s="91"/>
      <c r="Q143" s="101"/>
      <c r="R143" s="93"/>
      <c r="S143" s="34" t="s">
        <v>57</v>
      </c>
      <c r="T143" s="102" t="s">
        <v>276</v>
      </c>
      <c r="U143" s="93"/>
      <c r="V143" s="106" t="s">
        <v>64</v>
      </c>
      <c r="W143" s="95"/>
    </row>
    <row r="144" spans="1:23" s="292" customFormat="1" ht="12.75" customHeight="1">
      <c r="A144" s="108"/>
      <c r="B144" s="104"/>
      <c r="C144" s="104"/>
      <c r="D144" s="91"/>
      <c r="E144" s="34" t="s">
        <v>53</v>
      </c>
      <c r="F144" s="92" t="s">
        <v>1864</v>
      </c>
      <c r="G144" s="93"/>
      <c r="H144" s="109"/>
      <c r="I144" s="110" t="s">
        <v>65</v>
      </c>
      <c r="J144" s="111" t="s">
        <v>1873</v>
      </c>
      <c r="K144" s="95"/>
      <c r="L144" s="96"/>
      <c r="M144" s="108"/>
      <c r="N144" s="104"/>
      <c r="O144" s="104"/>
      <c r="P144" s="91"/>
      <c r="Q144" s="34" t="s">
        <v>53</v>
      </c>
      <c r="R144" s="92" t="s">
        <v>939</v>
      </c>
      <c r="S144" s="93"/>
      <c r="T144" s="109"/>
      <c r="U144" s="110" t="s">
        <v>65</v>
      </c>
      <c r="V144" s="111" t="s">
        <v>1874</v>
      </c>
      <c r="W144" s="95"/>
    </row>
    <row r="145" spans="1:23" s="292" customFormat="1" ht="12.75" customHeight="1">
      <c r="A145" s="88"/>
      <c r="B145" s="112" t="s">
        <v>66</v>
      </c>
      <c r="C145" s="90"/>
      <c r="D145" s="91"/>
      <c r="E145" s="40" t="s">
        <v>54</v>
      </c>
      <c r="F145" s="92" t="s">
        <v>1346</v>
      </c>
      <c r="G145" s="93"/>
      <c r="H145" s="94"/>
      <c r="I145" s="110" t="s">
        <v>5</v>
      </c>
      <c r="J145" s="113" t="s">
        <v>1873</v>
      </c>
      <c r="K145" s="95"/>
      <c r="L145" s="96"/>
      <c r="M145" s="88"/>
      <c r="N145" s="112" t="s">
        <v>66</v>
      </c>
      <c r="O145" s="90"/>
      <c r="P145" s="91"/>
      <c r="Q145" s="40" t="s">
        <v>54</v>
      </c>
      <c r="R145" s="92" t="s">
        <v>1875</v>
      </c>
      <c r="S145" s="93"/>
      <c r="T145" s="94"/>
      <c r="U145" s="110" t="s">
        <v>5</v>
      </c>
      <c r="V145" s="113" t="s">
        <v>1874</v>
      </c>
      <c r="W145" s="95"/>
    </row>
    <row r="146" spans="1:23" s="292" customFormat="1" ht="12.75" customHeight="1">
      <c r="A146" s="88"/>
      <c r="B146" s="112" t="s">
        <v>1876</v>
      </c>
      <c r="C146" s="90"/>
      <c r="D146" s="91"/>
      <c r="E146" s="40" t="s">
        <v>55</v>
      </c>
      <c r="F146" s="92" t="s">
        <v>141</v>
      </c>
      <c r="G146" s="97"/>
      <c r="H146" s="94"/>
      <c r="I146" s="110" t="s">
        <v>68</v>
      </c>
      <c r="J146" s="113" t="s">
        <v>1877</v>
      </c>
      <c r="K146" s="95"/>
      <c r="L146" s="96"/>
      <c r="M146" s="88"/>
      <c r="N146" s="112" t="s">
        <v>1593</v>
      </c>
      <c r="O146" s="90"/>
      <c r="P146" s="91"/>
      <c r="Q146" s="40" t="s">
        <v>55</v>
      </c>
      <c r="R146" s="92" t="s">
        <v>97</v>
      </c>
      <c r="S146" s="97"/>
      <c r="T146" s="94"/>
      <c r="U146" s="110" t="s">
        <v>68</v>
      </c>
      <c r="V146" s="113" t="s">
        <v>1878</v>
      </c>
      <c r="W146" s="95"/>
    </row>
    <row r="147" spans="1:23" s="292" customFormat="1" ht="12.75" customHeight="1">
      <c r="A147" s="114"/>
      <c r="B147" s="115"/>
      <c r="C147" s="115"/>
      <c r="D147" s="91"/>
      <c r="E147" s="34" t="s">
        <v>57</v>
      </c>
      <c r="F147" s="100" t="s">
        <v>1879</v>
      </c>
      <c r="G147" s="115"/>
      <c r="H147" s="115"/>
      <c r="I147" s="116" t="s">
        <v>71</v>
      </c>
      <c r="J147" s="113" t="s">
        <v>1877</v>
      </c>
      <c r="K147" s="117"/>
      <c r="L147" s="118"/>
      <c r="M147" s="114"/>
      <c r="N147" s="115"/>
      <c r="O147" s="115"/>
      <c r="P147" s="91"/>
      <c r="Q147" s="34" t="s">
        <v>57</v>
      </c>
      <c r="R147" s="100" t="s">
        <v>112</v>
      </c>
      <c r="S147" s="115"/>
      <c r="T147" s="115"/>
      <c r="U147" s="116" t="s">
        <v>71</v>
      </c>
      <c r="V147" s="113" t="s">
        <v>1878</v>
      </c>
      <c r="W147" s="117"/>
    </row>
    <row r="148" spans="1:23" ht="4.5" customHeight="1">
      <c r="A148" s="119"/>
      <c r="B148" s="120"/>
      <c r="C148" s="121"/>
      <c r="D148" s="122"/>
      <c r="E148" s="123"/>
      <c r="F148" s="124"/>
      <c r="G148" s="125"/>
      <c r="H148" s="125"/>
      <c r="I148" s="121"/>
      <c r="J148" s="120"/>
      <c r="K148" s="126"/>
      <c r="L148" s="127"/>
      <c r="M148" s="119"/>
      <c r="N148" s="120"/>
      <c r="O148" s="121"/>
      <c r="P148" s="122"/>
      <c r="Q148" s="123"/>
      <c r="R148" s="124"/>
      <c r="S148" s="125"/>
      <c r="T148" s="125"/>
      <c r="U148" s="121"/>
      <c r="V148" s="120"/>
      <c r="W148" s="126"/>
    </row>
    <row r="149" spans="1:23" ht="12.75" customHeight="1">
      <c r="A149" s="128"/>
      <c r="B149" s="128" t="s">
        <v>72</v>
      </c>
      <c r="C149" s="129"/>
      <c r="D149" s="130" t="s">
        <v>73</v>
      </c>
      <c r="E149" s="130" t="s">
        <v>74</v>
      </c>
      <c r="F149" s="130" t="s">
        <v>75</v>
      </c>
      <c r="G149" s="131" t="s">
        <v>76</v>
      </c>
      <c r="H149" s="132"/>
      <c r="I149" s="129" t="s">
        <v>77</v>
      </c>
      <c r="J149" s="130" t="s">
        <v>72</v>
      </c>
      <c r="K149" s="128" t="s">
        <v>78</v>
      </c>
      <c r="L149" s="26">
        <v>150</v>
      </c>
      <c r="M149" s="128"/>
      <c r="N149" s="128" t="s">
        <v>72</v>
      </c>
      <c r="O149" s="129"/>
      <c r="P149" s="130" t="s">
        <v>73</v>
      </c>
      <c r="Q149" s="130" t="s">
        <v>74</v>
      </c>
      <c r="R149" s="130" t="s">
        <v>75</v>
      </c>
      <c r="S149" s="131" t="s">
        <v>76</v>
      </c>
      <c r="T149" s="132"/>
      <c r="U149" s="129" t="s">
        <v>77</v>
      </c>
      <c r="V149" s="130" t="s">
        <v>72</v>
      </c>
      <c r="W149" s="133" t="s">
        <v>78</v>
      </c>
    </row>
    <row r="150" spans="1:23" ht="12.75">
      <c r="A150" s="134" t="s">
        <v>78</v>
      </c>
      <c r="B150" s="134" t="s">
        <v>79</v>
      </c>
      <c r="C150" s="135" t="s">
        <v>80</v>
      </c>
      <c r="D150" s="136" t="s">
        <v>81</v>
      </c>
      <c r="E150" s="136" t="s">
        <v>82</v>
      </c>
      <c r="F150" s="136"/>
      <c r="G150" s="137" t="s">
        <v>80</v>
      </c>
      <c r="H150" s="137" t="s">
        <v>77</v>
      </c>
      <c r="I150" s="135"/>
      <c r="J150" s="134" t="s">
        <v>79</v>
      </c>
      <c r="K150" s="134"/>
      <c r="L150" s="26">
        <v>150</v>
      </c>
      <c r="M150" s="134" t="s">
        <v>78</v>
      </c>
      <c r="N150" s="134" t="s">
        <v>79</v>
      </c>
      <c r="O150" s="135" t="s">
        <v>80</v>
      </c>
      <c r="P150" s="136" t="s">
        <v>81</v>
      </c>
      <c r="Q150" s="136" t="s">
        <v>82</v>
      </c>
      <c r="R150" s="136"/>
      <c r="S150" s="137" t="s">
        <v>80</v>
      </c>
      <c r="T150" s="137" t="s">
        <v>77</v>
      </c>
      <c r="U150" s="135"/>
      <c r="V150" s="134" t="s">
        <v>79</v>
      </c>
      <c r="W150" s="138"/>
    </row>
    <row r="151" spans="1:23" ht="16.5" customHeight="1">
      <c r="A151" s="139">
        <v>-1.5</v>
      </c>
      <c r="B151" s="140">
        <v>1</v>
      </c>
      <c r="C151" s="141">
        <v>3</v>
      </c>
      <c r="D151" s="316" t="s">
        <v>83</v>
      </c>
      <c r="E151" s="142" t="s">
        <v>5</v>
      </c>
      <c r="F151" s="143">
        <v>8</v>
      </c>
      <c r="G151" s="144"/>
      <c r="H151" s="144">
        <v>100</v>
      </c>
      <c r="I151" s="145">
        <v>6</v>
      </c>
      <c r="J151" s="146">
        <v>3</v>
      </c>
      <c r="K151" s="179">
        <v>1.5</v>
      </c>
      <c r="L151" s="26"/>
      <c r="M151" s="295">
        <v>-3.25</v>
      </c>
      <c r="N151" s="296">
        <v>0</v>
      </c>
      <c r="O151" s="141">
        <v>3</v>
      </c>
      <c r="P151" s="294" t="s">
        <v>1880</v>
      </c>
      <c r="Q151" s="142" t="s">
        <v>5</v>
      </c>
      <c r="R151" s="143">
        <v>8</v>
      </c>
      <c r="S151" s="144"/>
      <c r="T151" s="144">
        <v>100</v>
      </c>
      <c r="U151" s="145">
        <v>6</v>
      </c>
      <c r="V151" s="297">
        <v>4</v>
      </c>
      <c r="W151" s="298">
        <v>3.25</v>
      </c>
    </row>
    <row r="152" spans="1:23" ht="16.5" customHeight="1">
      <c r="A152" s="139">
        <v>4.5</v>
      </c>
      <c r="B152" s="140">
        <v>4</v>
      </c>
      <c r="C152" s="141">
        <v>4</v>
      </c>
      <c r="D152" s="294" t="s">
        <v>1881</v>
      </c>
      <c r="E152" s="142" t="s">
        <v>65</v>
      </c>
      <c r="F152" s="143">
        <v>10</v>
      </c>
      <c r="G152" s="144">
        <v>130</v>
      </c>
      <c r="H152" s="144"/>
      <c r="I152" s="145">
        <v>1</v>
      </c>
      <c r="J152" s="146">
        <v>0</v>
      </c>
      <c r="K152" s="179">
        <v>-4.5</v>
      </c>
      <c r="L152" s="26"/>
      <c r="M152" s="295">
        <v>-1.5</v>
      </c>
      <c r="N152" s="296">
        <v>2</v>
      </c>
      <c r="O152" s="141">
        <v>4</v>
      </c>
      <c r="P152" s="294" t="s">
        <v>1882</v>
      </c>
      <c r="Q152" s="142" t="s">
        <v>5</v>
      </c>
      <c r="R152" s="143">
        <v>8</v>
      </c>
      <c r="S152" s="144"/>
      <c r="T152" s="144">
        <v>50</v>
      </c>
      <c r="U152" s="145">
        <v>1</v>
      </c>
      <c r="V152" s="297">
        <v>2</v>
      </c>
      <c r="W152" s="298">
        <v>1.5</v>
      </c>
    </row>
    <row r="153" spans="1:23" ht="16.5" customHeight="1">
      <c r="A153" s="139">
        <v>-1.5</v>
      </c>
      <c r="B153" s="140">
        <v>1</v>
      </c>
      <c r="C153" s="141">
        <v>5</v>
      </c>
      <c r="D153" s="317" t="s">
        <v>83</v>
      </c>
      <c r="E153" s="142" t="s">
        <v>5</v>
      </c>
      <c r="F153" s="148">
        <v>8</v>
      </c>
      <c r="G153" s="144"/>
      <c r="H153" s="144">
        <v>100</v>
      </c>
      <c r="I153" s="145">
        <v>2</v>
      </c>
      <c r="J153" s="146">
        <v>3</v>
      </c>
      <c r="K153" s="179">
        <v>1.5</v>
      </c>
      <c r="L153" s="26"/>
      <c r="M153" s="295">
        <v>6.25</v>
      </c>
      <c r="N153" s="296">
        <v>4</v>
      </c>
      <c r="O153" s="141">
        <v>5</v>
      </c>
      <c r="P153" s="317" t="s">
        <v>900</v>
      </c>
      <c r="Q153" s="142" t="s">
        <v>71</v>
      </c>
      <c r="R153" s="148">
        <v>5</v>
      </c>
      <c r="S153" s="144">
        <v>300</v>
      </c>
      <c r="T153" s="144"/>
      <c r="U153" s="145">
        <v>2</v>
      </c>
      <c r="V153" s="297">
        <v>0</v>
      </c>
      <c r="W153" s="298">
        <v>-6.25</v>
      </c>
    </row>
    <row r="154" spans="1:23" s="39" customFormat="1" ht="30" customHeight="1">
      <c r="A154" s="27"/>
      <c r="B154" s="27"/>
      <c r="C154" s="53"/>
      <c r="D154" s="27"/>
      <c r="E154" s="27"/>
      <c r="F154" s="27"/>
      <c r="G154" s="27"/>
      <c r="H154" s="27"/>
      <c r="I154" s="53"/>
      <c r="J154" s="27"/>
      <c r="K154" s="27"/>
      <c r="L154" s="52"/>
      <c r="M154" s="27"/>
      <c r="N154" s="27"/>
      <c r="O154" s="53"/>
      <c r="P154" s="27"/>
      <c r="Q154" s="27"/>
      <c r="R154" s="27"/>
      <c r="S154" s="27"/>
      <c r="T154" s="27"/>
      <c r="U154" s="53"/>
      <c r="V154" s="27"/>
      <c r="W154" s="27"/>
    </row>
    <row r="155" spans="1:23" s="39" customFormat="1" ht="15">
      <c r="A155" s="18"/>
      <c r="B155" s="19" t="s">
        <v>44</v>
      </c>
      <c r="C155" s="20"/>
      <c r="D155" s="19"/>
      <c r="E155" s="21" t="s">
        <v>157</v>
      </c>
      <c r="F155" s="22"/>
      <c r="G155" s="23" t="s">
        <v>46</v>
      </c>
      <c r="H155" s="23"/>
      <c r="I155" s="24" t="s">
        <v>88</v>
      </c>
      <c r="J155" s="24"/>
      <c r="K155" s="25"/>
      <c r="L155" s="26">
        <v>150</v>
      </c>
      <c r="M155" s="18"/>
      <c r="N155" s="19" t="s">
        <v>44</v>
      </c>
      <c r="O155" s="20"/>
      <c r="P155" s="19"/>
      <c r="Q155" s="21" t="s">
        <v>158</v>
      </c>
      <c r="R155" s="22"/>
      <c r="S155" s="23" t="s">
        <v>46</v>
      </c>
      <c r="T155" s="23"/>
      <c r="U155" s="24" t="s">
        <v>90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50</v>
      </c>
      <c r="H156" s="31"/>
      <c r="I156" s="24" t="s">
        <v>52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50</v>
      </c>
      <c r="T156" s="31"/>
      <c r="U156" s="24" t="s">
        <v>91</v>
      </c>
      <c r="V156" s="24"/>
      <c r="W156" s="25"/>
    </row>
    <row r="157" spans="1:23" s="39" customFormat="1" ht="4.5" customHeight="1">
      <c r="A157" s="80"/>
      <c r="B157" s="81"/>
      <c r="C157" s="82"/>
      <c r="D157" s="83"/>
      <c r="E157" s="84"/>
      <c r="F157" s="85"/>
      <c r="G157" s="86"/>
      <c r="H157" s="86"/>
      <c r="I157" s="82"/>
      <c r="J157" s="81"/>
      <c r="K157" s="87"/>
      <c r="L157" s="79"/>
      <c r="M157" s="80"/>
      <c r="N157" s="81"/>
      <c r="O157" s="82"/>
      <c r="P157" s="83"/>
      <c r="Q157" s="84"/>
      <c r="R157" s="85"/>
      <c r="S157" s="86"/>
      <c r="T157" s="86"/>
      <c r="U157" s="82"/>
      <c r="V157" s="81"/>
      <c r="W157" s="87"/>
    </row>
    <row r="158" spans="1:23" s="292" customFormat="1" ht="12.75" customHeight="1">
      <c r="A158" s="88"/>
      <c r="B158" s="89"/>
      <c r="C158" s="90"/>
      <c r="D158" s="91"/>
      <c r="E158" s="34" t="s">
        <v>53</v>
      </c>
      <c r="F158" s="92" t="s">
        <v>1883</v>
      </c>
      <c r="G158" s="93"/>
      <c r="H158" s="94"/>
      <c r="I158" s="42"/>
      <c r="J158" s="260"/>
      <c r="K158" s="198"/>
      <c r="L158" s="96"/>
      <c r="M158" s="88"/>
      <c r="N158" s="89"/>
      <c r="O158" s="90"/>
      <c r="P158" s="91"/>
      <c r="Q158" s="34" t="s">
        <v>53</v>
      </c>
      <c r="R158" s="92" t="s">
        <v>1884</v>
      </c>
      <c r="S158" s="93"/>
      <c r="T158" s="94"/>
      <c r="U158" s="42"/>
      <c r="V158" s="260"/>
      <c r="W158" s="198"/>
    </row>
    <row r="159" spans="1:23" s="292" customFormat="1" ht="12.75" customHeight="1">
      <c r="A159" s="88"/>
      <c r="B159" s="89"/>
      <c r="C159" s="90"/>
      <c r="D159" s="91"/>
      <c r="E159" s="40" t="s">
        <v>54</v>
      </c>
      <c r="F159" s="92" t="s">
        <v>1741</v>
      </c>
      <c r="G159" s="97"/>
      <c r="H159" s="94"/>
      <c r="I159" s="44"/>
      <c r="J159" s="261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K159" s="262"/>
      <c r="L159" s="96"/>
      <c r="M159" s="88"/>
      <c r="N159" s="89"/>
      <c r="O159" s="90"/>
      <c r="P159" s="91"/>
      <c r="Q159" s="40" t="s">
        <v>54</v>
      </c>
      <c r="R159" s="92" t="s">
        <v>1047</v>
      </c>
      <c r="S159" s="97"/>
      <c r="T159" s="94"/>
      <c r="U159" s="44"/>
      <c r="V159" s="261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21.1</v>
      </c>
      <c r="W159" s="262"/>
    </row>
    <row r="160" spans="1:23" s="292" customFormat="1" ht="12.75" customHeight="1">
      <c r="A160" s="88"/>
      <c r="B160" s="89"/>
      <c r="C160" s="90"/>
      <c r="D160" s="91"/>
      <c r="E160" s="40" t="s">
        <v>55</v>
      </c>
      <c r="F160" s="92" t="s">
        <v>477</v>
      </c>
      <c r="G160" s="93"/>
      <c r="H160" s="94"/>
      <c r="I160" s="263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J160" s="261" t="str">
        <f>IF(J159="","","+")</f>
        <v>+</v>
      </c>
      <c r="K160" s="264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17.1</v>
      </c>
      <c r="L160" s="96"/>
      <c r="M160" s="88"/>
      <c r="N160" s="89"/>
      <c r="O160" s="90"/>
      <c r="P160" s="91"/>
      <c r="Q160" s="40" t="s">
        <v>55</v>
      </c>
      <c r="R160" s="92" t="s">
        <v>1087</v>
      </c>
      <c r="S160" s="93"/>
      <c r="T160" s="94"/>
      <c r="U160" s="263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8.1</v>
      </c>
      <c r="V160" s="261" t="str">
        <f>IF(V159="","","+")</f>
        <v>+</v>
      </c>
      <c r="W160" s="264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3.1</v>
      </c>
    </row>
    <row r="161" spans="1:23" s="292" customFormat="1" ht="12.75" customHeight="1">
      <c r="A161" s="88"/>
      <c r="B161" s="89"/>
      <c r="C161" s="90"/>
      <c r="D161" s="91"/>
      <c r="E161" s="34" t="s">
        <v>57</v>
      </c>
      <c r="F161" s="92" t="s">
        <v>591</v>
      </c>
      <c r="G161" s="93"/>
      <c r="H161" s="94"/>
      <c r="I161" s="44"/>
      <c r="J161" s="261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K161" s="262"/>
      <c r="L161" s="96"/>
      <c r="M161" s="88"/>
      <c r="N161" s="89"/>
      <c r="O161" s="90"/>
      <c r="P161" s="91"/>
      <c r="Q161" s="34" t="s">
        <v>57</v>
      </c>
      <c r="R161" s="92" t="s">
        <v>67</v>
      </c>
      <c r="S161" s="93"/>
      <c r="T161" s="94"/>
      <c r="U161" s="44"/>
      <c r="V161" s="261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8.1</v>
      </c>
      <c r="W161" s="262"/>
    </row>
    <row r="162" spans="1:23" s="292" customFormat="1" ht="12.75" customHeight="1">
      <c r="A162" s="99" t="s">
        <v>53</v>
      </c>
      <c r="B162" s="100" t="s">
        <v>916</v>
      </c>
      <c r="C162" s="90"/>
      <c r="D162" s="91"/>
      <c r="E162" s="101"/>
      <c r="F162" s="93"/>
      <c r="G162" s="34" t="s">
        <v>53</v>
      </c>
      <c r="H162" s="102" t="s">
        <v>51</v>
      </c>
      <c r="I162" s="93"/>
      <c r="J162" s="97"/>
      <c r="K162" s="95"/>
      <c r="L162" s="96"/>
      <c r="M162" s="99" t="s">
        <v>53</v>
      </c>
      <c r="N162" s="100" t="s">
        <v>485</v>
      </c>
      <c r="O162" s="90"/>
      <c r="P162" s="91"/>
      <c r="Q162" s="101"/>
      <c r="R162" s="93"/>
      <c r="S162" s="34" t="s">
        <v>53</v>
      </c>
      <c r="T162" s="102" t="s">
        <v>306</v>
      </c>
      <c r="U162" s="93"/>
      <c r="V162" s="97"/>
      <c r="W162" s="95"/>
    </row>
    <row r="163" spans="1:23" s="292" customFormat="1" ht="12.75" customHeight="1">
      <c r="A163" s="103" t="s">
        <v>54</v>
      </c>
      <c r="B163" s="107" t="s">
        <v>314</v>
      </c>
      <c r="C163" s="104"/>
      <c r="D163" s="91"/>
      <c r="E163" s="101"/>
      <c r="F163" s="105"/>
      <c r="G163" s="40" t="s">
        <v>54</v>
      </c>
      <c r="H163" s="102" t="s">
        <v>185</v>
      </c>
      <c r="I163" s="93"/>
      <c r="J163" s="97"/>
      <c r="K163" s="95"/>
      <c r="L163" s="96"/>
      <c r="M163" s="103" t="s">
        <v>54</v>
      </c>
      <c r="N163" s="100" t="s">
        <v>112</v>
      </c>
      <c r="O163" s="104"/>
      <c r="P163" s="91"/>
      <c r="Q163" s="101"/>
      <c r="R163" s="105"/>
      <c r="S163" s="40" t="s">
        <v>54</v>
      </c>
      <c r="T163" s="102" t="s">
        <v>133</v>
      </c>
      <c r="U163" s="93"/>
      <c r="V163" s="97"/>
      <c r="W163" s="95"/>
    </row>
    <row r="164" spans="1:23" s="292" customFormat="1" ht="12.75" customHeight="1">
      <c r="A164" s="103" t="s">
        <v>55</v>
      </c>
      <c r="B164" s="107" t="s">
        <v>988</v>
      </c>
      <c r="C164" s="90"/>
      <c r="D164" s="91"/>
      <c r="E164" s="101"/>
      <c r="F164" s="105"/>
      <c r="G164" s="40" t="s">
        <v>55</v>
      </c>
      <c r="H164" s="102" t="s">
        <v>1885</v>
      </c>
      <c r="I164" s="93"/>
      <c r="J164" s="93"/>
      <c r="K164" s="95"/>
      <c r="L164" s="96"/>
      <c r="M164" s="103" t="s">
        <v>55</v>
      </c>
      <c r="N164" s="100" t="s">
        <v>432</v>
      </c>
      <c r="O164" s="90"/>
      <c r="P164" s="91"/>
      <c r="Q164" s="101"/>
      <c r="R164" s="105"/>
      <c r="S164" s="40" t="s">
        <v>55</v>
      </c>
      <c r="T164" s="102" t="s">
        <v>1886</v>
      </c>
      <c r="U164" s="93"/>
      <c r="V164" s="93"/>
      <c r="W164" s="95"/>
    </row>
    <row r="165" spans="1:23" s="292" customFormat="1" ht="12.75" customHeight="1">
      <c r="A165" s="99" t="s">
        <v>57</v>
      </c>
      <c r="B165" s="100" t="s">
        <v>1887</v>
      </c>
      <c r="C165" s="104"/>
      <c r="D165" s="91"/>
      <c r="E165" s="101"/>
      <c r="F165" s="93"/>
      <c r="G165" s="34" t="s">
        <v>57</v>
      </c>
      <c r="H165" s="102" t="s">
        <v>1888</v>
      </c>
      <c r="I165" s="93"/>
      <c r="J165" s="106" t="s">
        <v>64</v>
      </c>
      <c r="K165" s="95"/>
      <c r="L165" s="96"/>
      <c r="M165" s="99" t="s">
        <v>57</v>
      </c>
      <c r="N165" s="100" t="s">
        <v>1889</v>
      </c>
      <c r="O165" s="104"/>
      <c r="P165" s="91"/>
      <c r="Q165" s="101"/>
      <c r="R165" s="93"/>
      <c r="S165" s="34" t="s">
        <v>57</v>
      </c>
      <c r="T165" s="102" t="s">
        <v>1374</v>
      </c>
      <c r="U165" s="93"/>
      <c r="V165" s="106" t="s">
        <v>64</v>
      </c>
      <c r="W165" s="95"/>
    </row>
    <row r="166" spans="1:23" s="292" customFormat="1" ht="12.75" customHeight="1">
      <c r="A166" s="108"/>
      <c r="B166" s="104"/>
      <c r="C166" s="104"/>
      <c r="D166" s="91"/>
      <c r="E166" s="34" t="s">
        <v>53</v>
      </c>
      <c r="F166" s="92" t="s">
        <v>1890</v>
      </c>
      <c r="G166" s="93"/>
      <c r="H166" s="109"/>
      <c r="I166" s="110" t="s">
        <v>65</v>
      </c>
      <c r="J166" s="111" t="s">
        <v>1891</v>
      </c>
      <c r="K166" s="95"/>
      <c r="L166" s="96"/>
      <c r="M166" s="108"/>
      <c r="N166" s="104"/>
      <c r="O166" s="104"/>
      <c r="P166" s="91"/>
      <c r="Q166" s="34" t="s">
        <v>53</v>
      </c>
      <c r="R166" s="92" t="s">
        <v>1134</v>
      </c>
      <c r="S166" s="93"/>
      <c r="T166" s="109"/>
      <c r="U166" s="110" t="s">
        <v>65</v>
      </c>
      <c r="V166" s="111" t="s">
        <v>1892</v>
      </c>
      <c r="W166" s="95"/>
    </row>
    <row r="167" spans="1:23" s="292" customFormat="1" ht="12.75" customHeight="1">
      <c r="A167" s="88"/>
      <c r="B167" s="112" t="s">
        <v>66</v>
      </c>
      <c r="C167" s="90"/>
      <c r="D167" s="91"/>
      <c r="E167" s="40" t="s">
        <v>54</v>
      </c>
      <c r="F167" s="92" t="s">
        <v>677</v>
      </c>
      <c r="G167" s="93"/>
      <c r="H167" s="94"/>
      <c r="I167" s="110" t="s">
        <v>5</v>
      </c>
      <c r="J167" s="113" t="s">
        <v>1891</v>
      </c>
      <c r="K167" s="95"/>
      <c r="L167" s="96"/>
      <c r="M167" s="88"/>
      <c r="N167" s="112" t="s">
        <v>66</v>
      </c>
      <c r="O167" s="90"/>
      <c r="P167" s="91"/>
      <c r="Q167" s="40" t="s">
        <v>54</v>
      </c>
      <c r="R167" s="92" t="s">
        <v>1893</v>
      </c>
      <c r="S167" s="93"/>
      <c r="T167" s="94"/>
      <c r="U167" s="110" t="s">
        <v>5</v>
      </c>
      <c r="V167" s="113" t="s">
        <v>1892</v>
      </c>
      <c r="W167" s="95"/>
    </row>
    <row r="168" spans="1:23" s="292" customFormat="1" ht="12.75" customHeight="1">
      <c r="A168" s="88"/>
      <c r="B168" s="112" t="s">
        <v>1894</v>
      </c>
      <c r="C168" s="90"/>
      <c r="D168" s="91"/>
      <c r="E168" s="40" t="s">
        <v>55</v>
      </c>
      <c r="F168" s="92" t="s">
        <v>1668</v>
      </c>
      <c r="G168" s="97"/>
      <c r="H168" s="94"/>
      <c r="I168" s="110" t="s">
        <v>68</v>
      </c>
      <c r="J168" s="113" t="s">
        <v>1895</v>
      </c>
      <c r="K168" s="95"/>
      <c r="L168" s="96"/>
      <c r="M168" s="88"/>
      <c r="N168" s="112" t="s">
        <v>1896</v>
      </c>
      <c r="O168" s="90"/>
      <c r="P168" s="91"/>
      <c r="Q168" s="40" t="s">
        <v>55</v>
      </c>
      <c r="R168" s="92" t="s">
        <v>133</v>
      </c>
      <c r="S168" s="97"/>
      <c r="T168" s="94"/>
      <c r="U168" s="110" t="s">
        <v>68</v>
      </c>
      <c r="V168" s="113" t="s">
        <v>1897</v>
      </c>
      <c r="W168" s="95"/>
    </row>
    <row r="169" spans="1:23" s="292" customFormat="1" ht="12.75" customHeight="1">
      <c r="A169" s="114"/>
      <c r="B169" s="115"/>
      <c r="C169" s="115"/>
      <c r="D169" s="91"/>
      <c r="E169" s="34" t="s">
        <v>57</v>
      </c>
      <c r="F169" s="100" t="s">
        <v>168</v>
      </c>
      <c r="G169" s="115"/>
      <c r="H169" s="115"/>
      <c r="I169" s="116" t="s">
        <v>71</v>
      </c>
      <c r="J169" s="113" t="s">
        <v>1898</v>
      </c>
      <c r="K169" s="117"/>
      <c r="L169" s="118"/>
      <c r="M169" s="114"/>
      <c r="N169" s="115"/>
      <c r="O169" s="115"/>
      <c r="P169" s="91"/>
      <c r="Q169" s="34" t="s">
        <v>57</v>
      </c>
      <c r="R169" s="100" t="s">
        <v>200</v>
      </c>
      <c r="S169" s="115"/>
      <c r="T169" s="115"/>
      <c r="U169" s="116" t="s">
        <v>71</v>
      </c>
      <c r="V169" s="113" t="s">
        <v>1897</v>
      </c>
      <c r="W169" s="117"/>
    </row>
    <row r="170" spans="1:23" ht="4.5" customHeight="1">
      <c r="A170" s="119"/>
      <c r="B170" s="120"/>
      <c r="C170" s="121"/>
      <c r="D170" s="122"/>
      <c r="E170" s="123"/>
      <c r="F170" s="124"/>
      <c r="G170" s="125"/>
      <c r="H170" s="125"/>
      <c r="I170" s="121"/>
      <c r="J170" s="120"/>
      <c r="K170" s="126"/>
      <c r="L170" s="127"/>
      <c r="M170" s="119"/>
      <c r="N170" s="120"/>
      <c r="O170" s="121"/>
      <c r="P170" s="122"/>
      <c r="Q170" s="123"/>
      <c r="R170" s="124"/>
      <c r="S170" s="125"/>
      <c r="T170" s="125"/>
      <c r="U170" s="121"/>
      <c r="V170" s="120"/>
      <c r="W170" s="126"/>
    </row>
    <row r="171" spans="1:23" ht="12.75" customHeight="1">
      <c r="A171" s="128"/>
      <c r="B171" s="128" t="s">
        <v>72</v>
      </c>
      <c r="C171" s="129"/>
      <c r="D171" s="130" t="s">
        <v>73</v>
      </c>
      <c r="E171" s="130" t="s">
        <v>74</v>
      </c>
      <c r="F171" s="130" t="s">
        <v>75</v>
      </c>
      <c r="G171" s="131" t="s">
        <v>76</v>
      </c>
      <c r="H171" s="132"/>
      <c r="I171" s="129" t="s">
        <v>77</v>
      </c>
      <c r="J171" s="130" t="s">
        <v>72</v>
      </c>
      <c r="K171" s="128" t="s">
        <v>78</v>
      </c>
      <c r="L171" s="26">
        <v>150</v>
      </c>
      <c r="M171" s="128"/>
      <c r="N171" s="128" t="s">
        <v>72</v>
      </c>
      <c r="O171" s="129"/>
      <c r="P171" s="130" t="s">
        <v>73</v>
      </c>
      <c r="Q171" s="130" t="s">
        <v>74</v>
      </c>
      <c r="R171" s="130" t="s">
        <v>75</v>
      </c>
      <c r="S171" s="131" t="s">
        <v>76</v>
      </c>
      <c r="T171" s="132"/>
      <c r="U171" s="129" t="s">
        <v>77</v>
      </c>
      <c r="V171" s="130" t="s">
        <v>72</v>
      </c>
      <c r="W171" s="133" t="s">
        <v>78</v>
      </c>
    </row>
    <row r="172" spans="1:23" ht="12.75">
      <c r="A172" s="134" t="s">
        <v>78</v>
      </c>
      <c r="B172" s="134" t="s">
        <v>79</v>
      </c>
      <c r="C172" s="135" t="s">
        <v>80</v>
      </c>
      <c r="D172" s="136" t="s">
        <v>81</v>
      </c>
      <c r="E172" s="136" t="s">
        <v>82</v>
      </c>
      <c r="F172" s="136"/>
      <c r="G172" s="137" t="s">
        <v>80</v>
      </c>
      <c r="H172" s="137" t="s">
        <v>77</v>
      </c>
      <c r="I172" s="135"/>
      <c r="J172" s="134" t="s">
        <v>79</v>
      </c>
      <c r="K172" s="134"/>
      <c r="L172" s="26">
        <v>150</v>
      </c>
      <c r="M172" s="134" t="s">
        <v>78</v>
      </c>
      <c r="N172" s="134" t="s">
        <v>79</v>
      </c>
      <c r="O172" s="135" t="s">
        <v>80</v>
      </c>
      <c r="P172" s="136" t="s">
        <v>81</v>
      </c>
      <c r="Q172" s="136" t="s">
        <v>82</v>
      </c>
      <c r="R172" s="136"/>
      <c r="S172" s="137" t="s">
        <v>80</v>
      </c>
      <c r="T172" s="137" t="s">
        <v>77</v>
      </c>
      <c r="U172" s="135"/>
      <c r="V172" s="134" t="s">
        <v>79</v>
      </c>
      <c r="W172" s="138"/>
    </row>
    <row r="173" spans="1:23" ht="16.5" customHeight="1">
      <c r="A173" s="139">
        <v>-0.75</v>
      </c>
      <c r="B173" s="140">
        <v>1</v>
      </c>
      <c r="C173" s="141">
        <v>2</v>
      </c>
      <c r="D173" s="294" t="s">
        <v>1795</v>
      </c>
      <c r="E173" s="142" t="s">
        <v>68</v>
      </c>
      <c r="F173" s="143">
        <v>10</v>
      </c>
      <c r="G173" s="144">
        <v>50</v>
      </c>
      <c r="H173" s="144"/>
      <c r="I173" s="145">
        <v>4</v>
      </c>
      <c r="J173" s="146">
        <v>3</v>
      </c>
      <c r="K173" s="179">
        <v>0.75</v>
      </c>
      <c r="L173" s="26"/>
      <c r="M173" s="295">
        <v>2.75</v>
      </c>
      <c r="N173" s="296">
        <v>3</v>
      </c>
      <c r="O173" s="141">
        <v>2</v>
      </c>
      <c r="P173" s="316" t="s">
        <v>1899</v>
      </c>
      <c r="Q173" s="142" t="s">
        <v>65</v>
      </c>
      <c r="R173" s="143">
        <v>13</v>
      </c>
      <c r="S173" s="144">
        <v>1520</v>
      </c>
      <c r="T173" s="144"/>
      <c r="U173" s="145">
        <v>4</v>
      </c>
      <c r="V173" s="297">
        <v>1</v>
      </c>
      <c r="W173" s="298">
        <v>-2.75</v>
      </c>
    </row>
    <row r="174" spans="1:23" ht="16.5" customHeight="1">
      <c r="A174" s="139">
        <v>2.25</v>
      </c>
      <c r="B174" s="140">
        <v>4</v>
      </c>
      <c r="C174" s="141">
        <v>1</v>
      </c>
      <c r="D174" s="294" t="s">
        <v>501</v>
      </c>
      <c r="E174" s="142" t="s">
        <v>65</v>
      </c>
      <c r="F174" s="143">
        <v>9</v>
      </c>
      <c r="G174" s="144">
        <v>140</v>
      </c>
      <c r="H174" s="144"/>
      <c r="I174" s="145">
        <v>6</v>
      </c>
      <c r="J174" s="146">
        <v>0</v>
      </c>
      <c r="K174" s="179">
        <v>-2.25</v>
      </c>
      <c r="L174" s="26"/>
      <c r="M174" s="295">
        <v>2.75</v>
      </c>
      <c r="N174" s="296">
        <v>3</v>
      </c>
      <c r="O174" s="141">
        <v>1</v>
      </c>
      <c r="P174" s="317" t="s">
        <v>1899</v>
      </c>
      <c r="Q174" s="142" t="s">
        <v>65</v>
      </c>
      <c r="R174" s="143">
        <v>13</v>
      </c>
      <c r="S174" s="144">
        <v>1520</v>
      </c>
      <c r="T174" s="144"/>
      <c r="U174" s="145">
        <v>6</v>
      </c>
      <c r="V174" s="297">
        <v>1</v>
      </c>
      <c r="W174" s="298">
        <v>-2.75</v>
      </c>
    </row>
    <row r="175" spans="1:23" ht="16.5" customHeight="1">
      <c r="A175" s="139">
        <v>-0.75</v>
      </c>
      <c r="B175" s="140">
        <v>1</v>
      </c>
      <c r="C175" s="141">
        <v>5</v>
      </c>
      <c r="D175" s="294" t="s">
        <v>503</v>
      </c>
      <c r="E175" s="142" t="s">
        <v>71</v>
      </c>
      <c r="F175" s="143">
        <v>10</v>
      </c>
      <c r="G175" s="144">
        <v>50</v>
      </c>
      <c r="H175" s="144"/>
      <c r="I175" s="145">
        <v>3</v>
      </c>
      <c r="J175" s="146">
        <v>3</v>
      </c>
      <c r="K175" s="179">
        <v>0.75</v>
      </c>
      <c r="L175" s="26"/>
      <c r="M175" s="295">
        <v>-8.25</v>
      </c>
      <c r="N175" s="296">
        <v>0</v>
      </c>
      <c r="O175" s="141">
        <v>5</v>
      </c>
      <c r="P175" s="294" t="s">
        <v>1900</v>
      </c>
      <c r="Q175" s="142" t="s">
        <v>5</v>
      </c>
      <c r="R175" s="143">
        <v>13</v>
      </c>
      <c r="S175" s="144">
        <v>1010</v>
      </c>
      <c r="T175" s="144"/>
      <c r="U175" s="145">
        <v>3</v>
      </c>
      <c r="V175" s="297">
        <v>4</v>
      </c>
      <c r="W175" s="298">
        <v>8.25</v>
      </c>
    </row>
    <row r="176" spans="1:23" s="39" customFormat="1" ht="9.75" customHeight="1">
      <c r="A176" s="318"/>
      <c r="B176" s="319"/>
      <c r="C176" s="320"/>
      <c r="D176" s="321"/>
      <c r="E176" s="322"/>
      <c r="F176" s="323"/>
      <c r="G176" s="324"/>
      <c r="H176" s="324"/>
      <c r="I176" s="320"/>
      <c r="J176" s="319"/>
      <c r="K176" s="318"/>
      <c r="L176" s="79"/>
      <c r="M176" s="318"/>
      <c r="N176" s="319"/>
      <c r="O176" s="320"/>
      <c r="P176" s="321"/>
      <c r="Q176" s="322"/>
      <c r="R176" s="323"/>
      <c r="S176" s="324"/>
      <c r="T176" s="324"/>
      <c r="U176" s="320"/>
      <c r="V176" s="319"/>
      <c r="W176" s="318"/>
    </row>
    <row r="177" spans="1:23" ht="15">
      <c r="A177" s="278"/>
      <c r="B177" s="279" t="s">
        <v>44</v>
      </c>
      <c r="C177" s="280"/>
      <c r="D177" s="279"/>
      <c r="E177" s="281" t="s">
        <v>165</v>
      </c>
      <c r="F177" s="282"/>
      <c r="G177" s="283" t="s">
        <v>46</v>
      </c>
      <c r="H177" s="283"/>
      <c r="I177" s="284" t="s">
        <v>47</v>
      </c>
      <c r="J177" s="284"/>
      <c r="K177" s="285"/>
      <c r="L177" s="79">
        <v>150</v>
      </c>
      <c r="M177" s="278"/>
      <c r="N177" s="279" t="s">
        <v>44</v>
      </c>
      <c r="O177" s="280"/>
      <c r="P177" s="279"/>
      <c r="Q177" s="281" t="s">
        <v>166</v>
      </c>
      <c r="R177" s="282"/>
      <c r="S177" s="283" t="s">
        <v>46</v>
      </c>
      <c r="T177" s="283"/>
      <c r="U177" s="284" t="s">
        <v>49</v>
      </c>
      <c r="V177" s="284"/>
      <c r="W177" s="285"/>
    </row>
    <row r="178" spans="1:23" ht="12.75">
      <c r="A178" s="287"/>
      <c r="B178" s="287"/>
      <c r="C178" s="288"/>
      <c r="D178" s="289"/>
      <c r="E178" s="289"/>
      <c r="F178" s="289"/>
      <c r="G178" s="290" t="s">
        <v>50</v>
      </c>
      <c r="H178" s="290"/>
      <c r="I178" s="284" t="s">
        <v>51</v>
      </c>
      <c r="J178" s="284"/>
      <c r="K178" s="285"/>
      <c r="L178" s="79">
        <v>150</v>
      </c>
      <c r="M178" s="287"/>
      <c r="N178" s="287"/>
      <c r="O178" s="288"/>
      <c r="P178" s="289"/>
      <c r="Q178" s="289"/>
      <c r="R178" s="289"/>
      <c r="S178" s="290" t="s">
        <v>50</v>
      </c>
      <c r="T178" s="290"/>
      <c r="U178" s="284" t="s">
        <v>52</v>
      </c>
      <c r="V178" s="284"/>
      <c r="W178" s="285"/>
    </row>
    <row r="179" spans="1:23" ht="4.5" customHeight="1">
      <c r="A179" s="80"/>
      <c r="B179" s="81"/>
      <c r="C179" s="82"/>
      <c r="D179" s="83"/>
      <c r="E179" s="84"/>
      <c r="F179" s="85"/>
      <c r="G179" s="86"/>
      <c r="H179" s="86"/>
      <c r="I179" s="82"/>
      <c r="J179" s="81"/>
      <c r="K179" s="87"/>
      <c r="L179" s="79"/>
      <c r="M179" s="80"/>
      <c r="N179" s="81"/>
      <c r="O179" s="82"/>
      <c r="P179" s="83"/>
      <c r="Q179" s="84"/>
      <c r="R179" s="85"/>
      <c r="S179" s="86"/>
      <c r="T179" s="86"/>
      <c r="U179" s="82"/>
      <c r="V179" s="81"/>
      <c r="W179" s="87"/>
    </row>
    <row r="180" spans="1:23" s="292" customFormat="1" ht="12.75" customHeight="1">
      <c r="A180" s="88"/>
      <c r="B180" s="89"/>
      <c r="C180" s="90"/>
      <c r="D180" s="91"/>
      <c r="E180" s="34" t="s">
        <v>53</v>
      </c>
      <c r="F180" s="92" t="s">
        <v>70</v>
      </c>
      <c r="G180" s="93"/>
      <c r="H180" s="94"/>
      <c r="I180" s="42"/>
      <c r="J180" s="260"/>
      <c r="K180" s="198"/>
      <c r="L180" s="96"/>
      <c r="M180" s="88"/>
      <c r="N180" s="89"/>
      <c r="O180" s="90"/>
      <c r="P180" s="91"/>
      <c r="Q180" s="34" t="s">
        <v>53</v>
      </c>
      <c r="R180" s="92" t="s">
        <v>567</v>
      </c>
      <c r="S180" s="93"/>
      <c r="T180" s="94"/>
      <c r="U180" s="42"/>
      <c r="V180" s="260"/>
      <c r="W180" s="198"/>
    </row>
    <row r="181" spans="1:23" s="292" customFormat="1" ht="12.75" customHeight="1">
      <c r="A181" s="88"/>
      <c r="B181" s="89"/>
      <c r="C181" s="90"/>
      <c r="D181" s="91"/>
      <c r="E181" s="40" t="s">
        <v>54</v>
      </c>
      <c r="F181" s="92" t="s">
        <v>212</v>
      </c>
      <c r="G181" s="97"/>
      <c r="H181" s="94"/>
      <c r="I181" s="44"/>
      <c r="J181" s="261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K181" s="262"/>
      <c r="L181" s="96"/>
      <c r="M181" s="88"/>
      <c r="N181" s="89"/>
      <c r="O181" s="90"/>
      <c r="P181" s="91"/>
      <c r="Q181" s="40" t="s">
        <v>54</v>
      </c>
      <c r="R181" s="92" t="s">
        <v>1000</v>
      </c>
      <c r="S181" s="97"/>
      <c r="T181" s="94"/>
      <c r="U181" s="44"/>
      <c r="V181" s="261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7.1</v>
      </c>
      <c r="W181" s="262"/>
    </row>
    <row r="182" spans="1:23" s="292" customFormat="1" ht="12.75" customHeight="1">
      <c r="A182" s="88"/>
      <c r="B182" s="89"/>
      <c r="C182" s="90"/>
      <c r="D182" s="91"/>
      <c r="E182" s="40" t="s">
        <v>55</v>
      </c>
      <c r="F182" s="92" t="s">
        <v>1901</v>
      </c>
      <c r="G182" s="93"/>
      <c r="H182" s="94"/>
      <c r="I182" s="263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J182" s="261" t="str">
        <f>IF(J181="","","+")</f>
        <v>+</v>
      </c>
      <c r="K182" s="264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4.1</v>
      </c>
      <c r="L182" s="96"/>
      <c r="M182" s="88"/>
      <c r="N182" s="89"/>
      <c r="O182" s="90"/>
      <c r="P182" s="91"/>
      <c r="Q182" s="40" t="s">
        <v>55</v>
      </c>
      <c r="R182" s="92" t="s">
        <v>176</v>
      </c>
      <c r="S182" s="93"/>
      <c r="T182" s="94"/>
      <c r="U182" s="263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13.1</v>
      </c>
      <c r="V182" s="261" t="str">
        <f>IF(V181="","","+")</f>
        <v>+</v>
      </c>
      <c r="W182" s="264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13.1</v>
      </c>
    </row>
    <row r="183" spans="1:23" s="292" customFormat="1" ht="12.75" customHeight="1">
      <c r="A183" s="88"/>
      <c r="B183" s="89"/>
      <c r="C183" s="90"/>
      <c r="D183" s="91"/>
      <c r="E183" s="34" t="s">
        <v>57</v>
      </c>
      <c r="F183" s="92" t="s">
        <v>1902</v>
      </c>
      <c r="G183" s="93"/>
      <c r="H183" s="94"/>
      <c r="I183" s="44"/>
      <c r="J183" s="261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K183" s="262"/>
      <c r="L183" s="96"/>
      <c r="M183" s="88"/>
      <c r="N183" s="89"/>
      <c r="O183" s="90"/>
      <c r="P183" s="91"/>
      <c r="Q183" s="34" t="s">
        <v>57</v>
      </c>
      <c r="R183" s="92" t="s">
        <v>1903</v>
      </c>
      <c r="S183" s="93"/>
      <c r="T183" s="94"/>
      <c r="U183" s="44"/>
      <c r="V183" s="261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7.1</v>
      </c>
      <c r="W183" s="262"/>
    </row>
    <row r="184" spans="1:23" s="292" customFormat="1" ht="12.75" customHeight="1">
      <c r="A184" s="99" t="s">
        <v>53</v>
      </c>
      <c r="B184" s="100" t="s">
        <v>1111</v>
      </c>
      <c r="C184" s="90"/>
      <c r="D184" s="91"/>
      <c r="E184" s="101"/>
      <c r="F184" s="93"/>
      <c r="G184" s="34" t="s">
        <v>53</v>
      </c>
      <c r="H184" s="102" t="s">
        <v>1904</v>
      </c>
      <c r="I184" s="93"/>
      <c r="J184" s="97"/>
      <c r="K184" s="95"/>
      <c r="L184" s="96"/>
      <c r="M184" s="99" t="s">
        <v>53</v>
      </c>
      <c r="N184" s="100" t="s">
        <v>1905</v>
      </c>
      <c r="O184" s="90"/>
      <c r="P184" s="91"/>
      <c r="Q184" s="101"/>
      <c r="R184" s="93"/>
      <c r="S184" s="34" t="s">
        <v>53</v>
      </c>
      <c r="T184" s="102" t="s">
        <v>187</v>
      </c>
      <c r="U184" s="93"/>
      <c r="V184" s="97"/>
      <c r="W184" s="95"/>
    </row>
    <row r="185" spans="1:23" s="292" customFormat="1" ht="12.75" customHeight="1">
      <c r="A185" s="103" t="s">
        <v>54</v>
      </c>
      <c r="B185" s="100" t="s">
        <v>1906</v>
      </c>
      <c r="C185" s="104"/>
      <c r="D185" s="91"/>
      <c r="E185" s="101"/>
      <c r="F185" s="105"/>
      <c r="G185" s="40" t="s">
        <v>54</v>
      </c>
      <c r="H185" s="102" t="s">
        <v>1907</v>
      </c>
      <c r="I185" s="93"/>
      <c r="J185" s="97"/>
      <c r="K185" s="95"/>
      <c r="L185" s="96"/>
      <c r="M185" s="103" t="s">
        <v>54</v>
      </c>
      <c r="N185" s="107" t="s">
        <v>896</v>
      </c>
      <c r="O185" s="104"/>
      <c r="P185" s="91"/>
      <c r="Q185" s="101"/>
      <c r="R185" s="105"/>
      <c r="S185" s="40" t="s">
        <v>54</v>
      </c>
      <c r="T185" s="102" t="s">
        <v>956</v>
      </c>
      <c r="U185" s="93"/>
      <c r="V185" s="97"/>
      <c r="W185" s="95"/>
    </row>
    <row r="186" spans="1:23" s="292" customFormat="1" ht="12.75" customHeight="1">
      <c r="A186" s="103" t="s">
        <v>55</v>
      </c>
      <c r="B186" s="107" t="s">
        <v>128</v>
      </c>
      <c r="C186" s="90"/>
      <c r="D186" s="91"/>
      <c r="E186" s="101"/>
      <c r="F186" s="105"/>
      <c r="G186" s="40" t="s">
        <v>55</v>
      </c>
      <c r="H186" s="102" t="s">
        <v>120</v>
      </c>
      <c r="I186" s="93"/>
      <c r="J186" s="93"/>
      <c r="K186" s="95"/>
      <c r="L186" s="96"/>
      <c r="M186" s="103" t="s">
        <v>55</v>
      </c>
      <c r="N186" s="100" t="s">
        <v>1584</v>
      </c>
      <c r="O186" s="90"/>
      <c r="P186" s="91"/>
      <c r="Q186" s="101"/>
      <c r="R186" s="105"/>
      <c r="S186" s="40" t="s">
        <v>55</v>
      </c>
      <c r="T186" s="102" t="s">
        <v>191</v>
      </c>
      <c r="U186" s="93"/>
      <c r="V186" s="93"/>
      <c r="W186" s="95"/>
    </row>
    <row r="187" spans="1:23" s="292" customFormat="1" ht="12.75" customHeight="1">
      <c r="A187" s="99" t="s">
        <v>57</v>
      </c>
      <c r="B187" s="100" t="s">
        <v>590</v>
      </c>
      <c r="C187" s="104"/>
      <c r="D187" s="91"/>
      <c r="E187" s="101"/>
      <c r="F187" s="93"/>
      <c r="G187" s="34" t="s">
        <v>57</v>
      </c>
      <c r="H187" s="102" t="s">
        <v>140</v>
      </c>
      <c r="I187" s="93"/>
      <c r="J187" s="106" t="s">
        <v>64</v>
      </c>
      <c r="K187" s="95"/>
      <c r="L187" s="96"/>
      <c r="M187" s="99" t="s">
        <v>57</v>
      </c>
      <c r="N187" s="100" t="s">
        <v>886</v>
      </c>
      <c r="O187" s="104"/>
      <c r="P187" s="91"/>
      <c r="Q187" s="101"/>
      <c r="R187" s="93"/>
      <c r="S187" s="34" t="s">
        <v>57</v>
      </c>
      <c r="T187" s="102" t="s">
        <v>1908</v>
      </c>
      <c r="U187" s="93"/>
      <c r="V187" s="106" t="s">
        <v>64</v>
      </c>
      <c r="W187" s="95"/>
    </row>
    <row r="188" spans="1:23" s="292" customFormat="1" ht="12.75" customHeight="1">
      <c r="A188" s="108"/>
      <c r="B188" s="104"/>
      <c r="C188" s="104"/>
      <c r="D188" s="91"/>
      <c r="E188" s="34" t="s">
        <v>53</v>
      </c>
      <c r="F188" s="92" t="s">
        <v>1909</v>
      </c>
      <c r="G188" s="93"/>
      <c r="H188" s="109"/>
      <c r="I188" s="110" t="s">
        <v>65</v>
      </c>
      <c r="J188" s="111" t="s">
        <v>1910</v>
      </c>
      <c r="K188" s="95"/>
      <c r="L188" s="96"/>
      <c r="M188" s="108"/>
      <c r="N188" s="104"/>
      <c r="O188" s="104"/>
      <c r="P188" s="91"/>
      <c r="Q188" s="34" t="s">
        <v>53</v>
      </c>
      <c r="R188" s="92" t="s">
        <v>1911</v>
      </c>
      <c r="S188" s="93"/>
      <c r="T188" s="109"/>
      <c r="U188" s="110" t="s">
        <v>65</v>
      </c>
      <c r="V188" s="111" t="s">
        <v>1912</v>
      </c>
      <c r="W188" s="95"/>
    </row>
    <row r="189" spans="1:23" s="292" customFormat="1" ht="12.75" customHeight="1">
      <c r="A189" s="88"/>
      <c r="B189" s="112" t="s">
        <v>66</v>
      </c>
      <c r="C189" s="90"/>
      <c r="D189" s="91"/>
      <c r="E189" s="40" t="s">
        <v>54</v>
      </c>
      <c r="F189" s="92" t="s">
        <v>100</v>
      </c>
      <c r="G189" s="93"/>
      <c r="H189" s="94"/>
      <c r="I189" s="110" t="s">
        <v>5</v>
      </c>
      <c r="J189" s="113" t="s">
        <v>1910</v>
      </c>
      <c r="K189" s="95"/>
      <c r="L189" s="96"/>
      <c r="M189" s="88"/>
      <c r="N189" s="112" t="s">
        <v>66</v>
      </c>
      <c r="O189" s="90"/>
      <c r="P189" s="91"/>
      <c r="Q189" s="40" t="s">
        <v>54</v>
      </c>
      <c r="R189" s="92" t="s">
        <v>124</v>
      </c>
      <c r="S189" s="93"/>
      <c r="T189" s="94"/>
      <c r="U189" s="110" t="s">
        <v>5</v>
      </c>
      <c r="V189" s="113" t="s">
        <v>1912</v>
      </c>
      <c r="W189" s="95"/>
    </row>
    <row r="190" spans="1:23" s="292" customFormat="1" ht="12.75" customHeight="1">
      <c r="A190" s="88"/>
      <c r="B190" s="112" t="s">
        <v>1913</v>
      </c>
      <c r="C190" s="90"/>
      <c r="D190" s="91"/>
      <c r="E190" s="40" t="s">
        <v>55</v>
      </c>
      <c r="F190" s="92" t="s">
        <v>1914</v>
      </c>
      <c r="G190" s="97"/>
      <c r="H190" s="94"/>
      <c r="I190" s="110" t="s">
        <v>68</v>
      </c>
      <c r="J190" s="113" t="s">
        <v>1915</v>
      </c>
      <c r="K190" s="95"/>
      <c r="L190" s="96"/>
      <c r="M190" s="88"/>
      <c r="N190" s="112" t="s">
        <v>748</v>
      </c>
      <c r="O190" s="90"/>
      <c r="P190" s="91"/>
      <c r="Q190" s="40" t="s">
        <v>55</v>
      </c>
      <c r="R190" s="92" t="s">
        <v>1916</v>
      </c>
      <c r="S190" s="97"/>
      <c r="T190" s="94"/>
      <c r="U190" s="110" t="s">
        <v>68</v>
      </c>
      <c r="V190" s="113" t="s">
        <v>1917</v>
      </c>
      <c r="W190" s="95"/>
    </row>
    <row r="191" spans="1:23" s="292" customFormat="1" ht="12.75" customHeight="1">
      <c r="A191" s="114"/>
      <c r="B191" s="115"/>
      <c r="C191" s="115"/>
      <c r="D191" s="91"/>
      <c r="E191" s="34" t="s">
        <v>57</v>
      </c>
      <c r="F191" s="100" t="s">
        <v>1918</v>
      </c>
      <c r="G191" s="115"/>
      <c r="H191" s="115"/>
      <c r="I191" s="116" t="s">
        <v>71</v>
      </c>
      <c r="J191" s="113" t="s">
        <v>1915</v>
      </c>
      <c r="K191" s="117"/>
      <c r="L191" s="118"/>
      <c r="M191" s="114"/>
      <c r="N191" s="115"/>
      <c r="O191" s="115"/>
      <c r="P191" s="91"/>
      <c r="Q191" s="34" t="s">
        <v>57</v>
      </c>
      <c r="R191" s="107" t="s">
        <v>59</v>
      </c>
      <c r="S191" s="115"/>
      <c r="T191" s="115"/>
      <c r="U191" s="116" t="s">
        <v>71</v>
      </c>
      <c r="V191" s="113" t="s">
        <v>1919</v>
      </c>
      <c r="W191" s="117"/>
    </row>
    <row r="192" spans="1:23" ht="4.5" customHeight="1">
      <c r="A192" s="119"/>
      <c r="B192" s="120"/>
      <c r="C192" s="121"/>
      <c r="D192" s="122"/>
      <c r="E192" s="123"/>
      <c r="F192" s="124"/>
      <c r="G192" s="125"/>
      <c r="H192" s="125"/>
      <c r="I192" s="121"/>
      <c r="J192" s="120"/>
      <c r="K192" s="126"/>
      <c r="L192" s="127"/>
      <c r="M192" s="119"/>
      <c r="N192" s="120"/>
      <c r="O192" s="121"/>
      <c r="P192" s="122"/>
      <c r="Q192" s="123"/>
      <c r="R192" s="124"/>
      <c r="S192" s="125"/>
      <c r="T192" s="125"/>
      <c r="U192" s="121"/>
      <c r="V192" s="120"/>
      <c r="W192" s="126"/>
    </row>
    <row r="193" spans="1:23" ht="12.75">
      <c r="A193" s="325"/>
      <c r="B193" s="325" t="s">
        <v>72</v>
      </c>
      <c r="C193" s="326"/>
      <c r="D193" s="327" t="s">
        <v>73</v>
      </c>
      <c r="E193" s="327" t="s">
        <v>74</v>
      </c>
      <c r="F193" s="327" t="s">
        <v>75</v>
      </c>
      <c r="G193" s="328" t="s">
        <v>76</v>
      </c>
      <c r="H193" s="329"/>
      <c r="I193" s="326" t="s">
        <v>77</v>
      </c>
      <c r="J193" s="327" t="s">
        <v>72</v>
      </c>
      <c r="K193" s="325" t="s">
        <v>78</v>
      </c>
      <c r="L193" s="79">
        <v>150</v>
      </c>
      <c r="M193" s="325"/>
      <c r="N193" s="325" t="s">
        <v>72</v>
      </c>
      <c r="O193" s="326"/>
      <c r="P193" s="327" t="s">
        <v>73</v>
      </c>
      <c r="Q193" s="327" t="s">
        <v>74</v>
      </c>
      <c r="R193" s="327" t="s">
        <v>75</v>
      </c>
      <c r="S193" s="328" t="s">
        <v>76</v>
      </c>
      <c r="T193" s="329"/>
      <c r="U193" s="326" t="s">
        <v>77</v>
      </c>
      <c r="V193" s="327" t="s">
        <v>72</v>
      </c>
      <c r="W193" s="330" t="s">
        <v>78</v>
      </c>
    </row>
    <row r="194" spans="1:23" ht="12.75">
      <c r="A194" s="331" t="s">
        <v>78</v>
      </c>
      <c r="B194" s="331" t="s">
        <v>79</v>
      </c>
      <c r="C194" s="332" t="s">
        <v>80</v>
      </c>
      <c r="D194" s="333" t="s">
        <v>81</v>
      </c>
      <c r="E194" s="333" t="s">
        <v>82</v>
      </c>
      <c r="F194" s="333"/>
      <c r="G194" s="334" t="s">
        <v>80</v>
      </c>
      <c r="H194" s="334" t="s">
        <v>77</v>
      </c>
      <c r="I194" s="332"/>
      <c r="J194" s="331" t="s">
        <v>79</v>
      </c>
      <c r="K194" s="331"/>
      <c r="L194" s="79">
        <v>150</v>
      </c>
      <c r="M194" s="331" t="s">
        <v>78</v>
      </c>
      <c r="N194" s="331" t="s">
        <v>79</v>
      </c>
      <c r="O194" s="332" t="s">
        <v>80</v>
      </c>
      <c r="P194" s="333" t="s">
        <v>81</v>
      </c>
      <c r="Q194" s="333" t="s">
        <v>82</v>
      </c>
      <c r="R194" s="333"/>
      <c r="S194" s="334" t="s">
        <v>80</v>
      </c>
      <c r="T194" s="334" t="s">
        <v>77</v>
      </c>
      <c r="U194" s="332"/>
      <c r="V194" s="331" t="s">
        <v>79</v>
      </c>
      <c r="W194" s="335"/>
    </row>
    <row r="195" spans="1:23" ht="16.5" customHeight="1">
      <c r="A195" s="295">
        <v>-0.5</v>
      </c>
      <c r="B195" s="296">
        <v>2</v>
      </c>
      <c r="C195" s="336">
        <v>4</v>
      </c>
      <c r="D195" s="315" t="s">
        <v>851</v>
      </c>
      <c r="E195" s="311" t="s">
        <v>65</v>
      </c>
      <c r="F195" s="314">
        <v>9</v>
      </c>
      <c r="G195" s="313"/>
      <c r="H195" s="313">
        <v>300</v>
      </c>
      <c r="I195" s="337">
        <v>5</v>
      </c>
      <c r="J195" s="297">
        <v>2</v>
      </c>
      <c r="K195" s="338">
        <v>0.5</v>
      </c>
      <c r="L195" s="79"/>
      <c r="M195" s="295">
        <v>0</v>
      </c>
      <c r="N195" s="296">
        <v>2</v>
      </c>
      <c r="O195" s="336">
        <v>4</v>
      </c>
      <c r="P195" s="310" t="s">
        <v>83</v>
      </c>
      <c r="Q195" s="311" t="s">
        <v>71</v>
      </c>
      <c r="R195" s="314">
        <v>9</v>
      </c>
      <c r="S195" s="313"/>
      <c r="T195" s="313">
        <v>400</v>
      </c>
      <c r="U195" s="337">
        <v>5</v>
      </c>
      <c r="V195" s="297">
        <v>2</v>
      </c>
      <c r="W195" s="298">
        <v>0</v>
      </c>
    </row>
    <row r="196" spans="1:23" ht="16.5" customHeight="1">
      <c r="A196" s="295">
        <v>-6.5</v>
      </c>
      <c r="B196" s="296">
        <v>0</v>
      </c>
      <c r="C196" s="336">
        <v>2</v>
      </c>
      <c r="D196" s="315" t="s">
        <v>1920</v>
      </c>
      <c r="E196" s="311" t="s">
        <v>71</v>
      </c>
      <c r="F196" s="312">
        <v>10</v>
      </c>
      <c r="G196" s="313"/>
      <c r="H196" s="313">
        <v>590</v>
      </c>
      <c r="I196" s="337">
        <v>6</v>
      </c>
      <c r="J196" s="297">
        <v>4</v>
      </c>
      <c r="K196" s="338">
        <v>6.5</v>
      </c>
      <c r="L196" s="79"/>
      <c r="M196" s="295">
        <v>0</v>
      </c>
      <c r="N196" s="296">
        <v>2</v>
      </c>
      <c r="O196" s="336">
        <v>2</v>
      </c>
      <c r="P196" s="339" t="s">
        <v>83</v>
      </c>
      <c r="Q196" s="311" t="s">
        <v>68</v>
      </c>
      <c r="R196" s="312">
        <v>9</v>
      </c>
      <c r="S196" s="313"/>
      <c r="T196" s="313">
        <v>400</v>
      </c>
      <c r="U196" s="337">
        <v>6</v>
      </c>
      <c r="V196" s="297">
        <v>2</v>
      </c>
      <c r="W196" s="298">
        <v>0</v>
      </c>
    </row>
    <row r="197" spans="1:23" ht="16.5" customHeight="1">
      <c r="A197" s="295">
        <v>7.5</v>
      </c>
      <c r="B197" s="296">
        <v>4</v>
      </c>
      <c r="C197" s="336">
        <v>3</v>
      </c>
      <c r="D197" s="315" t="s">
        <v>1921</v>
      </c>
      <c r="E197" s="311" t="s">
        <v>71</v>
      </c>
      <c r="F197" s="314">
        <v>10</v>
      </c>
      <c r="G197" s="313">
        <v>100</v>
      </c>
      <c r="H197" s="313"/>
      <c r="I197" s="337">
        <v>1</v>
      </c>
      <c r="J197" s="297">
        <v>0</v>
      </c>
      <c r="K197" s="338">
        <v>-7.5</v>
      </c>
      <c r="L197" s="79"/>
      <c r="M197" s="295">
        <v>0</v>
      </c>
      <c r="N197" s="296">
        <v>2</v>
      </c>
      <c r="O197" s="336">
        <v>3</v>
      </c>
      <c r="P197" s="339" t="s">
        <v>83</v>
      </c>
      <c r="Q197" s="311" t="s">
        <v>68</v>
      </c>
      <c r="R197" s="314">
        <v>9</v>
      </c>
      <c r="S197" s="313"/>
      <c r="T197" s="313">
        <v>400</v>
      </c>
      <c r="U197" s="337">
        <v>1</v>
      </c>
      <c r="V197" s="297">
        <v>2</v>
      </c>
      <c r="W197" s="298">
        <v>0</v>
      </c>
    </row>
    <row r="198" spans="1:23" ht="12.75">
      <c r="A198" s="318"/>
      <c r="B198" s="319"/>
      <c r="C198" s="320"/>
      <c r="D198" s="321"/>
      <c r="E198" s="322"/>
      <c r="F198" s="323"/>
      <c r="G198" s="324"/>
      <c r="H198" s="324"/>
      <c r="I198" s="320"/>
      <c r="J198" s="319"/>
      <c r="K198" s="318"/>
      <c r="L198" s="79"/>
      <c r="M198" s="318"/>
      <c r="N198" s="319"/>
      <c r="O198" s="320"/>
      <c r="P198" s="321"/>
      <c r="Q198" s="322"/>
      <c r="R198" s="323"/>
      <c r="S198" s="324"/>
      <c r="T198" s="324"/>
      <c r="U198" s="320"/>
      <c r="V198" s="319"/>
      <c r="W198" s="318"/>
    </row>
    <row r="199" spans="1:23" ht="15">
      <c r="A199" s="278"/>
      <c r="B199" s="279" t="s">
        <v>44</v>
      </c>
      <c r="C199" s="280"/>
      <c r="D199" s="279"/>
      <c r="E199" s="281" t="s">
        <v>202</v>
      </c>
      <c r="F199" s="282"/>
      <c r="G199" s="283" t="s">
        <v>46</v>
      </c>
      <c r="H199" s="283"/>
      <c r="I199" s="284" t="s">
        <v>88</v>
      </c>
      <c r="J199" s="284"/>
      <c r="K199" s="285"/>
      <c r="L199" s="79">
        <v>150</v>
      </c>
      <c r="M199" s="278"/>
      <c r="N199" s="279" t="s">
        <v>44</v>
      </c>
      <c r="O199" s="280"/>
      <c r="P199" s="279"/>
      <c r="Q199" s="281" t="s">
        <v>203</v>
      </c>
      <c r="R199" s="282"/>
      <c r="S199" s="283" t="s">
        <v>46</v>
      </c>
      <c r="T199" s="283"/>
      <c r="U199" s="284" t="s">
        <v>90</v>
      </c>
      <c r="V199" s="284"/>
      <c r="W199" s="285"/>
    </row>
    <row r="200" spans="1:23" ht="12.75">
      <c r="A200" s="287"/>
      <c r="B200" s="287"/>
      <c r="C200" s="288"/>
      <c r="D200" s="289"/>
      <c r="E200" s="289"/>
      <c r="F200" s="289"/>
      <c r="G200" s="290" t="s">
        <v>50</v>
      </c>
      <c r="H200" s="290"/>
      <c r="I200" s="284" t="s">
        <v>91</v>
      </c>
      <c r="J200" s="284"/>
      <c r="K200" s="285"/>
      <c r="L200" s="79">
        <v>150</v>
      </c>
      <c r="M200" s="287"/>
      <c r="N200" s="287"/>
      <c r="O200" s="288"/>
      <c r="P200" s="289"/>
      <c r="Q200" s="289"/>
      <c r="R200" s="289"/>
      <c r="S200" s="290" t="s">
        <v>50</v>
      </c>
      <c r="T200" s="290"/>
      <c r="U200" s="284" t="s">
        <v>92</v>
      </c>
      <c r="V200" s="284"/>
      <c r="W200" s="285"/>
    </row>
    <row r="201" spans="1:23" ht="4.5" customHeight="1">
      <c r="A201" s="80"/>
      <c r="B201" s="81"/>
      <c r="C201" s="82"/>
      <c r="D201" s="83"/>
      <c r="E201" s="84"/>
      <c r="F201" s="85"/>
      <c r="G201" s="86"/>
      <c r="H201" s="86"/>
      <c r="I201" s="82"/>
      <c r="J201" s="81"/>
      <c r="K201" s="87"/>
      <c r="L201" s="79"/>
      <c r="M201" s="80"/>
      <c r="N201" s="81"/>
      <c r="O201" s="82"/>
      <c r="P201" s="83"/>
      <c r="Q201" s="84"/>
      <c r="R201" s="85"/>
      <c r="S201" s="86"/>
      <c r="T201" s="86"/>
      <c r="U201" s="82"/>
      <c r="V201" s="81"/>
      <c r="W201" s="87"/>
    </row>
    <row r="202" spans="1:23" s="292" customFormat="1" ht="12.75" customHeight="1">
      <c r="A202" s="88"/>
      <c r="B202" s="89"/>
      <c r="C202" s="90"/>
      <c r="D202" s="91"/>
      <c r="E202" s="34" t="s">
        <v>53</v>
      </c>
      <c r="F202" s="92" t="s">
        <v>119</v>
      </c>
      <c r="G202" s="93"/>
      <c r="H202" s="94"/>
      <c r="I202" s="42"/>
      <c r="J202" s="260"/>
      <c r="K202" s="198"/>
      <c r="L202" s="96"/>
      <c r="M202" s="88"/>
      <c r="N202" s="89"/>
      <c r="O202" s="90"/>
      <c r="P202" s="91"/>
      <c r="Q202" s="34" t="s">
        <v>53</v>
      </c>
      <c r="R202" s="92" t="s">
        <v>1045</v>
      </c>
      <c r="S202" s="93"/>
      <c r="T202" s="94"/>
      <c r="U202" s="42"/>
      <c r="V202" s="260"/>
      <c r="W202" s="198"/>
    </row>
    <row r="203" spans="1:23" s="292" customFormat="1" ht="12.75" customHeight="1">
      <c r="A203" s="88"/>
      <c r="B203" s="89"/>
      <c r="C203" s="90"/>
      <c r="D203" s="91"/>
      <c r="E203" s="40" t="s">
        <v>54</v>
      </c>
      <c r="F203" s="92" t="s">
        <v>215</v>
      </c>
      <c r="G203" s="97"/>
      <c r="H203" s="94"/>
      <c r="I203" s="44"/>
      <c r="J203" s="261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K203" s="262"/>
      <c r="L203" s="96"/>
      <c r="M203" s="88"/>
      <c r="N203" s="89"/>
      <c r="O203" s="90"/>
      <c r="P203" s="91"/>
      <c r="Q203" s="40" t="s">
        <v>54</v>
      </c>
      <c r="R203" s="92" t="s">
        <v>1922</v>
      </c>
      <c r="S203" s="97"/>
      <c r="T203" s="94"/>
      <c r="U203" s="44"/>
      <c r="V203" s="261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8.1</v>
      </c>
      <c r="W203" s="262"/>
    </row>
    <row r="204" spans="1:23" s="292" customFormat="1" ht="12.75" customHeight="1">
      <c r="A204" s="88"/>
      <c r="B204" s="89"/>
      <c r="C204" s="90"/>
      <c r="D204" s="91"/>
      <c r="E204" s="40" t="s">
        <v>55</v>
      </c>
      <c r="F204" s="92" t="s">
        <v>70</v>
      </c>
      <c r="G204" s="93"/>
      <c r="H204" s="94"/>
      <c r="I204" s="263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J204" s="261" t="str">
        <f>IF(J203="","","+")</f>
        <v>+</v>
      </c>
      <c r="K204" s="264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L204" s="96"/>
      <c r="M204" s="88"/>
      <c r="N204" s="89"/>
      <c r="O204" s="90"/>
      <c r="P204" s="91"/>
      <c r="Q204" s="40" t="s">
        <v>55</v>
      </c>
      <c r="R204" s="92" t="s">
        <v>514</v>
      </c>
      <c r="S204" s="93"/>
      <c r="T204" s="94"/>
      <c r="U204" s="263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7.1</v>
      </c>
      <c r="V204" s="261" t="str">
        <f>IF(V203="","","+")</f>
        <v>+</v>
      </c>
      <c r="W204" s="264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12.1</v>
      </c>
    </row>
    <row r="205" spans="1:23" s="292" customFormat="1" ht="12.75" customHeight="1">
      <c r="A205" s="88"/>
      <c r="B205" s="89"/>
      <c r="C205" s="90"/>
      <c r="D205" s="91"/>
      <c r="E205" s="34" t="s">
        <v>57</v>
      </c>
      <c r="F205" s="92" t="s">
        <v>1923</v>
      </c>
      <c r="G205" s="93"/>
      <c r="H205" s="94"/>
      <c r="I205" s="44"/>
      <c r="J205" s="261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K205" s="262"/>
      <c r="L205" s="96"/>
      <c r="M205" s="88"/>
      <c r="N205" s="89"/>
      <c r="O205" s="90"/>
      <c r="P205" s="91"/>
      <c r="Q205" s="34" t="s">
        <v>57</v>
      </c>
      <c r="R205" s="92" t="s">
        <v>698</v>
      </c>
      <c r="S205" s="93"/>
      <c r="T205" s="94"/>
      <c r="U205" s="44"/>
      <c r="V205" s="261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13.1</v>
      </c>
      <c r="W205" s="262"/>
    </row>
    <row r="206" spans="1:23" s="292" customFormat="1" ht="12.75" customHeight="1">
      <c r="A206" s="99" t="s">
        <v>53</v>
      </c>
      <c r="B206" s="100" t="s">
        <v>1578</v>
      </c>
      <c r="C206" s="90"/>
      <c r="D206" s="91"/>
      <c r="E206" s="101"/>
      <c r="F206" s="93"/>
      <c r="G206" s="34" t="s">
        <v>53</v>
      </c>
      <c r="H206" s="102" t="s">
        <v>61</v>
      </c>
      <c r="I206" s="93"/>
      <c r="J206" s="97"/>
      <c r="K206" s="95"/>
      <c r="L206" s="96"/>
      <c r="M206" s="99" t="s">
        <v>53</v>
      </c>
      <c r="N206" s="100" t="s">
        <v>1556</v>
      </c>
      <c r="O206" s="90"/>
      <c r="P206" s="91"/>
      <c r="Q206" s="101"/>
      <c r="R206" s="93"/>
      <c r="S206" s="34" t="s">
        <v>53</v>
      </c>
      <c r="T206" s="102" t="s">
        <v>235</v>
      </c>
      <c r="U206" s="93"/>
      <c r="V206" s="97"/>
      <c r="W206" s="95"/>
    </row>
    <row r="207" spans="1:23" s="292" customFormat="1" ht="12.75" customHeight="1">
      <c r="A207" s="103" t="s">
        <v>54</v>
      </c>
      <c r="B207" s="100" t="s">
        <v>1924</v>
      </c>
      <c r="C207" s="104"/>
      <c r="D207" s="91"/>
      <c r="E207" s="101"/>
      <c r="F207" s="105"/>
      <c r="G207" s="40" t="s">
        <v>54</v>
      </c>
      <c r="H207" s="102" t="s">
        <v>500</v>
      </c>
      <c r="I207" s="93"/>
      <c r="J207" s="97"/>
      <c r="K207" s="95"/>
      <c r="L207" s="96"/>
      <c r="M207" s="103" t="s">
        <v>54</v>
      </c>
      <c r="N207" s="100" t="s">
        <v>1925</v>
      </c>
      <c r="O207" s="104"/>
      <c r="P207" s="91"/>
      <c r="Q207" s="101"/>
      <c r="R207" s="105"/>
      <c r="S207" s="40" t="s">
        <v>54</v>
      </c>
      <c r="T207" s="102" t="s">
        <v>512</v>
      </c>
      <c r="U207" s="93"/>
      <c r="V207" s="97"/>
      <c r="W207" s="95"/>
    </row>
    <row r="208" spans="1:23" s="292" customFormat="1" ht="12.75" customHeight="1">
      <c r="A208" s="103" t="s">
        <v>55</v>
      </c>
      <c r="B208" s="100" t="s">
        <v>1926</v>
      </c>
      <c r="C208" s="90"/>
      <c r="D208" s="91"/>
      <c r="E208" s="101"/>
      <c r="F208" s="105"/>
      <c r="G208" s="40" t="s">
        <v>55</v>
      </c>
      <c r="H208" s="102" t="s">
        <v>1753</v>
      </c>
      <c r="I208" s="93"/>
      <c r="J208" s="93"/>
      <c r="K208" s="95"/>
      <c r="L208" s="96"/>
      <c r="M208" s="103" t="s">
        <v>55</v>
      </c>
      <c r="N208" s="100" t="s">
        <v>234</v>
      </c>
      <c r="O208" s="90"/>
      <c r="P208" s="91"/>
      <c r="Q208" s="101"/>
      <c r="R208" s="105"/>
      <c r="S208" s="40" t="s">
        <v>55</v>
      </c>
      <c r="T208" s="102" t="s">
        <v>288</v>
      </c>
      <c r="U208" s="93"/>
      <c r="V208" s="93"/>
      <c r="W208" s="95"/>
    </row>
    <row r="209" spans="1:23" s="292" customFormat="1" ht="12.75" customHeight="1">
      <c r="A209" s="99" t="s">
        <v>57</v>
      </c>
      <c r="B209" s="100" t="s">
        <v>245</v>
      </c>
      <c r="C209" s="104"/>
      <c r="D209" s="91"/>
      <c r="E209" s="101"/>
      <c r="F209" s="93"/>
      <c r="G209" s="34" t="s">
        <v>57</v>
      </c>
      <c r="H209" s="149" t="s">
        <v>1328</v>
      </c>
      <c r="I209" s="93"/>
      <c r="J209" s="106" t="s">
        <v>64</v>
      </c>
      <c r="K209" s="95"/>
      <c r="L209" s="96"/>
      <c r="M209" s="99" t="s">
        <v>57</v>
      </c>
      <c r="N209" s="100" t="s">
        <v>220</v>
      </c>
      <c r="O209" s="104"/>
      <c r="P209" s="91"/>
      <c r="Q209" s="101"/>
      <c r="R209" s="93"/>
      <c r="S209" s="34" t="s">
        <v>57</v>
      </c>
      <c r="T209" s="102" t="s">
        <v>1819</v>
      </c>
      <c r="U209" s="93"/>
      <c r="V209" s="106" t="s">
        <v>64</v>
      </c>
      <c r="W209" s="95"/>
    </row>
    <row r="210" spans="1:23" s="292" customFormat="1" ht="12.75" customHeight="1">
      <c r="A210" s="108"/>
      <c r="B210" s="104"/>
      <c r="C210" s="104"/>
      <c r="D210" s="91"/>
      <c r="E210" s="34" t="s">
        <v>53</v>
      </c>
      <c r="F210" s="92" t="s">
        <v>1927</v>
      </c>
      <c r="G210" s="93"/>
      <c r="H210" s="109"/>
      <c r="I210" s="110" t="s">
        <v>65</v>
      </c>
      <c r="J210" s="111" t="s">
        <v>1928</v>
      </c>
      <c r="K210" s="95"/>
      <c r="L210" s="96"/>
      <c r="M210" s="108"/>
      <c r="N210" s="104"/>
      <c r="O210" s="104"/>
      <c r="P210" s="91"/>
      <c r="Q210" s="34" t="s">
        <v>53</v>
      </c>
      <c r="R210" s="92" t="s">
        <v>1810</v>
      </c>
      <c r="S210" s="93"/>
      <c r="T210" s="109"/>
      <c r="U210" s="110" t="s">
        <v>65</v>
      </c>
      <c r="V210" s="111" t="s">
        <v>1929</v>
      </c>
      <c r="W210" s="95"/>
    </row>
    <row r="211" spans="1:23" s="292" customFormat="1" ht="12.75" customHeight="1">
      <c r="A211" s="88"/>
      <c r="B211" s="112" t="s">
        <v>66</v>
      </c>
      <c r="C211" s="90"/>
      <c r="D211" s="91"/>
      <c r="E211" s="40" t="s">
        <v>54</v>
      </c>
      <c r="F211" s="92" t="s">
        <v>310</v>
      </c>
      <c r="G211" s="93"/>
      <c r="H211" s="94"/>
      <c r="I211" s="110" t="s">
        <v>5</v>
      </c>
      <c r="J211" s="113" t="s">
        <v>1928</v>
      </c>
      <c r="K211" s="95"/>
      <c r="L211" s="96"/>
      <c r="M211" s="88"/>
      <c r="N211" s="112" t="s">
        <v>66</v>
      </c>
      <c r="O211" s="90"/>
      <c r="P211" s="91"/>
      <c r="Q211" s="40" t="s">
        <v>54</v>
      </c>
      <c r="R211" s="92" t="s">
        <v>1490</v>
      </c>
      <c r="S211" s="93"/>
      <c r="T211" s="94"/>
      <c r="U211" s="110" t="s">
        <v>5</v>
      </c>
      <c r="V211" s="113" t="s">
        <v>1930</v>
      </c>
      <c r="W211" s="95"/>
    </row>
    <row r="212" spans="1:23" s="292" customFormat="1" ht="12.75" customHeight="1">
      <c r="A212" s="88"/>
      <c r="B212" s="112" t="s">
        <v>1931</v>
      </c>
      <c r="C212" s="90"/>
      <c r="D212" s="91"/>
      <c r="E212" s="40" t="s">
        <v>55</v>
      </c>
      <c r="F212" s="92" t="s">
        <v>1267</v>
      </c>
      <c r="G212" s="97"/>
      <c r="H212" s="94"/>
      <c r="I212" s="110" t="s">
        <v>68</v>
      </c>
      <c r="J212" s="113" t="s">
        <v>1932</v>
      </c>
      <c r="K212" s="95"/>
      <c r="L212" s="96"/>
      <c r="M212" s="88"/>
      <c r="N212" s="112" t="s">
        <v>1933</v>
      </c>
      <c r="O212" s="90"/>
      <c r="P212" s="91"/>
      <c r="Q212" s="40" t="s">
        <v>55</v>
      </c>
      <c r="R212" s="92" t="s">
        <v>698</v>
      </c>
      <c r="S212" s="97"/>
      <c r="T212" s="94"/>
      <c r="U212" s="110" t="s">
        <v>68</v>
      </c>
      <c r="V212" s="113" t="s">
        <v>1934</v>
      </c>
      <c r="W212" s="95"/>
    </row>
    <row r="213" spans="1:23" s="292" customFormat="1" ht="12.75" customHeight="1">
      <c r="A213" s="114"/>
      <c r="B213" s="115"/>
      <c r="C213" s="115"/>
      <c r="D213" s="91"/>
      <c r="E213" s="34" t="s">
        <v>57</v>
      </c>
      <c r="F213" s="100" t="s">
        <v>100</v>
      </c>
      <c r="G213" s="115"/>
      <c r="H213" s="115"/>
      <c r="I213" s="116" t="s">
        <v>71</v>
      </c>
      <c r="J213" s="113" t="s">
        <v>1932</v>
      </c>
      <c r="K213" s="117"/>
      <c r="L213" s="118"/>
      <c r="M213" s="114"/>
      <c r="N213" s="115"/>
      <c r="O213" s="115"/>
      <c r="P213" s="91"/>
      <c r="Q213" s="34" t="s">
        <v>57</v>
      </c>
      <c r="R213" s="100" t="s">
        <v>749</v>
      </c>
      <c r="S213" s="115"/>
      <c r="T213" s="115"/>
      <c r="U213" s="116" t="s">
        <v>71</v>
      </c>
      <c r="V213" s="113" t="s">
        <v>1935</v>
      </c>
      <c r="W213" s="117"/>
    </row>
    <row r="214" spans="1:23" ht="4.5" customHeight="1">
      <c r="A214" s="119"/>
      <c r="B214" s="120"/>
      <c r="C214" s="121"/>
      <c r="D214" s="122"/>
      <c r="E214" s="123"/>
      <c r="F214" s="124"/>
      <c r="G214" s="125"/>
      <c r="H214" s="125"/>
      <c r="I214" s="121"/>
      <c r="J214" s="120"/>
      <c r="K214" s="126"/>
      <c r="L214" s="127"/>
      <c r="M214" s="119"/>
      <c r="N214" s="120"/>
      <c r="O214" s="121"/>
      <c r="P214" s="122"/>
      <c r="Q214" s="123"/>
      <c r="R214" s="124"/>
      <c r="S214" s="125"/>
      <c r="T214" s="125"/>
      <c r="U214" s="121"/>
      <c r="V214" s="120"/>
      <c r="W214" s="126"/>
    </row>
    <row r="215" spans="1:23" ht="12.75">
      <c r="A215" s="325"/>
      <c r="B215" s="325" t="s">
        <v>72</v>
      </c>
      <c r="C215" s="326"/>
      <c r="D215" s="327" t="s">
        <v>73</v>
      </c>
      <c r="E215" s="327" t="s">
        <v>74</v>
      </c>
      <c r="F215" s="327" t="s">
        <v>75</v>
      </c>
      <c r="G215" s="328" t="s">
        <v>76</v>
      </c>
      <c r="H215" s="329"/>
      <c r="I215" s="326" t="s">
        <v>77</v>
      </c>
      <c r="J215" s="327" t="s">
        <v>72</v>
      </c>
      <c r="K215" s="325" t="s">
        <v>78</v>
      </c>
      <c r="L215" s="79">
        <v>150</v>
      </c>
      <c r="M215" s="325"/>
      <c r="N215" s="325" t="s">
        <v>72</v>
      </c>
      <c r="O215" s="326"/>
      <c r="P215" s="327" t="s">
        <v>73</v>
      </c>
      <c r="Q215" s="327" t="s">
        <v>74</v>
      </c>
      <c r="R215" s="327" t="s">
        <v>75</v>
      </c>
      <c r="S215" s="328" t="s">
        <v>76</v>
      </c>
      <c r="T215" s="329"/>
      <c r="U215" s="326" t="s">
        <v>77</v>
      </c>
      <c r="V215" s="327" t="s">
        <v>72</v>
      </c>
      <c r="W215" s="330" t="s">
        <v>78</v>
      </c>
    </row>
    <row r="216" spans="1:23" ht="12.75">
      <c r="A216" s="331" t="s">
        <v>78</v>
      </c>
      <c r="B216" s="331" t="s">
        <v>79</v>
      </c>
      <c r="C216" s="332" t="s">
        <v>80</v>
      </c>
      <c r="D216" s="333" t="s">
        <v>81</v>
      </c>
      <c r="E216" s="333" t="s">
        <v>82</v>
      </c>
      <c r="F216" s="333"/>
      <c r="G216" s="334" t="s">
        <v>80</v>
      </c>
      <c r="H216" s="334" t="s">
        <v>77</v>
      </c>
      <c r="I216" s="332"/>
      <c r="J216" s="331" t="s">
        <v>79</v>
      </c>
      <c r="K216" s="331"/>
      <c r="L216" s="79">
        <v>150</v>
      </c>
      <c r="M216" s="331" t="s">
        <v>78</v>
      </c>
      <c r="N216" s="331" t="s">
        <v>79</v>
      </c>
      <c r="O216" s="332" t="s">
        <v>80</v>
      </c>
      <c r="P216" s="333" t="s">
        <v>81</v>
      </c>
      <c r="Q216" s="333" t="s">
        <v>82</v>
      </c>
      <c r="R216" s="333"/>
      <c r="S216" s="334" t="s">
        <v>80</v>
      </c>
      <c r="T216" s="334" t="s">
        <v>77</v>
      </c>
      <c r="U216" s="332"/>
      <c r="V216" s="331" t="s">
        <v>79</v>
      </c>
      <c r="W216" s="335"/>
    </row>
    <row r="217" spans="1:23" ht="16.5" customHeight="1">
      <c r="A217" s="295">
        <v>0.5</v>
      </c>
      <c r="B217" s="296">
        <v>3</v>
      </c>
      <c r="C217" s="336">
        <v>1</v>
      </c>
      <c r="D217" s="339" t="s">
        <v>106</v>
      </c>
      <c r="E217" s="311" t="s">
        <v>65</v>
      </c>
      <c r="F217" s="314">
        <v>6</v>
      </c>
      <c r="G217" s="313"/>
      <c r="H217" s="313">
        <v>100</v>
      </c>
      <c r="I217" s="337">
        <v>5</v>
      </c>
      <c r="J217" s="297">
        <v>1</v>
      </c>
      <c r="K217" s="338">
        <v>-0.5</v>
      </c>
      <c r="L217" s="79"/>
      <c r="M217" s="295">
        <v>-2.75</v>
      </c>
      <c r="N217" s="296">
        <v>0</v>
      </c>
      <c r="O217" s="336">
        <v>1</v>
      </c>
      <c r="P217" s="315" t="s">
        <v>1936</v>
      </c>
      <c r="Q217" s="311" t="s">
        <v>68</v>
      </c>
      <c r="R217" s="314">
        <v>9</v>
      </c>
      <c r="S217" s="313"/>
      <c r="T217" s="313">
        <v>110</v>
      </c>
      <c r="U217" s="337">
        <v>5</v>
      </c>
      <c r="V217" s="297">
        <v>4</v>
      </c>
      <c r="W217" s="298">
        <v>2.75</v>
      </c>
    </row>
    <row r="218" spans="1:23" ht="16.5" customHeight="1">
      <c r="A218" s="295">
        <v>-1.5</v>
      </c>
      <c r="B218" s="296">
        <v>0</v>
      </c>
      <c r="C218" s="336">
        <v>2</v>
      </c>
      <c r="D218" s="339" t="s">
        <v>83</v>
      </c>
      <c r="E218" s="311" t="s">
        <v>65</v>
      </c>
      <c r="F218" s="312">
        <v>6</v>
      </c>
      <c r="G218" s="313"/>
      <c r="H218" s="313">
        <v>150</v>
      </c>
      <c r="I218" s="337">
        <v>3</v>
      </c>
      <c r="J218" s="297">
        <v>4</v>
      </c>
      <c r="K218" s="338">
        <v>1.5</v>
      </c>
      <c r="L218" s="79"/>
      <c r="M218" s="295">
        <v>6.75</v>
      </c>
      <c r="N218" s="296">
        <v>4</v>
      </c>
      <c r="O218" s="336">
        <v>2</v>
      </c>
      <c r="P218" s="315" t="s">
        <v>1937</v>
      </c>
      <c r="Q218" s="311" t="s">
        <v>68</v>
      </c>
      <c r="R218" s="312">
        <v>6</v>
      </c>
      <c r="S218" s="313">
        <v>300</v>
      </c>
      <c r="T218" s="313"/>
      <c r="U218" s="337">
        <v>3</v>
      </c>
      <c r="V218" s="297">
        <v>0</v>
      </c>
      <c r="W218" s="298">
        <v>-6.75</v>
      </c>
    </row>
    <row r="219" spans="1:23" ht="16.5" customHeight="1">
      <c r="A219" s="295">
        <v>0.5</v>
      </c>
      <c r="B219" s="296">
        <v>3</v>
      </c>
      <c r="C219" s="336">
        <v>4</v>
      </c>
      <c r="D219" s="315" t="s">
        <v>503</v>
      </c>
      <c r="E219" s="311" t="s">
        <v>65</v>
      </c>
      <c r="F219" s="312">
        <v>9</v>
      </c>
      <c r="G219" s="313"/>
      <c r="H219" s="313">
        <v>100</v>
      </c>
      <c r="I219" s="337">
        <v>6</v>
      </c>
      <c r="J219" s="297">
        <v>1</v>
      </c>
      <c r="K219" s="338">
        <v>-0.5</v>
      </c>
      <c r="L219" s="79"/>
      <c r="M219" s="295">
        <v>-2</v>
      </c>
      <c r="N219" s="296">
        <v>2</v>
      </c>
      <c r="O219" s="336">
        <v>4</v>
      </c>
      <c r="P219" s="339" t="s">
        <v>126</v>
      </c>
      <c r="Q219" s="311" t="s">
        <v>68</v>
      </c>
      <c r="R219" s="312">
        <v>7</v>
      </c>
      <c r="S219" s="313"/>
      <c r="T219" s="313">
        <v>90</v>
      </c>
      <c r="U219" s="337">
        <v>6</v>
      </c>
      <c r="V219" s="297">
        <v>2</v>
      </c>
      <c r="W219" s="298">
        <v>2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4" width="18.625" style="14" customWidth="1"/>
    <col min="5" max="5" width="5.75390625" style="11" customWidth="1"/>
    <col min="6" max="6" width="7.875" style="78" customWidth="1"/>
    <col min="7" max="7" width="7.875" style="11" customWidth="1"/>
    <col min="8" max="8" width="7.875" style="64" customWidth="1"/>
    <col min="9" max="9" width="7.125" style="0" customWidth="1"/>
    <col min="10" max="10" width="7.1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325</v>
      </c>
      <c r="B1" s="2"/>
      <c r="C1" s="2"/>
      <c r="D1" s="2"/>
      <c r="E1" s="3"/>
      <c r="F1" s="76"/>
      <c r="G1" s="4"/>
      <c r="H1" s="4"/>
      <c r="I1" s="3"/>
      <c r="J1" s="3"/>
    </row>
    <row r="2" spans="1:10" s="5" customFormat="1" ht="12.75">
      <c r="A2" s="1" t="s">
        <v>326</v>
      </c>
      <c r="B2" s="2"/>
      <c r="C2" s="2"/>
      <c r="D2" s="2"/>
      <c r="E2" s="3"/>
      <c r="F2" s="76"/>
      <c r="G2" s="4"/>
      <c r="H2" s="4"/>
      <c r="I2" s="3"/>
      <c r="J2" s="3"/>
    </row>
    <row r="3" spans="1:8" s="7" customFormat="1" ht="12.75">
      <c r="A3" s="6"/>
      <c r="C3" s="54"/>
      <c r="D3" s="8"/>
      <c r="E3" s="9" t="s">
        <v>6</v>
      </c>
      <c r="F3" s="9">
        <v>7</v>
      </c>
      <c r="H3" s="55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7">
        <v>72</v>
      </c>
      <c r="J4" s="7">
        <v>18</v>
      </c>
    </row>
    <row r="5" spans="1:10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9</v>
      </c>
      <c r="G5" s="61" t="s">
        <v>5</v>
      </c>
      <c r="H5" s="61" t="s">
        <v>10</v>
      </c>
      <c r="I5" s="60" t="s">
        <v>11</v>
      </c>
      <c r="J5" s="60" t="s">
        <v>35</v>
      </c>
    </row>
    <row r="6" spans="1:12" ht="12.75">
      <c r="A6" s="75">
        <v>1</v>
      </c>
      <c r="B6" s="70">
        <v>3</v>
      </c>
      <c r="C6" s="12" t="s">
        <v>26</v>
      </c>
      <c r="D6" s="13" t="s">
        <v>17</v>
      </c>
      <c r="E6" s="16">
        <v>2</v>
      </c>
      <c r="F6" s="226">
        <v>31.75</v>
      </c>
      <c r="G6" s="62">
        <v>51</v>
      </c>
      <c r="H6" s="259">
        <v>0.7083333333333334</v>
      </c>
      <c r="I6" s="63">
        <v>6</v>
      </c>
      <c r="J6" s="11">
        <f aca="true" t="shared" si="0" ref="J6:J21">IF(C6="","",IF(A6="=",J5,(COUNT(B$1:B$65536)-A6+1)*2))</f>
        <v>14</v>
      </c>
      <c r="L6" s="7"/>
    </row>
    <row r="7" spans="1:12" ht="12.75">
      <c r="A7" s="75">
        <v>2</v>
      </c>
      <c r="B7" s="70">
        <v>5</v>
      </c>
      <c r="C7" s="12" t="s">
        <v>16</v>
      </c>
      <c r="D7" s="13" t="s">
        <v>23</v>
      </c>
      <c r="E7" s="16">
        <v>2</v>
      </c>
      <c r="F7" s="226">
        <v>23.5</v>
      </c>
      <c r="G7" s="62">
        <v>36</v>
      </c>
      <c r="H7" s="259">
        <v>0.5</v>
      </c>
      <c r="I7" s="63">
        <v>2</v>
      </c>
      <c r="J7" s="11">
        <f t="shared" si="0"/>
        <v>12</v>
      </c>
      <c r="L7" s="7"/>
    </row>
    <row r="8" spans="1:12" ht="12.75">
      <c r="A8" s="75">
        <v>3</v>
      </c>
      <c r="B8" s="70">
        <v>2</v>
      </c>
      <c r="C8" s="12" t="s">
        <v>14</v>
      </c>
      <c r="D8" s="13" t="s">
        <v>15</v>
      </c>
      <c r="E8" s="16">
        <v>2</v>
      </c>
      <c r="F8" s="226">
        <v>9.75</v>
      </c>
      <c r="G8" s="62">
        <v>40</v>
      </c>
      <c r="H8" s="259">
        <v>0.5555555555555556</v>
      </c>
      <c r="I8" s="63">
        <v>1</v>
      </c>
      <c r="J8" s="11">
        <f t="shared" si="0"/>
        <v>10</v>
      </c>
      <c r="L8" s="7"/>
    </row>
    <row r="9" spans="1:12" ht="12.75">
      <c r="A9" s="75">
        <v>4</v>
      </c>
      <c r="B9" s="69">
        <v>1</v>
      </c>
      <c r="C9" s="12" t="s">
        <v>18</v>
      </c>
      <c r="D9" s="13" t="s">
        <v>19</v>
      </c>
      <c r="E9" s="16">
        <v>1</v>
      </c>
      <c r="F9" s="226">
        <v>1.75</v>
      </c>
      <c r="G9" s="62">
        <v>39</v>
      </c>
      <c r="H9" s="259">
        <v>0.5416666666666666</v>
      </c>
      <c r="I9" s="63"/>
      <c r="J9" s="11">
        <f t="shared" si="0"/>
        <v>8</v>
      </c>
      <c r="L9" s="7"/>
    </row>
    <row r="10" spans="1:12" ht="12.75">
      <c r="A10" s="75">
        <v>5</v>
      </c>
      <c r="B10" s="70">
        <v>7</v>
      </c>
      <c r="C10" s="12" t="s">
        <v>39</v>
      </c>
      <c r="D10" s="13" t="s">
        <v>12</v>
      </c>
      <c r="E10" s="16">
        <v>-0.25</v>
      </c>
      <c r="F10" s="226">
        <v>-15.75</v>
      </c>
      <c r="G10" s="62">
        <v>32</v>
      </c>
      <c r="H10" s="259">
        <v>0.4444444444444444</v>
      </c>
      <c r="I10" s="63"/>
      <c r="J10" s="11">
        <f t="shared" si="0"/>
        <v>6</v>
      </c>
      <c r="L10" s="7"/>
    </row>
    <row r="11" spans="1:12" ht="12.75">
      <c r="A11" s="75">
        <v>6</v>
      </c>
      <c r="B11" s="70">
        <v>6</v>
      </c>
      <c r="C11" s="12" t="s">
        <v>24</v>
      </c>
      <c r="D11" s="13" t="s">
        <v>25</v>
      </c>
      <c r="E11" s="16">
        <v>1</v>
      </c>
      <c r="F11" s="226">
        <v>-16.75</v>
      </c>
      <c r="G11" s="62">
        <v>25</v>
      </c>
      <c r="H11" s="259">
        <v>0.3472222222222222</v>
      </c>
      <c r="I11" s="63"/>
      <c r="J11" s="11">
        <f t="shared" si="0"/>
        <v>4</v>
      </c>
      <c r="L11" s="7"/>
    </row>
    <row r="12" spans="1:12" ht="12.75">
      <c r="A12" s="75">
        <v>7</v>
      </c>
      <c r="B12" s="70">
        <v>4</v>
      </c>
      <c r="C12" s="12" t="s">
        <v>20</v>
      </c>
      <c r="D12" s="13" t="s">
        <v>13</v>
      </c>
      <c r="E12" s="16">
        <v>1.5</v>
      </c>
      <c r="F12" s="226">
        <v>-34.25</v>
      </c>
      <c r="G12" s="62">
        <v>29</v>
      </c>
      <c r="H12" s="259">
        <v>0.4027777777777778</v>
      </c>
      <c r="I12" s="63"/>
      <c r="J12" s="11">
        <f t="shared" si="0"/>
        <v>2</v>
      </c>
      <c r="L12" s="7"/>
    </row>
    <row r="13" spans="9:12" ht="12.75">
      <c r="I13" s="63"/>
      <c r="J13" s="11">
        <f t="shared" si="0"/>
      </c>
      <c r="L13" s="7"/>
    </row>
    <row r="14" spans="9:12" ht="12.75">
      <c r="I14" s="63"/>
      <c r="J14" s="11">
        <f t="shared" si="0"/>
      </c>
      <c r="L14" s="7"/>
    </row>
    <row r="15" spans="9:12" ht="12.75">
      <c r="I15" s="63"/>
      <c r="J15" s="11">
        <f t="shared" si="0"/>
      </c>
      <c r="L15" s="7"/>
    </row>
    <row r="16" spans="10:12" ht="12.75">
      <c r="J16" s="11">
        <f t="shared" si="0"/>
      </c>
      <c r="L16" s="7"/>
    </row>
    <row r="17" ht="12.75">
      <c r="J17" s="11">
        <f t="shared" si="0"/>
      </c>
    </row>
    <row r="18" spans="4:10" ht="12.75">
      <c r="D18" s="11"/>
      <c r="E18" s="78"/>
      <c r="F18" s="11"/>
      <c r="G18" s="64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4" width="18.625" style="14" customWidth="1"/>
    <col min="5" max="5" width="5.75390625" style="11" customWidth="1"/>
    <col min="6" max="6" width="7.875" style="78" customWidth="1"/>
    <col min="7" max="7" width="7.875" style="11" customWidth="1"/>
    <col min="8" max="8" width="7.875" style="64" customWidth="1"/>
    <col min="9" max="9" width="7.125" style="0" customWidth="1"/>
    <col min="10" max="10" width="7.1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471</v>
      </c>
      <c r="B1" s="2"/>
      <c r="C1" s="2"/>
      <c r="D1" s="2"/>
      <c r="E1" s="3"/>
      <c r="F1" s="76"/>
      <c r="G1" s="4"/>
      <c r="H1" s="4"/>
      <c r="I1" s="3"/>
      <c r="J1" s="3"/>
    </row>
    <row r="2" spans="1:10" s="5" customFormat="1" ht="12.75">
      <c r="A2" s="1" t="s">
        <v>327</v>
      </c>
      <c r="B2" s="2"/>
      <c r="C2" s="2"/>
      <c r="D2" s="2"/>
      <c r="E2" s="3"/>
      <c r="F2" s="76"/>
      <c r="G2" s="4"/>
      <c r="H2" s="4"/>
      <c r="I2" s="3"/>
      <c r="J2" s="3"/>
    </row>
    <row r="3" spans="1:8" s="7" customFormat="1" ht="12.75">
      <c r="A3" s="6"/>
      <c r="C3" s="54"/>
      <c r="D3" s="8"/>
      <c r="E3" s="9" t="s">
        <v>6</v>
      </c>
      <c r="F3" s="9">
        <v>7</v>
      </c>
      <c r="H3" s="55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7">
        <v>72</v>
      </c>
      <c r="J4" s="7">
        <v>18</v>
      </c>
    </row>
    <row r="5" spans="1:10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9</v>
      </c>
      <c r="G5" s="61" t="s">
        <v>5</v>
      </c>
      <c r="H5" s="61" t="s">
        <v>10</v>
      </c>
      <c r="I5" s="60" t="s">
        <v>11</v>
      </c>
      <c r="J5" s="60" t="s">
        <v>35</v>
      </c>
    </row>
    <row r="6" spans="1:12" ht="12.75">
      <c r="A6" s="75">
        <v>1</v>
      </c>
      <c r="B6" s="70">
        <v>5</v>
      </c>
      <c r="C6" s="12" t="s">
        <v>18</v>
      </c>
      <c r="D6" s="13" t="s">
        <v>19</v>
      </c>
      <c r="E6" s="16">
        <v>1</v>
      </c>
      <c r="F6" s="226">
        <v>23.5</v>
      </c>
      <c r="G6" s="62">
        <v>47</v>
      </c>
      <c r="H6" s="259">
        <v>0.6527777777777778</v>
      </c>
      <c r="I6" s="63">
        <v>7</v>
      </c>
      <c r="J6" s="11">
        <f>IF(C6="","",IF(A6="=",J5,(COUNT(B:B)-A6+1)*2))</f>
        <v>14</v>
      </c>
      <c r="L6" s="7"/>
    </row>
    <row r="7" spans="1:12" ht="12.75">
      <c r="A7" s="75">
        <v>2</v>
      </c>
      <c r="B7" s="70">
        <v>4</v>
      </c>
      <c r="C7" s="12" t="s">
        <v>14</v>
      </c>
      <c r="D7" s="13" t="s">
        <v>15</v>
      </c>
      <c r="E7" s="16">
        <v>2</v>
      </c>
      <c r="F7" s="226">
        <v>9.5</v>
      </c>
      <c r="G7" s="62">
        <v>42</v>
      </c>
      <c r="H7" s="259">
        <v>0.5833333333333334</v>
      </c>
      <c r="I7" s="63">
        <v>2</v>
      </c>
      <c r="J7" s="11">
        <f aca="true" t="shared" si="0" ref="J7:J21">IF(C7="","",IF(A7="=",J6,(COUNT(B$1:B$65536)-A7+1)*2))</f>
        <v>12</v>
      </c>
      <c r="L7" s="7"/>
    </row>
    <row r="8" spans="1:12" ht="12.75">
      <c r="A8" s="75">
        <v>3</v>
      </c>
      <c r="B8" s="70">
        <v>1</v>
      </c>
      <c r="C8" s="12" t="s">
        <v>16</v>
      </c>
      <c r="D8" s="13" t="s">
        <v>12</v>
      </c>
      <c r="E8" s="16">
        <v>1</v>
      </c>
      <c r="F8" s="226">
        <v>0</v>
      </c>
      <c r="G8" s="62">
        <v>35</v>
      </c>
      <c r="H8" s="259">
        <v>0.4861111111111111</v>
      </c>
      <c r="I8" s="63">
        <v>1</v>
      </c>
      <c r="J8" s="11">
        <f t="shared" si="0"/>
        <v>10</v>
      </c>
      <c r="L8" s="7"/>
    </row>
    <row r="9" spans="1:12" ht="12.75">
      <c r="A9" s="75">
        <v>4</v>
      </c>
      <c r="B9" s="69">
        <v>6</v>
      </c>
      <c r="C9" s="12" t="s">
        <v>40</v>
      </c>
      <c r="D9" s="13" t="s">
        <v>23</v>
      </c>
      <c r="E9" s="16">
        <v>1</v>
      </c>
      <c r="F9" s="226">
        <v>-1.75</v>
      </c>
      <c r="G9" s="62">
        <v>33</v>
      </c>
      <c r="H9" s="259">
        <v>0.4583333333333333</v>
      </c>
      <c r="I9" s="63"/>
      <c r="J9" s="11">
        <f t="shared" si="0"/>
        <v>8</v>
      </c>
      <c r="L9" s="7"/>
    </row>
    <row r="10" spans="1:12" ht="12.75">
      <c r="A10" s="75" t="s">
        <v>472</v>
      </c>
      <c r="B10" s="70">
        <v>7</v>
      </c>
      <c r="C10" s="12" t="s">
        <v>24</v>
      </c>
      <c r="D10" s="13" t="s">
        <v>25</v>
      </c>
      <c r="E10" s="16">
        <v>1</v>
      </c>
      <c r="F10" s="226">
        <v>-1.75</v>
      </c>
      <c r="G10" s="62">
        <v>35</v>
      </c>
      <c r="H10" s="259">
        <v>0.4861111111111111</v>
      </c>
      <c r="I10" s="63"/>
      <c r="J10" s="11">
        <f t="shared" si="0"/>
        <v>8</v>
      </c>
      <c r="L10" s="7"/>
    </row>
    <row r="11" spans="1:12" ht="12.75">
      <c r="A11" s="75">
        <v>6</v>
      </c>
      <c r="B11" s="70">
        <v>2</v>
      </c>
      <c r="C11" s="12" t="s">
        <v>26</v>
      </c>
      <c r="D11" s="13" t="s">
        <v>17</v>
      </c>
      <c r="E11" s="16">
        <v>2</v>
      </c>
      <c r="F11" s="226">
        <v>-14.75</v>
      </c>
      <c r="G11" s="62">
        <v>32</v>
      </c>
      <c r="H11" s="259">
        <v>0.4444444444444444</v>
      </c>
      <c r="I11" s="63"/>
      <c r="J11" s="11">
        <f t="shared" si="0"/>
        <v>4</v>
      </c>
      <c r="L11" s="7"/>
    </row>
    <row r="12" spans="1:12" ht="12.75">
      <c r="A12" s="75" t="s">
        <v>472</v>
      </c>
      <c r="B12" s="70">
        <v>3</v>
      </c>
      <c r="C12" s="12" t="s">
        <v>21</v>
      </c>
      <c r="D12" s="13" t="s">
        <v>22</v>
      </c>
      <c r="E12" s="16">
        <v>-1</v>
      </c>
      <c r="F12" s="226">
        <v>-14.75</v>
      </c>
      <c r="G12" s="62">
        <v>28</v>
      </c>
      <c r="H12" s="259">
        <v>0.3888888888888889</v>
      </c>
      <c r="I12" s="63"/>
      <c r="J12" s="11">
        <f t="shared" si="0"/>
        <v>4</v>
      </c>
      <c r="L12" s="7"/>
    </row>
    <row r="13" spans="9:12" ht="12.75">
      <c r="I13" s="63"/>
      <c r="J13" s="11">
        <f t="shared" si="0"/>
      </c>
      <c r="L13" s="7"/>
    </row>
    <row r="14" spans="9:12" ht="12.75">
      <c r="I14" s="63"/>
      <c r="J14" s="11">
        <f t="shared" si="0"/>
      </c>
      <c r="L14" s="7"/>
    </row>
    <row r="15" spans="9:12" ht="12.75">
      <c r="I15" s="63"/>
      <c r="J15" s="11">
        <f t="shared" si="0"/>
      </c>
      <c r="L15" s="7"/>
    </row>
    <row r="16" spans="10:12" ht="12.75">
      <c r="J16" s="11">
        <f t="shared" si="0"/>
      </c>
      <c r="L16" s="7"/>
    </row>
    <row r="17" ht="12.75">
      <c r="J17" s="11">
        <f t="shared" si="0"/>
      </c>
    </row>
    <row r="18" spans="4:10" ht="12.75">
      <c r="D18" s="11"/>
      <c r="E18" s="78"/>
      <c r="F18" s="11"/>
      <c r="G18" s="64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4" width="18.625" style="14" customWidth="1"/>
    <col min="5" max="5" width="5.75390625" style="11" customWidth="1"/>
    <col min="6" max="6" width="7.875" style="11" customWidth="1"/>
    <col min="7" max="7" width="7.875" style="64" customWidth="1"/>
    <col min="8" max="8" width="7.875" style="0" customWidth="1"/>
    <col min="9" max="9" width="7.125" style="63" customWidth="1"/>
    <col min="10" max="10" width="7.125" style="11" customWidth="1"/>
    <col min="11" max="16384" width="10.00390625" style="11" customWidth="1"/>
  </cols>
  <sheetData>
    <row r="1" spans="1:10" s="5" customFormat="1" ht="12.75">
      <c r="A1" s="1" t="s">
        <v>332</v>
      </c>
      <c r="B1" s="2"/>
      <c r="C1" s="2"/>
      <c r="D1" s="2"/>
      <c r="E1" s="3"/>
      <c r="F1" s="76"/>
      <c r="G1" s="4"/>
      <c r="H1" s="4"/>
      <c r="I1" s="3"/>
      <c r="J1" s="3"/>
    </row>
    <row r="2" spans="1:10" s="5" customFormat="1" ht="12.75">
      <c r="A2" s="1" t="s">
        <v>328</v>
      </c>
      <c r="B2" s="2"/>
      <c r="C2" s="2"/>
      <c r="D2" s="2"/>
      <c r="E2" s="3"/>
      <c r="F2" s="76"/>
      <c r="G2" s="4"/>
      <c r="H2" s="4"/>
      <c r="I2" s="3"/>
      <c r="J2" s="3"/>
    </row>
    <row r="3" spans="1:10" s="7" customFormat="1" ht="12.75">
      <c r="A3" s="6"/>
      <c r="C3" s="54"/>
      <c r="D3" s="8"/>
      <c r="E3" s="9" t="s">
        <v>6</v>
      </c>
      <c r="F3" s="9">
        <v>8</v>
      </c>
      <c r="H3" s="55" t="s">
        <v>7</v>
      </c>
      <c r="J3" s="56"/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7">
        <v>126</v>
      </c>
      <c r="J4" s="56">
        <v>21</v>
      </c>
    </row>
    <row r="5" spans="1:10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9</v>
      </c>
      <c r="G5" s="225" t="s">
        <v>5</v>
      </c>
      <c r="H5" s="61" t="s">
        <v>10</v>
      </c>
      <c r="I5" s="60" t="s">
        <v>11</v>
      </c>
      <c r="J5" s="60" t="s">
        <v>35</v>
      </c>
    </row>
    <row r="6" spans="1:12" ht="12.75">
      <c r="A6" s="75">
        <v>1</v>
      </c>
      <c r="B6" s="70">
        <v>7</v>
      </c>
      <c r="C6" s="12" t="s">
        <v>26</v>
      </c>
      <c r="D6" s="13" t="s">
        <v>17</v>
      </c>
      <c r="E6" s="16">
        <v>2</v>
      </c>
      <c r="F6" s="62">
        <v>29.625</v>
      </c>
      <c r="G6" s="62">
        <v>75</v>
      </c>
      <c r="H6" s="172">
        <v>0.5952380952380952</v>
      </c>
      <c r="I6" s="63">
        <v>11</v>
      </c>
      <c r="J6" s="11">
        <f>IF(C6="","",IF(A6="=",J5,(COUNT(B:B)-A6+1)*2))</f>
        <v>16</v>
      </c>
      <c r="L6" s="17"/>
    </row>
    <row r="7" spans="1:12" ht="12.75">
      <c r="A7" s="75">
        <v>2</v>
      </c>
      <c r="B7" s="70">
        <v>2</v>
      </c>
      <c r="C7" s="12" t="s">
        <v>21</v>
      </c>
      <c r="D7" s="13" t="s">
        <v>753</v>
      </c>
      <c r="E7" s="16">
        <v>-2</v>
      </c>
      <c r="F7" s="62">
        <v>21</v>
      </c>
      <c r="G7" s="62">
        <v>74</v>
      </c>
      <c r="H7" s="172">
        <v>0.5873015873015873</v>
      </c>
      <c r="I7" s="64">
        <v>4</v>
      </c>
      <c r="J7" s="11">
        <f aca="true" t="shared" si="0" ref="J7:J21">IF(C7="","",IF(A7="=",J6,(COUNT(B$1:B$65536)-A7+1)*2))</f>
        <v>14</v>
      </c>
      <c r="L7" s="17"/>
    </row>
    <row r="8" spans="1:12" ht="12.75">
      <c r="A8" s="75">
        <v>3</v>
      </c>
      <c r="B8" s="70">
        <v>1</v>
      </c>
      <c r="C8" s="12" t="s">
        <v>20</v>
      </c>
      <c r="D8" s="13" t="s">
        <v>23</v>
      </c>
      <c r="E8" s="16">
        <v>2</v>
      </c>
      <c r="F8" s="62">
        <v>-8.25</v>
      </c>
      <c r="G8" s="62">
        <v>65</v>
      </c>
      <c r="H8" s="172">
        <v>0.5158730158730159</v>
      </c>
      <c r="I8" s="64">
        <v>1</v>
      </c>
      <c r="J8" s="11">
        <f t="shared" si="0"/>
        <v>12</v>
      </c>
      <c r="L8" s="17"/>
    </row>
    <row r="9" spans="1:12" ht="12.75">
      <c r="A9" s="77">
        <v>4</v>
      </c>
      <c r="B9" s="70">
        <v>4</v>
      </c>
      <c r="C9" s="12" t="s">
        <v>39</v>
      </c>
      <c r="D9" s="13" t="s">
        <v>12</v>
      </c>
      <c r="E9" s="16">
        <v>-0.25</v>
      </c>
      <c r="F9" s="62">
        <v>-4.375</v>
      </c>
      <c r="G9" s="62">
        <v>62</v>
      </c>
      <c r="H9" s="172">
        <v>0.49206349206349204</v>
      </c>
      <c r="J9" s="11">
        <f t="shared" si="0"/>
        <v>10</v>
      </c>
      <c r="L9" s="17"/>
    </row>
    <row r="10" spans="1:12" ht="12.75">
      <c r="A10" s="75">
        <v>5</v>
      </c>
      <c r="B10" s="70">
        <v>3</v>
      </c>
      <c r="C10" s="12" t="s">
        <v>40</v>
      </c>
      <c r="D10" s="13" t="s">
        <v>754</v>
      </c>
      <c r="E10" s="16">
        <v>0</v>
      </c>
      <c r="F10" s="62">
        <v>-22.375</v>
      </c>
      <c r="G10" s="62">
        <v>60</v>
      </c>
      <c r="H10" s="172">
        <v>0.47619047619047616</v>
      </c>
      <c r="I10" s="64"/>
      <c r="J10" s="11">
        <f t="shared" si="0"/>
        <v>8</v>
      </c>
      <c r="L10" s="17"/>
    </row>
    <row r="11" spans="1:12" ht="12.75">
      <c r="A11" s="75">
        <v>6</v>
      </c>
      <c r="B11" s="70">
        <v>6</v>
      </c>
      <c r="C11" s="12" t="s">
        <v>14</v>
      </c>
      <c r="D11" s="13" t="s">
        <v>15</v>
      </c>
      <c r="E11" s="16">
        <v>1.5</v>
      </c>
      <c r="F11" s="62">
        <v>-1.25</v>
      </c>
      <c r="G11" s="62">
        <v>57</v>
      </c>
      <c r="H11" s="172">
        <v>0.4523809523809524</v>
      </c>
      <c r="J11" s="11">
        <f t="shared" si="0"/>
        <v>6</v>
      </c>
      <c r="L11" s="17"/>
    </row>
    <row r="12" spans="1:12" ht="12.75">
      <c r="A12" s="77">
        <v>7</v>
      </c>
      <c r="B12" s="70">
        <v>8</v>
      </c>
      <c r="C12" s="12" t="s">
        <v>16</v>
      </c>
      <c r="D12" s="13" t="s">
        <v>755</v>
      </c>
      <c r="E12" s="16">
        <v>2</v>
      </c>
      <c r="F12" s="62">
        <v>-10.25</v>
      </c>
      <c r="G12" s="62">
        <v>56</v>
      </c>
      <c r="H12" s="172">
        <v>0.4444444444444444</v>
      </c>
      <c r="J12" s="11">
        <f t="shared" si="0"/>
        <v>4</v>
      </c>
      <c r="L12" s="17"/>
    </row>
    <row r="13" spans="1:12" ht="12.75">
      <c r="A13" s="75">
        <v>8</v>
      </c>
      <c r="B13" s="69">
        <v>5</v>
      </c>
      <c r="C13" s="12" t="s">
        <v>24</v>
      </c>
      <c r="D13" s="13" t="s">
        <v>25</v>
      </c>
      <c r="E13" s="16">
        <v>1</v>
      </c>
      <c r="F13" s="62">
        <v>-4.125</v>
      </c>
      <c r="G13" s="62">
        <v>55</v>
      </c>
      <c r="H13" s="172">
        <v>0.4365079365079365</v>
      </c>
      <c r="I13" s="64"/>
      <c r="J13" s="11">
        <f t="shared" si="0"/>
        <v>2</v>
      </c>
      <c r="L13" s="17"/>
    </row>
    <row r="14" spans="6:12" ht="12.75">
      <c r="F14" s="184"/>
      <c r="G14" s="11"/>
      <c r="H14" s="64"/>
      <c r="J14" s="11">
        <f t="shared" si="0"/>
      </c>
      <c r="L14" s="17"/>
    </row>
    <row r="15" spans="6:12" ht="12.75">
      <c r="F15" s="184"/>
      <c r="G15" s="11"/>
      <c r="H15" s="64"/>
      <c r="J15" s="11">
        <f t="shared" si="0"/>
      </c>
      <c r="L15" s="17"/>
    </row>
    <row r="16" spans="6:12" ht="12.75">
      <c r="F16" s="184"/>
      <c r="G16" s="11"/>
      <c r="H16" s="64"/>
      <c r="I16"/>
      <c r="J16" s="11">
        <f t="shared" si="0"/>
      </c>
      <c r="L16" s="17"/>
    </row>
    <row r="17" spans="6:12" ht="12.75">
      <c r="F17" s="78"/>
      <c r="G17" s="11"/>
      <c r="H17" s="64"/>
      <c r="I17"/>
      <c r="J17" s="11">
        <f t="shared" si="0"/>
      </c>
      <c r="L17" s="17"/>
    </row>
    <row r="18" spans="6:12" ht="12.75">
      <c r="F18" s="78"/>
      <c r="G18" s="11"/>
      <c r="H18" s="64"/>
      <c r="I18"/>
      <c r="J18" s="11">
        <f t="shared" si="0"/>
      </c>
      <c r="L18" s="17"/>
    </row>
    <row r="19" spans="6:12" ht="12.75">
      <c r="F19" s="78"/>
      <c r="G19" s="11"/>
      <c r="H19" s="64"/>
      <c r="I19"/>
      <c r="J19" s="11">
        <f t="shared" si="0"/>
      </c>
      <c r="L19" s="17"/>
    </row>
    <row r="20" spans="6:12" ht="12.75">
      <c r="F20" s="78"/>
      <c r="G20" s="11"/>
      <c r="H20" s="64"/>
      <c r="I20"/>
      <c r="J20" s="11">
        <f t="shared" si="0"/>
      </c>
      <c r="L20" s="17"/>
    </row>
    <row r="21" spans="6:12" ht="12.75">
      <c r="F21" s="78"/>
      <c r="G21" s="11"/>
      <c r="H21" s="64"/>
      <c r="I21"/>
      <c r="J21" s="11">
        <f t="shared" si="0"/>
      </c>
      <c r="L21" s="17"/>
    </row>
    <row r="22" spans="6:9" ht="12.75">
      <c r="F22" s="78"/>
      <c r="G22" s="11"/>
      <c r="H22" s="64"/>
      <c r="I22"/>
    </row>
    <row r="23" spans="6:9" ht="12.75">
      <c r="F23" s="78"/>
      <c r="G23" s="11"/>
      <c r="H23" s="64"/>
      <c r="I23"/>
    </row>
    <row r="24" spans="6:9" ht="12.75">
      <c r="F24" s="78"/>
      <c r="G24" s="11"/>
      <c r="H24" s="64"/>
      <c r="I24"/>
    </row>
    <row r="25" spans="6:9" ht="12.75">
      <c r="F25" s="78"/>
      <c r="G25" s="11"/>
      <c r="H25" s="64"/>
      <c r="I25"/>
    </row>
    <row r="26" spans="6:9" ht="12.75">
      <c r="F26" s="78"/>
      <c r="G26" s="11"/>
      <c r="H26" s="64"/>
      <c r="I26"/>
    </row>
    <row r="27" spans="6:9" ht="12.75">
      <c r="F27" s="78"/>
      <c r="G27" s="11"/>
      <c r="H27" s="64"/>
      <c r="I27"/>
    </row>
    <row r="28" spans="6:9" ht="12.75">
      <c r="F28" s="78"/>
      <c r="G28" s="11"/>
      <c r="H28" s="64"/>
      <c r="I28"/>
    </row>
    <row r="29" spans="6:9" ht="12.75">
      <c r="F29" s="78"/>
      <c r="G29" s="11"/>
      <c r="H29" s="64"/>
      <c r="I29"/>
    </row>
    <row r="30" spans="6:9" ht="12.75">
      <c r="F30" s="78"/>
      <c r="G30" s="11"/>
      <c r="H30" s="64"/>
      <c r="I30"/>
    </row>
    <row r="31" spans="6:9" ht="12.75">
      <c r="F31" s="78"/>
      <c r="G31" s="11"/>
      <c r="H31" s="64"/>
      <c r="I31"/>
    </row>
    <row r="32" spans="6:9" ht="12.75">
      <c r="F32" s="78"/>
      <c r="G32" s="11"/>
      <c r="H32" s="64"/>
      <c r="I32"/>
    </row>
    <row r="33" spans="6:9" ht="12.75">
      <c r="F33" s="78"/>
      <c r="G33" s="11"/>
      <c r="H33" s="64"/>
      <c r="I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4" width="18.625" style="14" customWidth="1"/>
    <col min="5" max="5" width="5.75390625" style="11" customWidth="1"/>
    <col min="6" max="7" width="7.875" style="11" customWidth="1"/>
    <col min="8" max="8" width="7.875" style="64" customWidth="1"/>
    <col min="9" max="9" width="7.125" style="0" customWidth="1"/>
    <col min="10" max="10" width="7.125" style="11" customWidth="1"/>
    <col min="11" max="11" width="5.00390625" style="63" customWidth="1"/>
    <col min="12" max="12" width="5.25390625" style="11" bestFit="1" customWidth="1"/>
    <col min="13" max="13" width="9.125" style="11" bestFit="1" customWidth="1"/>
    <col min="14" max="14" width="6.00390625" style="11" bestFit="1" customWidth="1"/>
    <col min="15" max="15" width="7.25390625" style="11" bestFit="1" customWidth="1"/>
    <col min="16" max="16" width="7.75390625" style="11" bestFit="1" customWidth="1"/>
    <col min="17" max="17" width="7.625" style="11" bestFit="1" customWidth="1"/>
    <col min="18" max="16384" width="10.00390625" style="11" customWidth="1"/>
  </cols>
  <sheetData>
    <row r="1" spans="1:10" s="5" customFormat="1" ht="12.75">
      <c r="A1" s="1" t="s">
        <v>333</v>
      </c>
      <c r="B1" s="2"/>
      <c r="C1" s="2"/>
      <c r="D1" s="2"/>
      <c r="E1" s="3"/>
      <c r="F1" s="76"/>
      <c r="G1" s="76"/>
      <c r="H1" s="4"/>
      <c r="I1" s="4"/>
      <c r="J1" s="3"/>
    </row>
    <row r="2" spans="1:10" s="5" customFormat="1" ht="12.75">
      <c r="A2" s="1" t="s">
        <v>329</v>
      </c>
      <c r="B2" s="2"/>
      <c r="C2" s="2"/>
      <c r="D2" s="2"/>
      <c r="E2" s="3"/>
      <c r="F2" s="76"/>
      <c r="G2" s="76"/>
      <c r="H2" s="4"/>
      <c r="I2" s="4"/>
      <c r="J2" s="3"/>
    </row>
    <row r="3" spans="1:11" s="7" customFormat="1" ht="12.75">
      <c r="A3" s="6"/>
      <c r="C3" s="54"/>
      <c r="D3" s="8"/>
      <c r="E3" s="9" t="s">
        <v>6</v>
      </c>
      <c r="F3" s="9">
        <v>6</v>
      </c>
      <c r="H3" s="55" t="s">
        <v>7</v>
      </c>
      <c r="K3" s="56"/>
    </row>
    <row r="4" spans="1:11" s="7" customFormat="1" ht="12.75">
      <c r="A4" s="10"/>
      <c r="B4" s="10"/>
      <c r="C4" s="10"/>
      <c r="D4" s="10"/>
      <c r="E4" s="9" t="s">
        <v>8</v>
      </c>
      <c r="F4" s="9">
        <v>20</v>
      </c>
      <c r="H4" s="57">
        <v>80</v>
      </c>
      <c r="J4" s="9">
        <v>20</v>
      </c>
      <c r="K4" s="56"/>
    </row>
    <row r="5" spans="1:17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41</v>
      </c>
      <c r="G5" s="60" t="s">
        <v>9</v>
      </c>
      <c r="H5" s="60" t="s">
        <v>275</v>
      </c>
      <c r="I5" s="60" t="s">
        <v>11</v>
      </c>
      <c r="J5" s="60" t="s">
        <v>35</v>
      </c>
      <c r="K5" s="56"/>
      <c r="L5" s="58" t="s">
        <v>1227</v>
      </c>
      <c r="M5" s="58" t="s">
        <v>1223</v>
      </c>
      <c r="N5" s="60" t="s">
        <v>9</v>
      </c>
      <c r="O5" s="60" t="s">
        <v>1224</v>
      </c>
      <c r="P5" s="60" t="s">
        <v>1225</v>
      </c>
      <c r="Q5" s="60" t="s">
        <v>1226</v>
      </c>
    </row>
    <row r="6" spans="1:18" ht="12.75">
      <c r="A6" s="75">
        <v>1</v>
      </c>
      <c r="B6" s="70">
        <v>2</v>
      </c>
      <c r="C6" s="12" t="s">
        <v>39</v>
      </c>
      <c r="D6" s="13" t="s">
        <v>1011</v>
      </c>
      <c r="E6" s="16">
        <v>-0.5</v>
      </c>
      <c r="F6" s="226">
        <v>43</v>
      </c>
      <c r="G6" s="62">
        <v>45.75</v>
      </c>
      <c r="H6" s="259">
        <v>0.75</v>
      </c>
      <c r="I6" s="63">
        <v>7</v>
      </c>
      <c r="J6" s="11">
        <f aca="true" t="shared" si="0" ref="J6:J21">IF(C6="","",IF(A6="=",J5,(COUNT(B$1:B$65536)-A6+1)*2))</f>
        <v>12</v>
      </c>
      <c r="K6" s="56"/>
      <c r="L6" s="342">
        <v>1</v>
      </c>
      <c r="M6" s="340">
        <v>2</v>
      </c>
      <c r="N6" s="62">
        <v>-9.75</v>
      </c>
      <c r="O6" s="341">
        <v>4</v>
      </c>
      <c r="P6" s="343">
        <v>1</v>
      </c>
      <c r="Q6" s="226">
        <v>3</v>
      </c>
      <c r="R6" s="17"/>
    </row>
    <row r="7" spans="1:17" ht="12.75">
      <c r="A7" s="75">
        <v>2</v>
      </c>
      <c r="B7" s="70">
        <v>1</v>
      </c>
      <c r="C7" s="12" t="s">
        <v>22</v>
      </c>
      <c r="D7" s="13" t="s">
        <v>17</v>
      </c>
      <c r="E7" s="16">
        <v>1</v>
      </c>
      <c r="F7" s="226">
        <v>33</v>
      </c>
      <c r="G7" s="62">
        <v>5.75</v>
      </c>
      <c r="H7" s="259">
        <v>0.575</v>
      </c>
      <c r="I7" s="63">
        <v>2</v>
      </c>
      <c r="J7" s="11">
        <f t="shared" si="0"/>
        <v>10</v>
      </c>
      <c r="K7" s="56"/>
      <c r="L7" s="342">
        <v>1</v>
      </c>
      <c r="M7" s="340">
        <v>3</v>
      </c>
      <c r="N7" s="62">
        <v>10.25</v>
      </c>
      <c r="O7" s="341">
        <v>4</v>
      </c>
      <c r="P7" s="343">
        <v>3.5</v>
      </c>
      <c r="Q7" s="226">
        <v>6</v>
      </c>
    </row>
    <row r="8" spans="1:17" ht="12.75">
      <c r="A8" s="75">
        <v>3</v>
      </c>
      <c r="B8" s="69">
        <v>6</v>
      </c>
      <c r="C8" s="12" t="s">
        <v>20</v>
      </c>
      <c r="D8" s="13" t="s">
        <v>16</v>
      </c>
      <c r="E8" s="16">
        <v>2</v>
      </c>
      <c r="F8" s="226">
        <v>27</v>
      </c>
      <c r="G8" s="62">
        <v>-15.5</v>
      </c>
      <c r="H8" s="259">
        <v>0.4375</v>
      </c>
      <c r="I8" s="63">
        <v>1</v>
      </c>
      <c r="J8" s="11">
        <f t="shared" si="0"/>
        <v>8</v>
      </c>
      <c r="K8" s="56"/>
      <c r="L8" s="342">
        <v>1</v>
      </c>
      <c r="M8" s="340">
        <v>4</v>
      </c>
      <c r="N8" s="62">
        <v>4</v>
      </c>
      <c r="O8" s="341">
        <v>4</v>
      </c>
      <c r="P8" s="343">
        <v>2.5</v>
      </c>
      <c r="Q8" s="226">
        <v>6</v>
      </c>
    </row>
    <row r="9" spans="1:17" ht="12.75">
      <c r="A9" s="75">
        <v>4</v>
      </c>
      <c r="B9" s="69">
        <v>5</v>
      </c>
      <c r="C9" s="12" t="s">
        <v>24</v>
      </c>
      <c r="D9" s="13" t="s">
        <v>25</v>
      </c>
      <c r="E9" s="16">
        <v>1</v>
      </c>
      <c r="F9" s="226">
        <v>26.5</v>
      </c>
      <c r="G9" s="62">
        <v>-16.25</v>
      </c>
      <c r="H9" s="259">
        <v>0.4</v>
      </c>
      <c r="I9" s="63"/>
      <c r="J9" s="11">
        <f t="shared" si="0"/>
        <v>6</v>
      </c>
      <c r="K9" s="56"/>
      <c r="L9" s="342">
        <v>1</v>
      </c>
      <c r="M9" s="340">
        <v>5</v>
      </c>
      <c r="N9" s="62">
        <v>-4.75</v>
      </c>
      <c r="O9" s="341">
        <v>4</v>
      </c>
      <c r="P9" s="343">
        <v>1.5</v>
      </c>
      <c r="Q9" s="226">
        <v>4</v>
      </c>
    </row>
    <row r="10" spans="1:17" ht="12.75">
      <c r="A10" s="75">
        <v>5</v>
      </c>
      <c r="B10" s="70">
        <v>4</v>
      </c>
      <c r="C10" s="12" t="s">
        <v>12</v>
      </c>
      <c r="D10" s="13" t="s">
        <v>14</v>
      </c>
      <c r="E10" s="16">
        <v>0.5</v>
      </c>
      <c r="F10" s="226">
        <v>25.5</v>
      </c>
      <c r="G10" s="62">
        <v>-16.75</v>
      </c>
      <c r="H10" s="259">
        <v>0.4125</v>
      </c>
      <c r="I10" s="63"/>
      <c r="J10" s="11">
        <f t="shared" si="0"/>
        <v>4</v>
      </c>
      <c r="K10" s="56"/>
      <c r="L10" s="342">
        <v>1</v>
      </c>
      <c r="M10" s="340">
        <v>6</v>
      </c>
      <c r="N10" s="62">
        <v>6</v>
      </c>
      <c r="O10" s="341">
        <v>4</v>
      </c>
      <c r="P10" s="343">
        <v>2.5</v>
      </c>
      <c r="Q10" s="226">
        <v>3</v>
      </c>
    </row>
    <row r="11" spans="1:18" ht="12.75">
      <c r="A11" s="75">
        <v>6</v>
      </c>
      <c r="B11" s="70">
        <v>3</v>
      </c>
      <c r="C11" s="12" t="s">
        <v>40</v>
      </c>
      <c r="D11" s="13" t="s">
        <v>754</v>
      </c>
      <c r="E11" s="16">
        <v>0</v>
      </c>
      <c r="F11" s="226">
        <v>25</v>
      </c>
      <c r="G11" s="62">
        <v>-3</v>
      </c>
      <c r="H11" s="259">
        <v>0.425</v>
      </c>
      <c r="I11" s="63"/>
      <c r="J11" s="11">
        <f t="shared" si="0"/>
        <v>2</v>
      </c>
      <c r="K11" s="56"/>
      <c r="L11" s="342">
        <v>2</v>
      </c>
      <c r="M11" s="340">
        <v>1</v>
      </c>
      <c r="N11" s="62">
        <v>9.75</v>
      </c>
      <c r="O11" s="341">
        <v>4</v>
      </c>
      <c r="P11" s="343">
        <v>3</v>
      </c>
      <c r="Q11" s="226">
        <v>5</v>
      </c>
      <c r="R11" s="17"/>
    </row>
    <row r="12" spans="2:17" ht="12.75">
      <c r="B12" s="11"/>
      <c r="C12" s="11"/>
      <c r="D12" s="11"/>
      <c r="F12" s="63"/>
      <c r="G12" s="63"/>
      <c r="H12" s="63"/>
      <c r="I12" s="63"/>
      <c r="J12" s="11">
        <f t="shared" si="0"/>
      </c>
      <c r="K12" s="56"/>
      <c r="L12" s="342">
        <v>2</v>
      </c>
      <c r="M12" s="340">
        <v>3</v>
      </c>
      <c r="N12" s="62">
        <v>12.5</v>
      </c>
      <c r="O12" s="341">
        <v>4</v>
      </c>
      <c r="P12" s="343">
        <v>3.5</v>
      </c>
      <c r="Q12" s="226">
        <v>7</v>
      </c>
    </row>
    <row r="13" spans="2:17" ht="12.75">
      <c r="B13" s="11"/>
      <c r="C13" s="11"/>
      <c r="D13" s="11"/>
      <c r="F13" s="63"/>
      <c r="G13" s="63"/>
      <c r="H13" s="63"/>
      <c r="I13" s="63"/>
      <c r="J13" s="11">
        <f t="shared" si="0"/>
      </c>
      <c r="K13" s="56"/>
      <c r="L13" s="342">
        <v>2</v>
      </c>
      <c r="M13" s="340">
        <v>4</v>
      </c>
      <c r="N13" s="62">
        <v>-2.5</v>
      </c>
      <c r="O13" s="341">
        <v>4</v>
      </c>
      <c r="P13" s="343">
        <v>2</v>
      </c>
      <c r="Q13" s="226">
        <v>3</v>
      </c>
    </row>
    <row r="14" spans="2:17" ht="12.75">
      <c r="B14" s="11"/>
      <c r="C14" s="11"/>
      <c r="D14" s="11"/>
      <c r="F14" s="63"/>
      <c r="G14" s="63"/>
      <c r="H14" s="63"/>
      <c r="I14" s="63"/>
      <c r="J14" s="11">
        <f t="shared" si="0"/>
      </c>
      <c r="K14" s="56"/>
      <c r="L14" s="342">
        <v>2</v>
      </c>
      <c r="M14" s="340">
        <v>5</v>
      </c>
      <c r="N14" s="62">
        <v>12.25</v>
      </c>
      <c r="O14" s="341">
        <v>4</v>
      </c>
      <c r="P14" s="343">
        <v>3.5</v>
      </c>
      <c r="Q14" s="226">
        <v>6</v>
      </c>
    </row>
    <row r="15" spans="2:17" ht="12.75">
      <c r="B15" s="11"/>
      <c r="C15" s="11"/>
      <c r="D15" s="11"/>
      <c r="F15" s="63"/>
      <c r="G15" s="63"/>
      <c r="H15" s="63"/>
      <c r="I15" s="63"/>
      <c r="J15" s="11">
        <f t="shared" si="0"/>
      </c>
      <c r="K15" s="56"/>
      <c r="L15" s="342">
        <v>2</v>
      </c>
      <c r="M15" s="340">
        <v>6</v>
      </c>
      <c r="N15" s="62">
        <v>13.75</v>
      </c>
      <c r="O15" s="341">
        <v>4</v>
      </c>
      <c r="P15" s="343">
        <v>4</v>
      </c>
      <c r="Q15" s="226">
        <v>6</v>
      </c>
    </row>
    <row r="16" spans="2:18" ht="12.75">
      <c r="B16" s="11"/>
      <c r="C16" s="11"/>
      <c r="D16" s="11"/>
      <c r="F16" s="63"/>
      <c r="G16" s="63"/>
      <c r="H16" s="63"/>
      <c r="I16" s="63"/>
      <c r="J16" s="11">
        <f t="shared" si="0"/>
      </c>
      <c r="K16" s="56"/>
      <c r="L16" s="342">
        <v>3</v>
      </c>
      <c r="M16" s="340">
        <v>1</v>
      </c>
      <c r="N16" s="62">
        <v>-10.25</v>
      </c>
      <c r="O16" s="341">
        <v>4</v>
      </c>
      <c r="P16" s="343">
        <v>0.5</v>
      </c>
      <c r="Q16" s="226">
        <v>2</v>
      </c>
      <c r="R16" s="17"/>
    </row>
    <row r="17" spans="2:17" ht="12.75">
      <c r="B17" s="11"/>
      <c r="C17" s="11"/>
      <c r="D17" s="11"/>
      <c r="F17" s="63"/>
      <c r="G17" s="63"/>
      <c r="H17" s="63"/>
      <c r="J17" s="11">
        <f t="shared" si="0"/>
      </c>
      <c r="L17" s="342">
        <v>3</v>
      </c>
      <c r="M17" s="340">
        <v>2</v>
      </c>
      <c r="N17" s="62">
        <v>-12.5</v>
      </c>
      <c r="O17" s="341">
        <v>4</v>
      </c>
      <c r="P17" s="343">
        <v>0.5</v>
      </c>
      <c r="Q17" s="226">
        <v>1</v>
      </c>
    </row>
    <row r="18" spans="10:17" ht="12.75">
      <c r="J18" s="11">
        <f t="shared" si="0"/>
      </c>
      <c r="L18" s="342">
        <v>3</v>
      </c>
      <c r="M18" s="340">
        <v>4</v>
      </c>
      <c r="N18" s="62">
        <v>17</v>
      </c>
      <c r="O18" s="341">
        <v>4</v>
      </c>
      <c r="P18" s="343">
        <v>4</v>
      </c>
      <c r="Q18" s="226">
        <v>4</v>
      </c>
    </row>
    <row r="19" spans="10:17" ht="12.75">
      <c r="J19" s="11">
        <f t="shared" si="0"/>
      </c>
      <c r="L19" s="342">
        <v>3</v>
      </c>
      <c r="M19" s="340">
        <v>5</v>
      </c>
      <c r="N19" s="62">
        <v>1.25</v>
      </c>
      <c r="O19" s="341">
        <v>4</v>
      </c>
      <c r="P19" s="343">
        <v>2</v>
      </c>
      <c r="Q19" s="226">
        <v>4</v>
      </c>
    </row>
    <row r="20" spans="10:17" ht="12.75">
      <c r="J20" s="11">
        <f t="shared" si="0"/>
      </c>
      <c r="L20" s="342">
        <v>3</v>
      </c>
      <c r="M20" s="340">
        <v>6</v>
      </c>
      <c r="N20" s="62">
        <v>1.5</v>
      </c>
      <c r="O20" s="341">
        <v>4</v>
      </c>
      <c r="P20" s="343">
        <v>2</v>
      </c>
      <c r="Q20" s="226">
        <v>5</v>
      </c>
    </row>
    <row r="21" spans="10:18" ht="12.75">
      <c r="J21" s="11">
        <f t="shared" si="0"/>
      </c>
      <c r="L21" s="342">
        <v>4</v>
      </c>
      <c r="M21" s="340">
        <v>1</v>
      </c>
      <c r="N21" s="62">
        <v>-4</v>
      </c>
      <c r="O21" s="341">
        <v>4</v>
      </c>
      <c r="P21" s="343">
        <v>1.5</v>
      </c>
      <c r="Q21" s="226">
        <v>2</v>
      </c>
      <c r="R21" s="17"/>
    </row>
    <row r="22" spans="12:17" ht="12.75">
      <c r="L22" s="342">
        <v>4</v>
      </c>
      <c r="M22" s="340">
        <v>2</v>
      </c>
      <c r="N22" s="62">
        <v>2.5</v>
      </c>
      <c r="O22" s="341">
        <v>4</v>
      </c>
      <c r="P22" s="343">
        <v>2</v>
      </c>
      <c r="Q22" s="226">
        <v>5</v>
      </c>
    </row>
    <row r="23" spans="12:17" ht="12.75">
      <c r="L23" s="342">
        <v>4</v>
      </c>
      <c r="M23" s="340">
        <v>3</v>
      </c>
      <c r="N23" s="62">
        <v>-17</v>
      </c>
      <c r="O23" s="341">
        <v>4</v>
      </c>
      <c r="P23" s="343">
        <v>0</v>
      </c>
      <c r="Q23" s="226">
        <v>4</v>
      </c>
    </row>
    <row r="24" spans="12:17" ht="12.75">
      <c r="L24" s="342">
        <v>4</v>
      </c>
      <c r="M24" s="340">
        <v>5</v>
      </c>
      <c r="N24" s="62">
        <v>6.25</v>
      </c>
      <c r="O24" s="341">
        <v>4</v>
      </c>
      <c r="P24" s="343">
        <v>2.5</v>
      </c>
      <c r="Q24" s="226">
        <v>5</v>
      </c>
    </row>
    <row r="25" spans="12:17" ht="12.75">
      <c r="L25" s="342">
        <v>4</v>
      </c>
      <c r="M25" s="340">
        <v>6</v>
      </c>
      <c r="N25" s="62">
        <v>-4.5</v>
      </c>
      <c r="O25" s="341">
        <v>4</v>
      </c>
      <c r="P25" s="343">
        <v>1.5</v>
      </c>
      <c r="Q25" s="226">
        <v>2</v>
      </c>
    </row>
    <row r="26" spans="12:18" ht="12.75">
      <c r="L26" s="342">
        <v>5</v>
      </c>
      <c r="M26" s="340">
        <v>1</v>
      </c>
      <c r="N26" s="62">
        <v>4.75</v>
      </c>
      <c r="O26" s="341">
        <v>4</v>
      </c>
      <c r="P26" s="343">
        <v>2.5</v>
      </c>
      <c r="Q26" s="226">
        <v>4</v>
      </c>
      <c r="R26" s="17"/>
    </row>
    <row r="27" spans="12:17" ht="12.75">
      <c r="L27" s="342">
        <v>5</v>
      </c>
      <c r="M27" s="340">
        <v>2</v>
      </c>
      <c r="N27" s="62">
        <v>-12.25</v>
      </c>
      <c r="O27" s="341">
        <v>4</v>
      </c>
      <c r="P27" s="343">
        <v>0.5</v>
      </c>
      <c r="Q27" s="226">
        <v>2</v>
      </c>
    </row>
    <row r="28" spans="12:17" ht="12.75">
      <c r="L28" s="342">
        <v>5</v>
      </c>
      <c r="M28" s="340">
        <v>3</v>
      </c>
      <c r="N28" s="62">
        <v>-1.25</v>
      </c>
      <c r="O28" s="341">
        <v>4</v>
      </c>
      <c r="P28" s="343">
        <v>2</v>
      </c>
      <c r="Q28" s="226">
        <v>4</v>
      </c>
    </row>
    <row r="29" spans="12:17" ht="12.75">
      <c r="L29" s="342">
        <v>5</v>
      </c>
      <c r="M29" s="340">
        <v>4</v>
      </c>
      <c r="N29" s="62">
        <v>-6.25</v>
      </c>
      <c r="O29" s="341">
        <v>4</v>
      </c>
      <c r="P29" s="343">
        <v>1.5</v>
      </c>
      <c r="Q29" s="226">
        <v>3</v>
      </c>
    </row>
    <row r="30" spans="12:17" ht="12.75">
      <c r="L30" s="342">
        <v>5</v>
      </c>
      <c r="M30" s="340">
        <v>6</v>
      </c>
      <c r="N30" s="62">
        <v>-1.25</v>
      </c>
      <c r="O30" s="341">
        <v>4</v>
      </c>
      <c r="P30" s="343">
        <v>2</v>
      </c>
      <c r="Q30" s="226">
        <v>5</v>
      </c>
    </row>
    <row r="31" spans="12:18" ht="12.75">
      <c r="L31" s="342">
        <v>6</v>
      </c>
      <c r="M31" s="340">
        <v>1</v>
      </c>
      <c r="N31" s="62">
        <v>-6</v>
      </c>
      <c r="O31" s="341">
        <v>4</v>
      </c>
      <c r="P31" s="343">
        <v>1.5</v>
      </c>
      <c r="Q31" s="226">
        <v>5</v>
      </c>
      <c r="R31" s="17"/>
    </row>
    <row r="32" spans="12:17" ht="12.75">
      <c r="L32" s="342">
        <v>6</v>
      </c>
      <c r="M32" s="340">
        <v>2</v>
      </c>
      <c r="N32" s="62">
        <v>-13.75</v>
      </c>
      <c r="O32" s="341">
        <v>4</v>
      </c>
      <c r="P32" s="343">
        <v>0</v>
      </c>
      <c r="Q32" s="226">
        <v>2</v>
      </c>
    </row>
    <row r="33" spans="12:17" ht="12.75">
      <c r="L33" s="342">
        <v>6</v>
      </c>
      <c r="M33" s="340">
        <v>3</v>
      </c>
      <c r="N33" s="62">
        <v>-1.5</v>
      </c>
      <c r="O33" s="341">
        <v>4</v>
      </c>
      <c r="P33" s="343">
        <v>2</v>
      </c>
      <c r="Q33" s="226">
        <v>3</v>
      </c>
    </row>
    <row r="34" spans="12:17" ht="12.75">
      <c r="L34" s="342">
        <v>6</v>
      </c>
      <c r="M34" s="340">
        <v>4</v>
      </c>
      <c r="N34" s="62">
        <v>4.5</v>
      </c>
      <c r="O34" s="341">
        <v>4</v>
      </c>
      <c r="P34" s="343">
        <v>2.5</v>
      </c>
      <c r="Q34" s="226">
        <v>6</v>
      </c>
    </row>
    <row r="35" spans="12:17" ht="12.75">
      <c r="L35" s="342">
        <v>6</v>
      </c>
      <c r="M35" s="340">
        <v>5</v>
      </c>
      <c r="N35" s="62">
        <v>1.25</v>
      </c>
      <c r="O35" s="341">
        <v>4</v>
      </c>
      <c r="P35" s="343">
        <v>2</v>
      </c>
      <c r="Q35" s="226">
        <v>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8.625" style="14" customWidth="1"/>
    <col min="4" max="4" width="5.75390625" style="14" customWidth="1"/>
    <col min="5" max="6" width="7.875" style="11" customWidth="1"/>
    <col min="7" max="7" width="7.875" style="64" customWidth="1"/>
    <col min="8" max="8" width="7.125" style="0" customWidth="1"/>
    <col min="9" max="9" width="7.125" style="63" customWidth="1"/>
    <col min="10" max="10" width="7.125" style="11" customWidth="1"/>
    <col min="11" max="16384" width="10.00390625" style="11" customWidth="1"/>
  </cols>
  <sheetData>
    <row r="1" spans="1:10" s="5" customFormat="1" ht="12.75">
      <c r="A1" s="1" t="s">
        <v>1229</v>
      </c>
      <c r="B1" s="2"/>
      <c r="C1" s="2"/>
      <c r="D1" s="2"/>
      <c r="E1" s="3"/>
      <c r="F1" s="76"/>
      <c r="G1" s="3"/>
      <c r="H1" s="344"/>
      <c r="J1" s="3"/>
    </row>
    <row r="2" spans="1:10" s="5" customFormat="1" ht="12.75">
      <c r="A2" s="1" t="s">
        <v>330</v>
      </c>
      <c r="B2" s="2"/>
      <c r="C2" s="2"/>
      <c r="D2" s="2"/>
      <c r="E2" s="3"/>
      <c r="F2" s="76"/>
      <c r="G2" s="3"/>
      <c r="H2" s="344"/>
      <c r="J2" s="3"/>
    </row>
    <row r="3" spans="1:8" s="7" customFormat="1" ht="12.75">
      <c r="A3" s="6"/>
      <c r="C3" s="8"/>
      <c r="D3" s="231" t="s">
        <v>42</v>
      </c>
      <c r="E3" s="9">
        <v>12</v>
      </c>
      <c r="G3" s="55" t="s">
        <v>7</v>
      </c>
      <c r="H3" s="232"/>
    </row>
    <row r="4" spans="1:10" s="7" customFormat="1" ht="12.75">
      <c r="A4" s="10"/>
      <c r="B4" s="10"/>
      <c r="C4" s="10"/>
      <c r="D4" s="9" t="s">
        <v>8</v>
      </c>
      <c r="E4" s="9">
        <v>22</v>
      </c>
      <c r="G4" s="57">
        <v>88</v>
      </c>
      <c r="H4" s="233"/>
      <c r="I4" s="7">
        <v>22</v>
      </c>
      <c r="J4" s="9"/>
    </row>
    <row r="5" spans="1:10" s="7" customFormat="1" ht="12.75">
      <c r="A5" s="58" t="s">
        <v>0</v>
      </c>
      <c r="B5" s="58" t="s">
        <v>1</v>
      </c>
      <c r="C5" s="59" t="s">
        <v>287</v>
      </c>
      <c r="D5" s="60" t="s">
        <v>3</v>
      </c>
      <c r="E5" s="60" t="s">
        <v>43</v>
      </c>
      <c r="F5" s="61" t="s">
        <v>5</v>
      </c>
      <c r="G5" s="61" t="s">
        <v>10</v>
      </c>
      <c r="H5" s="60" t="s">
        <v>11</v>
      </c>
      <c r="I5" s="60"/>
      <c r="J5" s="60" t="s">
        <v>35</v>
      </c>
    </row>
    <row r="6" spans="1:12" ht="12.75">
      <c r="A6" s="75">
        <v>1</v>
      </c>
      <c r="B6" s="69">
        <v>5</v>
      </c>
      <c r="C6" s="13" t="s">
        <v>1228</v>
      </c>
      <c r="D6" s="16">
        <v>3</v>
      </c>
      <c r="E6" s="234">
        <v>30</v>
      </c>
      <c r="F6" s="62">
        <v>59</v>
      </c>
      <c r="G6" s="345">
        <v>0.6704545454545454</v>
      </c>
      <c r="H6" s="235">
        <v>10</v>
      </c>
      <c r="I6" s="7"/>
      <c r="J6" s="11">
        <f>IF(C6="","",IF(A6="=",J5,(COUNT(B:B)-A6+1)))</f>
        <v>12</v>
      </c>
      <c r="L6" s="17"/>
    </row>
    <row r="7" spans="1:12" ht="12.75">
      <c r="A7" s="75">
        <v>2</v>
      </c>
      <c r="B7" s="69">
        <v>4</v>
      </c>
      <c r="C7" s="13" t="s">
        <v>16</v>
      </c>
      <c r="D7" s="16">
        <v>2</v>
      </c>
      <c r="E7" s="234">
        <v>7.25</v>
      </c>
      <c r="F7" s="62">
        <v>52</v>
      </c>
      <c r="G7" s="345">
        <v>0.5909090909090909</v>
      </c>
      <c r="H7" s="235">
        <v>5</v>
      </c>
      <c r="I7" s="7"/>
      <c r="J7" s="11">
        <f aca="true" t="shared" si="0" ref="J7:J21">IF(C7="","",IF(A7="=",J6,(COUNT(B$1:B$65536)-A7+1)))</f>
        <v>11</v>
      </c>
      <c r="L7" s="17"/>
    </row>
    <row r="8" spans="1:12" ht="12.75">
      <c r="A8" s="75">
        <v>3</v>
      </c>
      <c r="B8" s="69">
        <v>10</v>
      </c>
      <c r="C8" s="13" t="s">
        <v>17</v>
      </c>
      <c r="D8" s="16">
        <v>2</v>
      </c>
      <c r="E8" s="234">
        <v>16.5</v>
      </c>
      <c r="F8" s="62">
        <v>49</v>
      </c>
      <c r="G8" s="345">
        <v>0.5568181818181818</v>
      </c>
      <c r="H8" s="235">
        <v>2</v>
      </c>
      <c r="I8" s="7"/>
      <c r="J8" s="11">
        <f t="shared" si="0"/>
        <v>10</v>
      </c>
      <c r="L8" s="17"/>
    </row>
    <row r="9" spans="1:12" ht="12.75">
      <c r="A9" s="75">
        <v>4</v>
      </c>
      <c r="B9" s="69">
        <v>11</v>
      </c>
      <c r="C9" s="13" t="s">
        <v>24</v>
      </c>
      <c r="D9" s="16">
        <v>1</v>
      </c>
      <c r="E9" s="234">
        <v>17.75</v>
      </c>
      <c r="F9" s="62">
        <v>48</v>
      </c>
      <c r="G9" s="345">
        <v>0.5454545454545454</v>
      </c>
      <c r="H9" s="235">
        <v>1</v>
      </c>
      <c r="I9" s="7"/>
      <c r="J9" s="11">
        <f t="shared" si="0"/>
        <v>9</v>
      </c>
      <c r="L9" s="17"/>
    </row>
    <row r="10" spans="1:12" ht="12.75">
      <c r="A10" s="75">
        <v>5</v>
      </c>
      <c r="B10" s="69">
        <v>2</v>
      </c>
      <c r="C10" s="13" t="s">
        <v>12</v>
      </c>
      <c r="D10" s="16">
        <v>0</v>
      </c>
      <c r="E10" s="234">
        <v>-0.25</v>
      </c>
      <c r="F10" s="62">
        <v>43</v>
      </c>
      <c r="G10" s="345">
        <v>0.48863636363636365</v>
      </c>
      <c r="H10" s="235"/>
      <c r="I10" s="7"/>
      <c r="J10" s="11">
        <f t="shared" si="0"/>
        <v>8</v>
      </c>
      <c r="L10" s="17"/>
    </row>
    <row r="11" spans="1:12" ht="12.75">
      <c r="A11" s="75" t="s">
        <v>472</v>
      </c>
      <c r="B11" s="69">
        <v>12</v>
      </c>
      <c r="C11" s="236" t="s">
        <v>755</v>
      </c>
      <c r="D11" s="16">
        <v>2</v>
      </c>
      <c r="E11" s="234">
        <v>-5</v>
      </c>
      <c r="F11" s="62">
        <v>43</v>
      </c>
      <c r="G11" s="345">
        <v>0.48863636363636365</v>
      </c>
      <c r="H11" s="235"/>
      <c r="I11" s="7"/>
      <c r="J11" s="11">
        <f t="shared" si="0"/>
        <v>8</v>
      </c>
      <c r="L11" s="17"/>
    </row>
    <row r="12" spans="1:12" ht="12.75">
      <c r="A12" s="75">
        <v>7</v>
      </c>
      <c r="B12" s="69">
        <v>6</v>
      </c>
      <c r="C12" s="13" t="s">
        <v>23</v>
      </c>
      <c r="D12" s="16">
        <v>2</v>
      </c>
      <c r="E12" s="234">
        <v>3.75</v>
      </c>
      <c r="F12" s="62">
        <v>42</v>
      </c>
      <c r="G12" s="345">
        <v>0.4772727272727273</v>
      </c>
      <c r="H12" s="235"/>
      <c r="I12" s="7"/>
      <c r="J12" s="11">
        <f t="shared" si="0"/>
        <v>6</v>
      </c>
      <c r="L12" s="17"/>
    </row>
    <row r="13" spans="1:12" ht="12.75">
      <c r="A13" s="75">
        <v>8</v>
      </c>
      <c r="B13" s="69">
        <v>1</v>
      </c>
      <c r="C13" s="13" t="s">
        <v>13</v>
      </c>
      <c r="D13" s="16">
        <v>1</v>
      </c>
      <c r="E13" s="234">
        <v>-16.75</v>
      </c>
      <c r="F13" s="62">
        <v>41</v>
      </c>
      <c r="G13" s="345">
        <v>0.4659090909090909</v>
      </c>
      <c r="H13" s="235"/>
      <c r="I13" s="7"/>
      <c r="J13" s="11">
        <f t="shared" si="0"/>
        <v>5</v>
      </c>
      <c r="L13" s="17"/>
    </row>
    <row r="14" spans="1:12" ht="12.75">
      <c r="A14" s="75" t="s">
        <v>472</v>
      </c>
      <c r="B14" s="69">
        <v>3</v>
      </c>
      <c r="C14" s="13" t="s">
        <v>25</v>
      </c>
      <c r="D14" s="16">
        <v>1</v>
      </c>
      <c r="E14" s="234">
        <v>5.25</v>
      </c>
      <c r="F14" s="62">
        <v>41</v>
      </c>
      <c r="G14" s="345">
        <v>0.4659090909090909</v>
      </c>
      <c r="H14" s="235"/>
      <c r="I14" s="7"/>
      <c r="J14" s="11">
        <f t="shared" si="0"/>
        <v>5</v>
      </c>
      <c r="L14" s="17"/>
    </row>
    <row r="15" spans="1:12" ht="12.75">
      <c r="A15" s="75">
        <v>10</v>
      </c>
      <c r="B15" s="69">
        <v>7</v>
      </c>
      <c r="C15" s="236" t="s">
        <v>1011</v>
      </c>
      <c r="D15" s="16">
        <v>-0.5</v>
      </c>
      <c r="E15" s="234">
        <v>-12.25</v>
      </c>
      <c r="F15" s="62">
        <v>38</v>
      </c>
      <c r="G15" s="345">
        <v>0.4318181818181818</v>
      </c>
      <c r="H15" s="235"/>
      <c r="I15" s="7"/>
      <c r="J15" s="11">
        <f t="shared" si="0"/>
        <v>3</v>
      </c>
      <c r="L15" s="17"/>
    </row>
    <row r="16" spans="1:12" ht="12.75">
      <c r="A16" s="75">
        <v>11</v>
      </c>
      <c r="B16" s="69">
        <v>8</v>
      </c>
      <c r="C16" s="13" t="s">
        <v>39</v>
      </c>
      <c r="D16" s="16">
        <v>-0.5</v>
      </c>
      <c r="E16" s="234">
        <v>-22</v>
      </c>
      <c r="F16" s="62">
        <v>37</v>
      </c>
      <c r="G16" s="345">
        <v>0.42045454545454547</v>
      </c>
      <c r="H16" s="235"/>
      <c r="I16" s="7"/>
      <c r="J16" s="11">
        <f t="shared" si="0"/>
        <v>2</v>
      </c>
      <c r="L16" s="17"/>
    </row>
    <row r="17" spans="1:12" ht="12.75">
      <c r="A17" s="75">
        <v>12</v>
      </c>
      <c r="B17" s="69">
        <v>9</v>
      </c>
      <c r="C17" s="13" t="s">
        <v>14</v>
      </c>
      <c r="D17" s="16">
        <v>1</v>
      </c>
      <c r="E17" s="234">
        <v>-24.25</v>
      </c>
      <c r="F17" s="62">
        <v>35</v>
      </c>
      <c r="G17" s="345">
        <v>0.3977272727272727</v>
      </c>
      <c r="H17" s="235"/>
      <c r="I17" s="7"/>
      <c r="J17" s="11">
        <f t="shared" si="0"/>
        <v>1</v>
      </c>
      <c r="L17" s="17"/>
    </row>
    <row r="18" spans="2:12" ht="12.75">
      <c r="B18" s="11"/>
      <c r="C18" s="11"/>
      <c r="D18" s="11"/>
      <c r="F18" s="63"/>
      <c r="G18" s="63"/>
      <c r="H18" s="235"/>
      <c r="I18" s="7"/>
      <c r="J18" s="11">
        <f t="shared" si="0"/>
      </c>
      <c r="L18" s="17"/>
    </row>
    <row r="19" spans="2:12" ht="12.75">
      <c r="B19" s="11"/>
      <c r="C19" s="11"/>
      <c r="D19" s="11"/>
      <c r="F19" s="63"/>
      <c r="G19" s="63"/>
      <c r="H19" s="235"/>
      <c r="I19" s="7"/>
      <c r="J19" s="11">
        <f t="shared" si="0"/>
      </c>
      <c r="L19" s="17"/>
    </row>
    <row r="20" spans="2:12" ht="12.75">
      <c r="B20" s="11"/>
      <c r="C20" s="11"/>
      <c r="D20" s="11"/>
      <c r="F20" s="63"/>
      <c r="G20" s="63"/>
      <c r="H20" s="235"/>
      <c r="I20" s="7"/>
      <c r="J20" s="11">
        <f t="shared" si="0"/>
      </c>
      <c r="L20" s="17"/>
    </row>
    <row r="21" spans="2:12" ht="12.75">
      <c r="B21" s="11"/>
      <c r="C21" s="11"/>
      <c r="D21" s="11"/>
      <c r="F21" s="63"/>
      <c r="G21" s="63"/>
      <c r="H21" s="235"/>
      <c r="I21" s="7"/>
      <c r="J21" s="11">
        <f t="shared" si="0"/>
      </c>
      <c r="L21" s="17"/>
    </row>
    <row r="22" spans="2:7" ht="12.75">
      <c r="B22" s="11"/>
      <c r="C22" s="11"/>
      <c r="D22" s="11"/>
      <c r="F22" s="63"/>
      <c r="G22" s="63"/>
    </row>
    <row r="23" spans="2:7" ht="12.75">
      <c r="B23" s="11"/>
      <c r="C23" s="11"/>
      <c r="D23" s="11"/>
      <c r="F23" s="63"/>
      <c r="G23" s="63"/>
    </row>
    <row r="24" spans="2:7" ht="12.75">
      <c r="B24" s="11"/>
      <c r="C24" s="11"/>
      <c r="D24" s="11"/>
      <c r="F24" s="63"/>
      <c r="G24" s="63"/>
    </row>
    <row r="25" spans="2:7" ht="12.75">
      <c r="B25" s="11"/>
      <c r="C25" s="11"/>
      <c r="D25" s="11"/>
      <c r="F25" s="63"/>
      <c r="G25" s="63"/>
    </row>
    <row r="26" spans="2:7" ht="12.75">
      <c r="B26" s="11"/>
      <c r="C26" s="11"/>
      <c r="D26" s="11"/>
      <c r="F26" s="63"/>
      <c r="G26" s="6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4" width="18.625" style="14" customWidth="1"/>
    <col min="5" max="5" width="5.75390625" style="11" customWidth="1"/>
    <col min="6" max="6" width="7.875" style="11" customWidth="1"/>
    <col min="7" max="7" width="7.875" style="64" customWidth="1"/>
    <col min="8" max="8" width="7.875" style="0" customWidth="1"/>
    <col min="9" max="9" width="7.125" style="63" customWidth="1"/>
    <col min="10" max="10" width="7.125" style="11" customWidth="1"/>
    <col min="11" max="16384" width="10.00390625" style="11" customWidth="1"/>
  </cols>
  <sheetData>
    <row r="1" spans="1:10" s="5" customFormat="1" ht="12.75">
      <c r="A1" s="1" t="s">
        <v>208</v>
      </c>
      <c r="B1" s="2"/>
      <c r="C1" s="2"/>
      <c r="D1" s="2"/>
      <c r="E1" s="3"/>
      <c r="F1" s="76"/>
      <c r="G1" s="4"/>
      <c r="H1" s="4"/>
      <c r="I1" s="3"/>
      <c r="J1" s="3"/>
    </row>
    <row r="2" spans="1:10" s="5" customFormat="1" ht="12.75">
      <c r="A2" s="1" t="s">
        <v>331</v>
      </c>
      <c r="B2" s="2"/>
      <c r="C2" s="2"/>
      <c r="D2" s="2"/>
      <c r="E2" s="3"/>
      <c r="F2" s="76"/>
      <c r="G2" s="4"/>
      <c r="H2" s="4"/>
      <c r="I2" s="3"/>
      <c r="J2" s="3"/>
    </row>
    <row r="3" spans="1:10" s="7" customFormat="1" ht="12.75">
      <c r="A3" s="6"/>
      <c r="C3" s="54"/>
      <c r="D3" s="8"/>
      <c r="E3" s="9" t="s">
        <v>6</v>
      </c>
      <c r="F3" s="9">
        <v>8</v>
      </c>
      <c r="H3" s="55" t="s">
        <v>7</v>
      </c>
      <c r="J3" s="56"/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7">
        <v>126</v>
      </c>
      <c r="J4" s="56">
        <v>21</v>
      </c>
    </row>
    <row r="5" spans="1:10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41</v>
      </c>
      <c r="G5" s="60" t="s">
        <v>1427</v>
      </c>
      <c r="H5" s="60" t="s">
        <v>10</v>
      </c>
      <c r="I5" s="60" t="s">
        <v>11</v>
      </c>
      <c r="J5" s="60" t="s">
        <v>35</v>
      </c>
    </row>
    <row r="6" spans="1:12" ht="12.75">
      <c r="A6" s="75">
        <v>1</v>
      </c>
      <c r="B6" s="70">
        <v>1</v>
      </c>
      <c r="C6" s="12" t="s">
        <v>1428</v>
      </c>
      <c r="D6" s="13" t="s">
        <v>14</v>
      </c>
      <c r="E6" s="16">
        <v>2</v>
      </c>
      <c r="F6" s="226">
        <v>44.5</v>
      </c>
      <c r="G6" s="62">
        <v>31.5</v>
      </c>
      <c r="H6" s="259">
        <v>0.6693121693121693</v>
      </c>
      <c r="I6" s="64">
        <v>8</v>
      </c>
      <c r="J6" s="11">
        <f>IF(C6="","",IF(A6="=",J5,(COUNT(B:B)-A6+1)*2))</f>
        <v>16</v>
      </c>
      <c r="L6" s="17"/>
    </row>
    <row r="7" spans="1:12" ht="12.75">
      <c r="A7" s="75">
        <v>2</v>
      </c>
      <c r="B7" s="70">
        <v>7</v>
      </c>
      <c r="C7" s="12" t="s">
        <v>39</v>
      </c>
      <c r="D7" s="13" t="s">
        <v>1011</v>
      </c>
      <c r="E7" s="16">
        <v>-0.5</v>
      </c>
      <c r="F7" s="226">
        <v>36</v>
      </c>
      <c r="G7" s="62">
        <v>21</v>
      </c>
      <c r="H7" s="259">
        <v>0.5714285714285714</v>
      </c>
      <c r="I7" s="63">
        <v>3</v>
      </c>
      <c r="J7" s="11">
        <f aca="true" t="shared" si="0" ref="J7:J21">IF(C7="","",IF(A7="=",J6,(COUNT(B$1:B$65536)-A7+1)*2))</f>
        <v>14</v>
      </c>
      <c r="L7" s="17"/>
    </row>
    <row r="8" spans="1:12" ht="12.75">
      <c r="A8" s="75">
        <v>3</v>
      </c>
      <c r="B8" s="70">
        <v>4</v>
      </c>
      <c r="C8" s="12" t="s">
        <v>40</v>
      </c>
      <c r="D8" s="13" t="s">
        <v>23</v>
      </c>
      <c r="E8" s="16">
        <v>1</v>
      </c>
      <c r="F8" s="226">
        <v>34.7</v>
      </c>
      <c r="G8" s="62">
        <v>12.75</v>
      </c>
      <c r="H8" s="259">
        <v>0.5047619047619047</v>
      </c>
      <c r="I8" s="64">
        <v>1</v>
      </c>
      <c r="J8" s="11">
        <f t="shared" si="0"/>
        <v>12</v>
      </c>
      <c r="L8" s="17"/>
    </row>
    <row r="9" spans="1:12" ht="12.75">
      <c r="A9" s="77">
        <v>4</v>
      </c>
      <c r="B9" s="70">
        <v>2</v>
      </c>
      <c r="C9" s="12" t="s">
        <v>24</v>
      </c>
      <c r="D9" s="13" t="s">
        <v>25</v>
      </c>
      <c r="E9" s="16">
        <v>1</v>
      </c>
      <c r="F9" s="226">
        <v>32</v>
      </c>
      <c r="G9" s="62">
        <v>2</v>
      </c>
      <c r="H9" s="259">
        <v>0.4973544973544974</v>
      </c>
      <c r="I9" s="64"/>
      <c r="J9" s="11">
        <f t="shared" si="0"/>
        <v>10</v>
      </c>
      <c r="L9" s="17"/>
    </row>
    <row r="10" spans="1:12" ht="12.75">
      <c r="A10" s="77" t="s">
        <v>472</v>
      </c>
      <c r="B10" s="70">
        <v>8</v>
      </c>
      <c r="C10" s="12" t="s">
        <v>16</v>
      </c>
      <c r="D10" s="13" t="s">
        <v>755</v>
      </c>
      <c r="E10" s="16">
        <v>2</v>
      </c>
      <c r="F10" s="226">
        <v>32</v>
      </c>
      <c r="G10" s="62">
        <v>-5.25</v>
      </c>
      <c r="H10" s="259">
        <v>0.5343915343915343</v>
      </c>
      <c r="I10"/>
      <c r="J10" s="11">
        <f t="shared" si="0"/>
        <v>10</v>
      </c>
      <c r="L10" s="17"/>
    </row>
    <row r="11" spans="1:12" ht="12.75">
      <c r="A11" s="75">
        <v>6</v>
      </c>
      <c r="B11" s="70">
        <v>3</v>
      </c>
      <c r="C11" s="12" t="s">
        <v>17</v>
      </c>
      <c r="D11" s="13" t="s">
        <v>1228</v>
      </c>
      <c r="E11" s="16">
        <v>2.5</v>
      </c>
      <c r="F11" s="226">
        <v>26.5</v>
      </c>
      <c r="G11" s="62">
        <v>-14.75</v>
      </c>
      <c r="H11" s="259">
        <v>0.46825396825396826</v>
      </c>
      <c r="J11" s="11">
        <f t="shared" si="0"/>
        <v>6</v>
      </c>
      <c r="L11" s="17"/>
    </row>
    <row r="12" spans="1:12" ht="12.75">
      <c r="A12" s="75">
        <v>7</v>
      </c>
      <c r="B12" s="69">
        <v>5</v>
      </c>
      <c r="C12" s="12" t="s">
        <v>12</v>
      </c>
      <c r="D12" s="13" t="s">
        <v>1429</v>
      </c>
      <c r="E12" s="16">
        <v>2</v>
      </c>
      <c r="F12" s="226">
        <v>26.3</v>
      </c>
      <c r="G12" s="62">
        <v>-19</v>
      </c>
      <c r="H12" s="259">
        <v>0.35833333333333334</v>
      </c>
      <c r="J12" s="11">
        <f t="shared" si="0"/>
        <v>4</v>
      </c>
      <c r="L12" s="17"/>
    </row>
    <row r="13" spans="1:10" ht="12.75">
      <c r="A13" s="75">
        <v>8</v>
      </c>
      <c r="B13" s="70">
        <v>6</v>
      </c>
      <c r="C13" s="12" t="s">
        <v>1430</v>
      </c>
      <c r="D13" s="13" t="s">
        <v>20</v>
      </c>
      <c r="E13" s="16">
        <v>2.5</v>
      </c>
      <c r="F13" s="226">
        <v>20</v>
      </c>
      <c r="G13" s="62">
        <v>-28.25</v>
      </c>
      <c r="H13" s="259">
        <v>0.39417989417989424</v>
      </c>
      <c r="I13"/>
      <c r="J13" s="11">
        <f t="shared" si="0"/>
        <v>2</v>
      </c>
    </row>
    <row r="14" spans="2:10" ht="12.75">
      <c r="B14" s="11"/>
      <c r="C14" s="11"/>
      <c r="D14" s="11"/>
      <c r="F14" s="63"/>
      <c r="G14" s="63"/>
      <c r="J14" s="11">
        <f t="shared" si="0"/>
      </c>
    </row>
    <row r="15" spans="2:10" ht="12.75">
      <c r="B15" s="11"/>
      <c r="C15" s="11"/>
      <c r="D15" s="11"/>
      <c r="F15" s="63"/>
      <c r="G15" s="63"/>
      <c r="J15" s="11">
        <f t="shared" si="0"/>
      </c>
    </row>
    <row r="16" spans="2:10" ht="12.75">
      <c r="B16" s="11"/>
      <c r="C16" s="11"/>
      <c r="D16" s="11"/>
      <c r="F16" s="63"/>
      <c r="G16" s="63"/>
      <c r="J16" s="11">
        <f t="shared" si="0"/>
      </c>
    </row>
    <row r="17" spans="2:10" ht="12.75">
      <c r="B17" s="11"/>
      <c r="C17" s="11"/>
      <c r="D17" s="11"/>
      <c r="F17" s="63"/>
      <c r="G17" s="63"/>
      <c r="J17" s="11">
        <f t="shared" si="0"/>
      </c>
    </row>
    <row r="18" spans="2:10" ht="12.75">
      <c r="B18" s="11"/>
      <c r="C18" s="11"/>
      <c r="D18" s="11"/>
      <c r="F18" s="63"/>
      <c r="G18" s="63"/>
      <c r="J18" s="11">
        <f t="shared" si="0"/>
      </c>
    </row>
    <row r="19" spans="2:10" ht="12.75">
      <c r="B19" s="11"/>
      <c r="C19" s="11"/>
      <c r="D19" s="11"/>
      <c r="F19" s="63"/>
      <c r="G19" s="63"/>
      <c r="J19" s="11">
        <f t="shared" si="0"/>
      </c>
    </row>
    <row r="20" spans="2:10" ht="12.75">
      <c r="B20" s="11"/>
      <c r="C20" s="11"/>
      <c r="D20" s="11"/>
      <c r="F20" s="63"/>
      <c r="G20" s="63"/>
      <c r="J20" s="11">
        <f t="shared" si="0"/>
      </c>
    </row>
    <row r="21" spans="2:10" ht="12.75">
      <c r="B21" s="11"/>
      <c r="C21" s="11"/>
      <c r="D21" s="11"/>
      <c r="F21" s="63"/>
      <c r="G21" s="63"/>
      <c r="J21" s="11">
        <f t="shared" si="0"/>
      </c>
    </row>
    <row r="22" spans="2:7" ht="12.75">
      <c r="B22" s="11"/>
      <c r="C22" s="11"/>
      <c r="D22" s="11"/>
      <c r="F22" s="63"/>
      <c r="G22" s="63"/>
    </row>
    <row r="23" spans="2:7" ht="12.75">
      <c r="B23" s="11"/>
      <c r="C23" s="11"/>
      <c r="D23" s="11"/>
      <c r="F23" s="63"/>
      <c r="G23" s="63"/>
    </row>
    <row r="24" spans="2:7" ht="12.75">
      <c r="B24" s="11"/>
      <c r="C24" s="11"/>
      <c r="D24" s="11"/>
      <c r="F24" s="63"/>
      <c r="G24" s="63"/>
    </row>
    <row r="25" spans="2:7" ht="12.75">
      <c r="B25" s="11"/>
      <c r="C25" s="11"/>
      <c r="D25" s="11"/>
      <c r="F25" s="63"/>
      <c r="G25" s="63"/>
    </row>
    <row r="26" spans="2:7" ht="12.75">
      <c r="B26" s="11"/>
      <c r="C26" s="11"/>
      <c r="D26" s="11"/>
      <c r="F26" s="63"/>
      <c r="G26" s="6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8.625" style="14" customWidth="1"/>
    <col min="4" max="4" width="21.125" style="14" bestFit="1" customWidth="1"/>
    <col min="5" max="5" width="5.75390625" style="11" customWidth="1"/>
    <col min="6" max="6" width="7.875" style="11" customWidth="1"/>
    <col min="7" max="7" width="7.875" style="64" customWidth="1"/>
    <col min="8" max="8" width="7.875" style="0" customWidth="1"/>
    <col min="9" max="9" width="7.125" style="63" customWidth="1"/>
    <col min="10" max="10" width="7.125" style="11" customWidth="1"/>
    <col min="11" max="16384" width="10.00390625" style="11" customWidth="1"/>
  </cols>
  <sheetData>
    <row r="1" spans="1:10" s="5" customFormat="1" ht="12.75">
      <c r="A1" s="1" t="s">
        <v>1609</v>
      </c>
      <c r="B1" s="2"/>
      <c r="C1" s="2"/>
      <c r="D1" s="2"/>
      <c r="E1" s="3"/>
      <c r="F1" s="76"/>
      <c r="G1" s="4"/>
      <c r="H1" s="4"/>
      <c r="I1" s="3"/>
      <c r="J1" s="3"/>
    </row>
    <row r="2" spans="1:10" s="5" customFormat="1" ht="12.75">
      <c r="A2" s="1" t="s">
        <v>1426</v>
      </c>
      <c r="B2" s="2"/>
      <c r="C2" s="2"/>
      <c r="D2" s="2"/>
      <c r="E2" s="3"/>
      <c r="F2" s="76"/>
      <c r="G2" s="4"/>
      <c r="H2" s="4"/>
      <c r="I2" s="3"/>
      <c r="J2" s="3"/>
    </row>
    <row r="3" spans="1:8" s="7" customFormat="1" ht="12.75">
      <c r="A3" s="6"/>
      <c r="C3" s="54"/>
      <c r="D3" s="8"/>
      <c r="E3" s="9" t="s">
        <v>6</v>
      </c>
      <c r="F3" s="9">
        <v>6</v>
      </c>
      <c r="H3" s="55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20</v>
      </c>
      <c r="H4" s="57">
        <v>80</v>
      </c>
      <c r="J4" s="9">
        <v>20</v>
      </c>
    </row>
    <row r="5" spans="1:10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9</v>
      </c>
      <c r="G5" s="61" t="s">
        <v>5</v>
      </c>
      <c r="H5" s="61" t="s">
        <v>10</v>
      </c>
      <c r="I5" s="60" t="s">
        <v>11</v>
      </c>
      <c r="J5" s="60" t="s">
        <v>35</v>
      </c>
    </row>
    <row r="6" spans="1:12" ht="12.75">
      <c r="A6" s="75">
        <v>1</v>
      </c>
      <c r="B6" s="70">
        <v>2</v>
      </c>
      <c r="C6" s="12" t="s">
        <v>1610</v>
      </c>
      <c r="D6" s="13" t="s">
        <v>1611</v>
      </c>
      <c r="E6" s="16">
        <v>-0.5</v>
      </c>
      <c r="F6" s="226">
        <v>21.5</v>
      </c>
      <c r="G6" s="62">
        <v>45</v>
      </c>
      <c r="H6" s="348">
        <v>0.5625</v>
      </c>
      <c r="I6" s="63">
        <v>4</v>
      </c>
      <c r="J6" s="11">
        <f>IF(C6="","",IF(A6="=",J5,(COUNT(B:B)-A6+1)*2))</f>
        <v>12</v>
      </c>
      <c r="L6" s="17"/>
    </row>
    <row r="7" spans="1:12" ht="12.75">
      <c r="A7" s="75" t="s">
        <v>472</v>
      </c>
      <c r="B7" s="70">
        <v>5</v>
      </c>
      <c r="C7" s="12" t="s">
        <v>24</v>
      </c>
      <c r="D7" s="13" t="s">
        <v>25</v>
      </c>
      <c r="E7" s="16">
        <v>1</v>
      </c>
      <c r="F7" s="226">
        <v>21.5</v>
      </c>
      <c r="G7" s="62">
        <v>41</v>
      </c>
      <c r="H7" s="348">
        <v>0.5125</v>
      </c>
      <c r="I7" s="63">
        <v>4</v>
      </c>
      <c r="J7" s="11">
        <f aca="true" t="shared" si="0" ref="J7:J21">IF(C7="","",IF(A7="=",J6,(COUNT(B$1:B$65536)-A7+1)*2))</f>
        <v>12</v>
      </c>
      <c r="L7" s="17"/>
    </row>
    <row r="8" spans="1:12" ht="12.75">
      <c r="A8" s="75">
        <v>3</v>
      </c>
      <c r="B8" s="70">
        <v>3</v>
      </c>
      <c r="C8" s="12" t="s">
        <v>26</v>
      </c>
      <c r="D8" s="13" t="s">
        <v>17</v>
      </c>
      <c r="E8" s="16">
        <v>1</v>
      </c>
      <c r="F8" s="226">
        <v>-0.25</v>
      </c>
      <c r="G8" s="62">
        <v>40</v>
      </c>
      <c r="H8" s="348">
        <v>0.5</v>
      </c>
      <c r="I8" s="63">
        <v>1</v>
      </c>
      <c r="J8" s="11">
        <f t="shared" si="0"/>
        <v>8</v>
      </c>
      <c r="L8" s="17"/>
    </row>
    <row r="9" spans="1:12" ht="12.75">
      <c r="A9" s="75">
        <v>4</v>
      </c>
      <c r="B9" s="69">
        <v>4</v>
      </c>
      <c r="C9" s="12" t="s">
        <v>14</v>
      </c>
      <c r="D9" s="13" t="s">
        <v>15</v>
      </c>
      <c r="E9" s="16">
        <v>2</v>
      </c>
      <c r="F9" s="226">
        <v>-9.25</v>
      </c>
      <c r="G9" s="62">
        <v>44</v>
      </c>
      <c r="H9" s="348">
        <v>0.55</v>
      </c>
      <c r="J9" s="11">
        <f t="shared" si="0"/>
        <v>6</v>
      </c>
      <c r="L9" s="17"/>
    </row>
    <row r="10" spans="1:12" ht="12.75">
      <c r="A10" s="75">
        <v>5</v>
      </c>
      <c r="B10" s="70">
        <v>6</v>
      </c>
      <c r="C10" s="12" t="s">
        <v>16</v>
      </c>
      <c r="D10" s="13" t="s">
        <v>755</v>
      </c>
      <c r="E10" s="16">
        <v>2</v>
      </c>
      <c r="F10" s="226">
        <v>-14.5</v>
      </c>
      <c r="G10" s="62">
        <v>37</v>
      </c>
      <c r="H10" s="348">
        <v>0.4625</v>
      </c>
      <c r="J10" s="11">
        <f t="shared" si="0"/>
        <v>4</v>
      </c>
      <c r="L10" s="17"/>
    </row>
    <row r="11" spans="1:12" ht="12.75">
      <c r="A11" s="75">
        <v>6</v>
      </c>
      <c r="B11" s="70">
        <v>1</v>
      </c>
      <c r="C11" s="12" t="s">
        <v>12</v>
      </c>
      <c r="D11" s="13" t="s">
        <v>23</v>
      </c>
      <c r="E11" s="16">
        <v>1</v>
      </c>
      <c r="F11" s="226">
        <v>-19</v>
      </c>
      <c r="G11" s="62">
        <v>33</v>
      </c>
      <c r="H11" s="348">
        <v>0.4125</v>
      </c>
      <c r="J11" s="11">
        <f t="shared" si="0"/>
        <v>2</v>
      </c>
      <c r="L11" s="17"/>
    </row>
    <row r="12" spans="2:12" ht="12.75">
      <c r="B12" s="11"/>
      <c r="C12" s="11"/>
      <c r="D12" s="11"/>
      <c r="F12" s="63"/>
      <c r="G12" s="63"/>
      <c r="J12" s="11">
        <f t="shared" si="0"/>
      </c>
      <c r="L12" s="17"/>
    </row>
    <row r="13" spans="2:12" ht="12.75">
      <c r="B13" s="11"/>
      <c r="C13" s="11"/>
      <c r="D13" s="11"/>
      <c r="F13" s="63"/>
      <c r="G13" s="63"/>
      <c r="J13" s="11">
        <f t="shared" si="0"/>
      </c>
      <c r="L13" s="17"/>
    </row>
    <row r="14" spans="2:12" ht="12.75">
      <c r="B14" s="11"/>
      <c r="C14" s="11"/>
      <c r="D14" s="11"/>
      <c r="F14" s="63"/>
      <c r="G14" s="63"/>
      <c r="J14" s="11">
        <f t="shared" si="0"/>
      </c>
      <c r="L14" s="17"/>
    </row>
    <row r="15" spans="2:12" ht="12.75">
      <c r="B15" s="11"/>
      <c r="C15" s="11"/>
      <c r="D15" s="11"/>
      <c r="F15" s="63"/>
      <c r="G15" s="63"/>
      <c r="J15" s="11">
        <f t="shared" si="0"/>
      </c>
      <c r="L15" s="17"/>
    </row>
    <row r="16" spans="2:12" ht="12.75">
      <c r="B16" s="11"/>
      <c r="C16" s="11"/>
      <c r="D16" s="11"/>
      <c r="F16" s="63"/>
      <c r="G16" s="63"/>
      <c r="J16" s="11">
        <f t="shared" si="0"/>
      </c>
      <c r="L16" s="17"/>
    </row>
    <row r="17" spans="2:12" ht="12.75">
      <c r="B17" s="11"/>
      <c r="C17" s="11"/>
      <c r="D17" s="11"/>
      <c r="F17" s="63"/>
      <c r="G17" s="63"/>
      <c r="J17" s="11">
        <f t="shared" si="0"/>
      </c>
      <c r="L17" s="17"/>
    </row>
    <row r="18" spans="2:12" ht="12.75">
      <c r="B18" s="11"/>
      <c r="C18" s="11"/>
      <c r="D18" s="11"/>
      <c r="F18" s="63"/>
      <c r="G18" s="63"/>
      <c r="J18" s="11">
        <f t="shared" si="0"/>
      </c>
      <c r="L18" s="17"/>
    </row>
    <row r="19" spans="2:12" ht="12.75">
      <c r="B19" s="11"/>
      <c r="C19" s="11"/>
      <c r="D19" s="11"/>
      <c r="F19" s="63"/>
      <c r="G19" s="63"/>
      <c r="J19" s="11">
        <f t="shared" si="0"/>
      </c>
      <c r="L19" s="17"/>
    </row>
    <row r="20" spans="2:12" ht="12.75">
      <c r="B20" s="11"/>
      <c r="C20" s="11"/>
      <c r="D20" s="11"/>
      <c r="F20" s="63"/>
      <c r="G20" s="63"/>
      <c r="J20" s="11">
        <f t="shared" si="0"/>
      </c>
      <c r="L20" s="17"/>
    </row>
    <row r="21" spans="2:12" ht="12.75">
      <c r="B21" s="11"/>
      <c r="C21" s="11"/>
      <c r="D21" s="11"/>
      <c r="F21" s="63"/>
      <c r="G21" s="63"/>
      <c r="J21" s="11">
        <f t="shared" si="0"/>
      </c>
      <c r="L21" s="17"/>
    </row>
    <row r="22" spans="2:7" ht="12.75">
      <c r="B22" s="11"/>
      <c r="C22" s="11"/>
      <c r="D22" s="11"/>
      <c r="F22" s="63"/>
      <c r="G22" s="63"/>
    </row>
    <row r="23" spans="2:7" ht="12.75">
      <c r="B23" s="11"/>
      <c r="C23" s="11"/>
      <c r="D23" s="11"/>
      <c r="F23" s="63"/>
      <c r="G23" s="63"/>
    </row>
    <row r="24" spans="2:7" ht="12.75">
      <c r="B24" s="11"/>
      <c r="C24" s="11"/>
      <c r="D24" s="11"/>
      <c r="F24" s="63"/>
      <c r="G24" s="63"/>
    </row>
    <row r="25" spans="2:7" ht="12.75">
      <c r="B25" s="11"/>
      <c r="C25" s="11"/>
      <c r="D25" s="11"/>
      <c r="F25" s="63"/>
      <c r="G25" s="63"/>
    </row>
    <row r="26" spans="2:7" ht="12.75">
      <c r="B26" s="11"/>
      <c r="C26" s="11"/>
      <c r="D26" s="11"/>
      <c r="F26" s="63"/>
      <c r="G26" s="6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4" width="18.625" style="14" customWidth="1"/>
    <col min="5" max="5" width="5.75390625" style="11" customWidth="1"/>
    <col min="6" max="6" width="7.875" style="11" customWidth="1"/>
    <col min="7" max="7" width="7.875" style="64" customWidth="1"/>
    <col min="8" max="8" width="7.875" style="0" customWidth="1"/>
    <col min="9" max="9" width="7.125" style="63" customWidth="1"/>
    <col min="10" max="10" width="7.125" style="11" customWidth="1"/>
    <col min="11" max="16384" width="10.00390625" style="11" customWidth="1"/>
  </cols>
  <sheetData>
    <row r="1" spans="1:10" s="5" customFormat="1" ht="12.75">
      <c r="A1" s="1" t="s">
        <v>1608</v>
      </c>
      <c r="B1" s="2"/>
      <c r="C1" s="2"/>
      <c r="D1" s="2"/>
      <c r="E1" s="3"/>
      <c r="F1" s="76"/>
      <c r="G1" s="4"/>
      <c r="H1" s="4"/>
      <c r="I1" s="3"/>
      <c r="J1" s="3"/>
    </row>
    <row r="2" spans="1:10" s="5" customFormat="1" ht="12.75">
      <c r="A2" s="1" t="s">
        <v>1425</v>
      </c>
      <c r="B2" s="2"/>
      <c r="C2" s="2"/>
      <c r="D2" s="2"/>
      <c r="E2" s="3"/>
      <c r="F2" s="76"/>
      <c r="G2" s="4"/>
      <c r="H2" s="4"/>
      <c r="I2" s="3"/>
      <c r="J2" s="3"/>
    </row>
    <row r="3" spans="1:8" s="7" customFormat="1" ht="12.75">
      <c r="A3" s="6"/>
      <c r="C3" s="54"/>
      <c r="D3" s="8"/>
      <c r="E3" s="9" t="s">
        <v>6</v>
      </c>
      <c r="F3" s="9">
        <v>6</v>
      </c>
      <c r="H3" s="55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20</v>
      </c>
      <c r="H4" s="57">
        <v>80</v>
      </c>
      <c r="J4" s="9">
        <v>20</v>
      </c>
    </row>
    <row r="5" spans="1:10" s="7" customFormat="1" ht="12.75">
      <c r="A5" s="58" t="s">
        <v>0</v>
      </c>
      <c r="B5" s="58" t="s">
        <v>1</v>
      </c>
      <c r="C5" s="59" t="s">
        <v>2</v>
      </c>
      <c r="D5" s="59"/>
      <c r="E5" s="60" t="s">
        <v>3</v>
      </c>
      <c r="F5" s="60" t="s">
        <v>9</v>
      </c>
      <c r="G5" s="61" t="s">
        <v>5</v>
      </c>
      <c r="H5" s="61" t="s">
        <v>10</v>
      </c>
      <c r="I5" s="60" t="s">
        <v>11</v>
      </c>
      <c r="J5" s="60" t="s">
        <v>35</v>
      </c>
    </row>
    <row r="6" spans="1:12" ht="12.75">
      <c r="A6" s="75">
        <v>1</v>
      </c>
      <c r="B6" s="70">
        <v>5</v>
      </c>
      <c r="C6" s="12" t="s">
        <v>39</v>
      </c>
      <c r="D6" s="13" t="s">
        <v>1011</v>
      </c>
      <c r="E6" s="16">
        <v>-0.5</v>
      </c>
      <c r="F6" s="62">
        <v>35.5</v>
      </c>
      <c r="G6" s="62">
        <v>51</v>
      </c>
      <c r="H6" s="172">
        <v>0.6375</v>
      </c>
      <c r="I6" s="63">
        <v>7</v>
      </c>
      <c r="J6" s="11">
        <f>IF(C6="","",IF(A6="=",J5,(COUNT(B:B)-A6+1)*2))</f>
        <v>12</v>
      </c>
      <c r="L6" s="17"/>
    </row>
    <row r="7" spans="1:12" ht="12.75">
      <c r="A7" s="75">
        <v>2</v>
      </c>
      <c r="B7" s="70">
        <v>1</v>
      </c>
      <c r="C7" s="12" t="s">
        <v>26</v>
      </c>
      <c r="D7" s="13" t="s">
        <v>17</v>
      </c>
      <c r="E7" s="16">
        <v>1</v>
      </c>
      <c r="F7" s="62">
        <v>7</v>
      </c>
      <c r="G7" s="62">
        <v>43</v>
      </c>
      <c r="H7" s="172">
        <v>0.5375</v>
      </c>
      <c r="I7" s="63">
        <v>2</v>
      </c>
      <c r="J7" s="11">
        <f aca="true" t="shared" si="0" ref="J7:J21">IF(C7="","",IF(A7="=",J6,(COUNT(B$1:B$65536)-A7+1)*2))</f>
        <v>10</v>
      </c>
      <c r="L7" s="17"/>
    </row>
    <row r="8" spans="1:12" ht="12.75">
      <c r="A8" s="75">
        <v>3</v>
      </c>
      <c r="B8" s="70">
        <v>6</v>
      </c>
      <c r="C8" s="12" t="s">
        <v>20</v>
      </c>
      <c r="D8" s="13" t="s">
        <v>12</v>
      </c>
      <c r="E8" s="16">
        <v>1</v>
      </c>
      <c r="F8" s="62">
        <v>-14.75</v>
      </c>
      <c r="G8" s="62">
        <v>42</v>
      </c>
      <c r="H8" s="172">
        <v>0.525</v>
      </c>
      <c r="I8" s="63">
        <v>1</v>
      </c>
      <c r="J8" s="11">
        <f t="shared" si="0"/>
        <v>8</v>
      </c>
      <c r="L8" s="17"/>
    </row>
    <row r="9" spans="1:12" ht="12.75">
      <c r="A9" s="75">
        <v>4</v>
      </c>
      <c r="B9" s="69">
        <v>4</v>
      </c>
      <c r="C9" s="12" t="s">
        <v>24</v>
      </c>
      <c r="D9" s="13" t="s">
        <v>25</v>
      </c>
      <c r="E9" s="16">
        <v>1</v>
      </c>
      <c r="F9" s="62">
        <v>-0.75</v>
      </c>
      <c r="G9" s="62">
        <v>40</v>
      </c>
      <c r="H9" s="172">
        <v>0.5</v>
      </c>
      <c r="J9" s="11">
        <f t="shared" si="0"/>
        <v>6</v>
      </c>
      <c r="L9" s="17"/>
    </row>
    <row r="10" spans="1:12" ht="12.75">
      <c r="A10" s="75">
        <v>5</v>
      </c>
      <c r="B10" s="70">
        <v>3</v>
      </c>
      <c r="C10" s="12" t="s">
        <v>14</v>
      </c>
      <c r="D10" s="13" t="s">
        <v>15</v>
      </c>
      <c r="E10" s="16">
        <v>2</v>
      </c>
      <c r="F10" s="62">
        <v>-2.5</v>
      </c>
      <c r="G10" s="62">
        <v>34</v>
      </c>
      <c r="H10" s="172">
        <v>0.425</v>
      </c>
      <c r="J10" s="11">
        <f t="shared" si="0"/>
        <v>4</v>
      </c>
      <c r="L10" s="17"/>
    </row>
    <row r="11" spans="1:12" ht="12.75">
      <c r="A11" s="75">
        <v>6</v>
      </c>
      <c r="B11" s="70">
        <v>2</v>
      </c>
      <c r="C11" s="12" t="s">
        <v>1610</v>
      </c>
      <c r="D11" s="13" t="s">
        <v>1611</v>
      </c>
      <c r="E11" s="16">
        <v>-0.5</v>
      </c>
      <c r="F11" s="62">
        <v>-24.5</v>
      </c>
      <c r="G11" s="62">
        <v>30</v>
      </c>
      <c r="H11" s="172">
        <v>0.375</v>
      </c>
      <c r="J11" s="11">
        <f t="shared" si="0"/>
        <v>2</v>
      </c>
      <c r="L11" s="17"/>
    </row>
    <row r="12" spans="2:12" ht="12.75">
      <c r="B12" s="11"/>
      <c r="C12" s="11"/>
      <c r="D12" s="11"/>
      <c r="F12" s="63"/>
      <c r="G12" s="63"/>
      <c r="J12" s="11">
        <f t="shared" si="0"/>
      </c>
      <c r="L12" s="17"/>
    </row>
    <row r="13" spans="2:12" ht="12.75">
      <c r="B13" s="11"/>
      <c r="C13" s="11"/>
      <c r="D13" s="11"/>
      <c r="F13" s="63"/>
      <c r="G13" s="63"/>
      <c r="J13" s="11">
        <f t="shared" si="0"/>
      </c>
      <c r="L13" s="17"/>
    </row>
    <row r="14" spans="2:12" ht="12.75">
      <c r="B14" s="11"/>
      <c r="C14" s="11"/>
      <c r="D14" s="11"/>
      <c r="F14" s="63"/>
      <c r="G14" s="63"/>
      <c r="J14" s="11">
        <f t="shared" si="0"/>
      </c>
      <c r="L14" s="17"/>
    </row>
    <row r="15" spans="2:12" ht="12.75">
      <c r="B15" s="11"/>
      <c r="C15" s="11"/>
      <c r="D15" s="11"/>
      <c r="F15" s="63"/>
      <c r="G15" s="63"/>
      <c r="J15" s="11">
        <f t="shared" si="0"/>
      </c>
      <c r="L15" s="17"/>
    </row>
    <row r="16" spans="2:12" ht="12.75">
      <c r="B16" s="11"/>
      <c r="C16" s="11"/>
      <c r="D16" s="11"/>
      <c r="F16" s="63"/>
      <c r="G16" s="63"/>
      <c r="J16" s="11">
        <f t="shared" si="0"/>
      </c>
      <c r="L16" s="17"/>
    </row>
    <row r="17" spans="2:12" ht="12.75">
      <c r="B17" s="11"/>
      <c r="C17" s="11"/>
      <c r="D17" s="11"/>
      <c r="F17" s="63"/>
      <c r="G17" s="63"/>
      <c r="J17" s="11">
        <f t="shared" si="0"/>
      </c>
      <c r="L17" s="17"/>
    </row>
    <row r="18" spans="2:12" ht="12.75">
      <c r="B18" s="11"/>
      <c r="C18" s="11"/>
      <c r="D18" s="11"/>
      <c r="F18" s="63"/>
      <c r="G18" s="63"/>
      <c r="J18" s="11">
        <f t="shared" si="0"/>
      </c>
      <c r="L18" s="17"/>
    </row>
    <row r="19" spans="2:12" ht="12.75">
      <c r="B19" s="11"/>
      <c r="C19" s="11"/>
      <c r="D19" s="11"/>
      <c r="F19" s="63"/>
      <c r="G19" s="63"/>
      <c r="J19" s="11">
        <f t="shared" si="0"/>
      </c>
      <c r="L19" s="17"/>
    </row>
    <row r="20" spans="2:12" ht="12.75">
      <c r="B20" s="11"/>
      <c r="C20" s="11"/>
      <c r="D20" s="11"/>
      <c r="F20" s="63"/>
      <c r="G20" s="63"/>
      <c r="J20" s="11">
        <f t="shared" si="0"/>
      </c>
      <c r="L20" s="17"/>
    </row>
    <row r="21" spans="2:12" ht="12.75">
      <c r="B21" s="11"/>
      <c r="C21" s="11"/>
      <c r="D21" s="11"/>
      <c r="F21" s="63"/>
      <c r="G21" s="63"/>
      <c r="J21" s="11">
        <f t="shared" si="0"/>
      </c>
      <c r="L21" s="17"/>
    </row>
    <row r="22" spans="2:7" ht="12.75">
      <c r="B22" s="11"/>
      <c r="C22" s="11"/>
      <c r="D22" s="11"/>
      <c r="F22" s="63"/>
      <c r="G22" s="63"/>
    </row>
    <row r="23" spans="2:7" ht="12.75">
      <c r="B23" s="11"/>
      <c r="C23" s="11"/>
      <c r="D23" s="11"/>
      <c r="F23" s="63"/>
      <c r="G23" s="63"/>
    </row>
    <row r="24" spans="2:7" ht="12.75">
      <c r="B24" s="11"/>
      <c r="C24" s="11"/>
      <c r="D24" s="11"/>
      <c r="F24" s="63"/>
      <c r="G24" s="63"/>
    </row>
    <row r="25" spans="2:7" ht="12.75">
      <c r="B25" s="11"/>
      <c r="C25" s="11"/>
      <c r="D25" s="11"/>
      <c r="F25" s="63"/>
      <c r="G25" s="63"/>
    </row>
    <row r="26" spans="2:7" ht="12.75">
      <c r="B26" s="11"/>
      <c r="C26" s="11"/>
      <c r="D26" s="11"/>
      <c r="F26" s="63"/>
      <c r="G26" s="6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Андрей</cp:lastModifiedBy>
  <cp:lastPrinted>2018-01-17T19:59:01Z</cp:lastPrinted>
  <dcterms:created xsi:type="dcterms:W3CDTF">2012-04-24T09:43:51Z</dcterms:created>
  <dcterms:modified xsi:type="dcterms:W3CDTF">2018-08-22T06:45:19Z</dcterms:modified>
  <cp:category/>
  <cp:version/>
  <cp:contentType/>
  <cp:contentStatus/>
</cp:coreProperties>
</file>