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сес1" sheetId="2" r:id="rId2"/>
    <sheet name="сес2" sheetId="3" r:id="rId3"/>
    <sheet name="сес3" sheetId="4" r:id="rId4"/>
    <sheet name="сес4" sheetId="5" r:id="rId5"/>
    <sheet name="сес5" sheetId="6" r:id="rId6"/>
    <sheet name="сес6" sheetId="7" r:id="rId7"/>
    <sheet name="сес7" sheetId="8" r:id="rId8"/>
    <sheet name="сес8" sheetId="9" r:id="rId9"/>
    <sheet name="сес9" sheetId="10" r:id="rId10"/>
    <sheet name="сес10" sheetId="11" r:id="rId11"/>
    <sheet name="Прот1" sheetId="12" r:id="rId12"/>
    <sheet name="Прот2" sheetId="13" r:id="rId13"/>
    <sheet name="Прот3" sheetId="14" r:id="rId14"/>
    <sheet name="Прот4" sheetId="15" r:id="rId15"/>
    <sheet name="Прот5" sheetId="16" r:id="rId16"/>
    <sheet name="Прот6" sheetId="17" r:id="rId17"/>
    <sheet name="Прот7" sheetId="18" r:id="rId18"/>
    <sheet name="Прот8" sheetId="19" r:id="rId19"/>
    <sheet name="Прот9" sheetId="20" r:id="rId20"/>
    <sheet name="Прот10" sheetId="21" r:id="rId21"/>
  </sheets>
  <definedNames>
    <definedName name="_xlfn.IFERROR" hidden="1">#NAME?</definedName>
  </definedNames>
  <calcPr fullCalcOnLoad="1"/>
</workbook>
</file>

<file path=xl/comments12.xml><?xml version="1.0" encoding="utf-8"?>
<comments xmlns="http://schemas.openxmlformats.org/spreadsheetml/2006/main">
  <authors>
    <author>Андрей</author>
  </authors>
  <commentList>
    <comment ref="H71" authorId="0">
      <text>
        <r>
          <rPr>
            <b/>
            <sz val="9"/>
            <rFont val="Tahoma"/>
            <family val="2"/>
          </rPr>
          <t>Андрей:</t>
        </r>
        <r>
          <rPr>
            <sz val="9"/>
            <rFont val="Tahoma"/>
            <family val="2"/>
          </rPr>
          <t xml:space="preserve">
60% от ровно и 40% от без двух</t>
        </r>
      </text>
    </comment>
  </commentList>
</comments>
</file>

<file path=xl/comments19.xml><?xml version="1.0" encoding="utf-8"?>
<comments xmlns="http://schemas.openxmlformats.org/spreadsheetml/2006/main">
  <authors>
    <author>Андрей</author>
  </authors>
  <commentList>
    <comment ref="D65" authorId="0">
      <text>
        <r>
          <rPr>
            <sz val="9"/>
            <rFont val="Tahoma"/>
            <family val="2"/>
          </rPr>
          <t xml:space="preserve">Присуждено:
Для 4 пары 2♣ от Е 4 взятки
Для 3 пары контракт, достигнутый за столом.
</t>
        </r>
      </text>
    </comment>
  </commentList>
</comments>
</file>

<file path=xl/sharedStrings.xml><?xml version="1.0" encoding="utf-8"?>
<sst xmlns="http://schemas.openxmlformats.org/spreadsheetml/2006/main" count="15822" uniqueCount="2209">
  <si>
    <t>М</t>
  </si>
  <si>
    <t>№</t>
  </si>
  <si>
    <t>Фамилии участников</t>
  </si>
  <si>
    <t>r</t>
  </si>
  <si>
    <t>СУММА</t>
  </si>
  <si>
    <t>S</t>
  </si>
  <si>
    <t>Пар</t>
  </si>
  <si>
    <t>max</t>
  </si>
  <si>
    <t>Сдач</t>
  </si>
  <si>
    <t>Imp</t>
  </si>
  <si>
    <t>%</t>
  </si>
  <si>
    <t>МБ</t>
  </si>
  <si>
    <t>Сессия 1 "на макс"</t>
  </si>
  <si>
    <t>Бахчаев С.Ю.</t>
  </si>
  <si>
    <t>Обыденов А.Е.</t>
  </si>
  <si>
    <t>Лотошников В.В.</t>
  </si>
  <si>
    <t>Савинов Е.А.</t>
  </si>
  <si>
    <t>Красинская В.Б.</t>
  </si>
  <si>
    <t>Сидоров А.Ю.</t>
  </si>
  <si>
    <t>Крюкова Э.Г.</t>
  </si>
  <si>
    <t>Ситников А.Ю.</t>
  </si>
  <si>
    <t>Романова А.А.</t>
  </si>
  <si>
    <t>Шепеленко Е.А.</t>
  </si>
  <si>
    <t>Бакал М.Э.</t>
  </si>
  <si>
    <t>Приведенцев А.Ю.</t>
  </si>
  <si>
    <t>Жук И.В.</t>
  </si>
  <si>
    <t>Аушев П.С.</t>
  </si>
  <si>
    <t>Жевелев С.Н.</t>
  </si>
  <si>
    <t>Черняк Е.В.</t>
  </si>
  <si>
    <t>сес1</t>
  </si>
  <si>
    <t>сес2</t>
  </si>
  <si>
    <t>сес3</t>
  </si>
  <si>
    <t>сес4</t>
  </si>
  <si>
    <t>сес5</t>
  </si>
  <si>
    <t>сес6</t>
  </si>
  <si>
    <t>сес7</t>
  </si>
  <si>
    <t>сес8</t>
  </si>
  <si>
    <t>сес9</t>
  </si>
  <si>
    <t>сес10</t>
  </si>
  <si>
    <t>ИПБ</t>
  </si>
  <si>
    <t>Стойка после</t>
  </si>
  <si>
    <t>сессии</t>
  </si>
  <si>
    <t>Годовой турнир 2018 по спортивному бриджу (ассорти).</t>
  </si>
  <si>
    <t>Сессия 2 "на макс"</t>
  </si>
  <si>
    <t>Сессия 4 "на макс"</t>
  </si>
  <si>
    <t>Сессия 7 "Индивидуальная сессия на макс"</t>
  </si>
  <si>
    <t>Васильев Ю.В.</t>
  </si>
  <si>
    <t>Соболев М.В.</t>
  </si>
  <si>
    <t>Академова В.В.</t>
  </si>
  <si>
    <t>VP</t>
  </si>
  <si>
    <t>Акмаев В.И.</t>
  </si>
  <si>
    <t>Игроков</t>
  </si>
  <si>
    <t>Имп</t>
  </si>
  <si>
    <t>Золотарев С.Я.</t>
  </si>
  <si>
    <t>Штраф</t>
  </si>
  <si>
    <t>Балашов К.А.</t>
  </si>
  <si>
    <t>Сессия 9 "на кросс-импы"</t>
  </si>
  <si>
    <t>Сессия 10 "на кросс-импы"</t>
  </si>
  <si>
    <t>27 марта 2018г.</t>
  </si>
  <si>
    <t>03 апреля 2018г.</t>
  </si>
  <si>
    <t>=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</si>
  <si>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</si>
  <si>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</si>
  <si>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</si>
  <si>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</si>
  <si>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</si>
  <si>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</si>
  <si>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</si>
  <si>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</si>
  <si>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</si>
  <si>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</si>
  <si>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973</t>
  </si>
  <si>
    <t>КВ</t>
  </si>
  <si>
    <t>♥</t>
  </si>
  <si>
    <t>Д75</t>
  </si>
  <si>
    <t>Д109843</t>
  </si>
  <si>
    <t>♦</t>
  </si>
  <si>
    <t>В2</t>
  </si>
  <si>
    <t>4</t>
  </si>
  <si>
    <t>♣</t>
  </si>
  <si>
    <t>ДВ854</t>
  </si>
  <si>
    <t>В963</t>
  </si>
  <si>
    <t>ТК</t>
  </si>
  <si>
    <t>84</t>
  </si>
  <si>
    <t>108</t>
  </si>
  <si>
    <t>Т7542</t>
  </si>
  <si>
    <t>К982</t>
  </si>
  <si>
    <t>ТВ104</t>
  </si>
  <si>
    <t>К62</t>
  </si>
  <si>
    <t>В75</t>
  </si>
  <si>
    <t>К863</t>
  </si>
  <si>
    <t>Д95</t>
  </si>
  <si>
    <t>ТК1097</t>
  </si>
  <si>
    <t>Д52</t>
  </si>
  <si>
    <t>972</t>
  </si>
  <si>
    <t>ТК106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</si>
  <si>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</si>
  <si>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Д42</t>
  </si>
  <si>
    <t>К7</t>
  </si>
  <si>
    <t>ДВ10652</t>
  </si>
  <si>
    <t>N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</si>
  <si>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</si>
  <si>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Д963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</si>
  <si>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</si>
  <si>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Минимакс:</t>
  </si>
  <si>
    <t>63</t>
  </si>
  <si>
    <t>Т</t>
  </si>
  <si>
    <t>3NT, W, -460</t>
  </si>
  <si>
    <t>Т1074</t>
  </si>
  <si>
    <t>E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</si>
  <si>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</si>
  <si>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2NT, E, -120</t>
  </si>
  <si>
    <t>В863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</si>
  <si>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</si>
  <si>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</t>
  </si>
  <si>
    <t>W</t>
  </si>
  <si>
    <t>Т1085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</si>
  <si>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</si>
  <si>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</si>
  <si>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</si>
  <si>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</si>
  <si>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</si>
  <si>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</si>
  <si>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</si>
  <si>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</si>
  <si>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</si>
  <si>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</si>
  <si>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</si>
  <si>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</si>
  <si>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r>
      <t>2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</si>
  <si>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</si>
  <si>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</si>
  <si>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5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</si>
  <si>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</si>
  <si>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2♣</t>
  </si>
  <si>
    <t>2♠</t>
  </si>
  <si>
    <t>03</t>
  </si>
  <si>
    <t>South</t>
  </si>
  <si>
    <t>04</t>
  </si>
  <si>
    <t>West</t>
  </si>
  <si>
    <t>E-W</t>
  </si>
  <si>
    <t>ALL</t>
  </si>
  <si>
    <t>ТВ</t>
  </si>
  <si>
    <t>ТВ84</t>
  </si>
  <si>
    <t>К85</t>
  </si>
  <si>
    <t>КВ52</t>
  </si>
  <si>
    <t>Д82</t>
  </si>
  <si>
    <t>1054</t>
  </si>
  <si>
    <t>Т9865</t>
  </si>
  <si>
    <t>97</t>
  </si>
  <si>
    <t>К108632</t>
  </si>
  <si>
    <t>Д94</t>
  </si>
  <si>
    <t>96</t>
  </si>
  <si>
    <t>Д753</t>
  </si>
  <si>
    <t>Д72</t>
  </si>
  <si>
    <t>Т3</t>
  </si>
  <si>
    <t>Т9643</t>
  </si>
  <si>
    <t>Д7</t>
  </si>
  <si>
    <t>К9</t>
  </si>
  <si>
    <t>Т654</t>
  </si>
  <si>
    <t>ТВ73</t>
  </si>
  <si>
    <t>К</t>
  </si>
  <si>
    <t>10743</t>
  </si>
  <si>
    <t>В10</t>
  </si>
  <si>
    <t>КД8432</t>
  </si>
  <si>
    <t>75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</si>
  <si>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</si>
  <si>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К102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</si>
  <si>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</si>
  <si>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В10964</t>
  </si>
  <si>
    <t>4♠, W, -620</t>
  </si>
  <si>
    <t>В1073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</si>
  <si>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</si>
  <si>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W, -90</t>
  </si>
  <si>
    <t>Д9862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</si>
  <si>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</si>
  <si>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</si>
  <si>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</si>
  <si>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Т65</t>
  </si>
  <si>
    <t>4♠</t>
  </si>
  <si>
    <t>2NT</t>
  </si>
  <si>
    <t>3♠</t>
  </si>
  <si>
    <t>3♣</t>
  </si>
  <si>
    <t>4♠к</t>
  </si>
  <si>
    <t>05</t>
  </si>
  <si>
    <t>06</t>
  </si>
  <si>
    <t>8654</t>
  </si>
  <si>
    <t>Д86</t>
  </si>
  <si>
    <t>ТК7</t>
  </si>
  <si>
    <t>К109742</t>
  </si>
  <si>
    <t>ДВ43</t>
  </si>
  <si>
    <t>10652</t>
  </si>
  <si>
    <t>Д</t>
  </si>
  <si>
    <t>ТКВ2</t>
  </si>
  <si>
    <t>73</t>
  </si>
  <si>
    <t>1043</t>
  </si>
  <si>
    <t>В982</t>
  </si>
  <si>
    <t>Т5</t>
  </si>
  <si>
    <t>В8</t>
  </si>
  <si>
    <t>ТК104</t>
  </si>
  <si>
    <t>ДВ</t>
  </si>
  <si>
    <t>КД10963</t>
  </si>
  <si>
    <t>854</t>
  </si>
  <si>
    <t>Т9752</t>
  </si>
  <si>
    <t>К106</t>
  </si>
  <si>
    <t>Д73</t>
  </si>
  <si>
    <t>ТК84</t>
  </si>
  <si>
    <t>10973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</si>
  <si>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</si>
  <si>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Т1094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</si>
  <si>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</si>
  <si>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Д65</t>
  </si>
  <si>
    <t>Д63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</si>
  <si>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</si>
  <si>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W, -430</t>
  </si>
  <si>
    <t>86532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</si>
  <si>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</si>
  <si>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</si>
  <si>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t>ТВ72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</si>
  <si>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</si>
  <si>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8</t>
  </si>
  <si>
    <t>В9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</si>
  <si>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</si>
  <si>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</si>
  <si>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♥</t>
    </r>
  </si>
  <si>
    <t>5♣рк</t>
  </si>
  <si>
    <t>присуждение</t>
  </si>
  <si>
    <t>07</t>
  </si>
  <si>
    <t>08</t>
  </si>
  <si>
    <t>К432</t>
  </si>
  <si>
    <t>В3</t>
  </si>
  <si>
    <t>52</t>
  </si>
  <si>
    <t>Д653</t>
  </si>
  <si>
    <t>КД</t>
  </si>
  <si>
    <t>Т86</t>
  </si>
  <si>
    <t>Д8764</t>
  </si>
  <si>
    <t>Т743</t>
  </si>
  <si>
    <t>Д876</t>
  </si>
  <si>
    <t>ТК8</t>
  </si>
  <si>
    <t>Д764</t>
  </si>
  <si>
    <t>1074</t>
  </si>
  <si>
    <t>ДВ963</t>
  </si>
  <si>
    <t>В1094</t>
  </si>
  <si>
    <t>72</t>
  </si>
  <si>
    <t>872</t>
  </si>
  <si>
    <t>103</t>
  </si>
  <si>
    <t>КВ3</t>
  </si>
  <si>
    <t>Д92</t>
  </si>
  <si>
    <t>Т10532</t>
  </si>
  <si>
    <t>10952</t>
  </si>
  <si>
    <t>Т105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</si>
  <si>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</si>
  <si>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</si>
  <si>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</si>
  <si>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</si>
  <si>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+1370</t>
    </r>
  </si>
  <si>
    <t>ТВ9654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</si>
  <si>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</si>
  <si>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</si>
  <si>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t>10754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</si>
  <si>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</si>
  <si>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</t>
  </si>
  <si>
    <t>all pass</t>
  </si>
  <si>
    <t>1♠</t>
  </si>
  <si>
    <t>09</t>
  </si>
  <si>
    <t>10</t>
  </si>
  <si>
    <t>ТВ106</t>
  </si>
  <si>
    <t>9865</t>
  </si>
  <si>
    <t>Д986</t>
  </si>
  <si>
    <t>Т432</t>
  </si>
  <si>
    <t>105</t>
  </si>
  <si>
    <t>943</t>
  </si>
  <si>
    <t>В102</t>
  </si>
  <si>
    <t>Д5432</t>
  </si>
  <si>
    <t>Д4</t>
  </si>
  <si>
    <t>К103</t>
  </si>
  <si>
    <t>ТК73</t>
  </si>
  <si>
    <t>42</t>
  </si>
  <si>
    <t>КД5</t>
  </si>
  <si>
    <t>В109</t>
  </si>
  <si>
    <t>КД863</t>
  </si>
  <si>
    <t>Т762</t>
  </si>
  <si>
    <t>КДВ9</t>
  </si>
  <si>
    <t>ТДВ52</t>
  </si>
  <si>
    <t>9873</t>
  </si>
  <si>
    <t>К65</t>
  </si>
  <si>
    <t>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</si>
  <si>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</si>
  <si>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</si>
  <si>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В105</t>
  </si>
  <si>
    <t>876</t>
  </si>
  <si>
    <t>1♠, E, -140</t>
  </si>
  <si>
    <t>Т1054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</si>
  <si>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</si>
  <si>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2♠, S, +110</t>
  </si>
  <si>
    <t>843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</si>
  <si>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</si>
  <si>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К876</t>
  </si>
  <si>
    <t>ТД4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</si>
  <si>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</si>
  <si>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3♠к</t>
  </si>
  <si>
    <r>
      <t>2</t>
    </r>
    <r>
      <rPr>
        <sz val="10"/>
        <color indexed="10"/>
        <rFont val="Arial Cyr"/>
        <family val="2"/>
      </rPr>
      <t>♦</t>
    </r>
  </si>
  <si>
    <t>11</t>
  </si>
  <si>
    <t>12</t>
  </si>
  <si>
    <t>К4</t>
  </si>
  <si>
    <t>Т94</t>
  </si>
  <si>
    <t>ТД3</t>
  </si>
  <si>
    <t>К854</t>
  </si>
  <si>
    <t>Т763</t>
  </si>
  <si>
    <t>КВ6</t>
  </si>
  <si>
    <t>В865</t>
  </si>
  <si>
    <t>852</t>
  </si>
  <si>
    <t>Т8753</t>
  </si>
  <si>
    <t>ДВ106</t>
  </si>
  <si>
    <t>КВ76</t>
  </si>
  <si>
    <t>1097</t>
  </si>
  <si>
    <t>КВ654</t>
  </si>
  <si>
    <t>ТД6</t>
  </si>
  <si>
    <t>В98</t>
  </si>
  <si>
    <t>54</t>
  </si>
  <si>
    <t>10974</t>
  </si>
  <si>
    <t>Т83</t>
  </si>
  <si>
    <t>32</t>
  </si>
  <si>
    <t>92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</si>
  <si>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</si>
  <si>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1083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</si>
  <si>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</si>
  <si>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82</t>
  </si>
  <si>
    <t>9732</t>
  </si>
  <si>
    <t>4♣, S, +130</t>
  </si>
  <si>
    <t>КД102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</si>
  <si>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</si>
  <si>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</si>
  <si>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</si>
  <si>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ТД1097</t>
  </si>
  <si>
    <r>
      <t>1</t>
    </r>
    <r>
      <rPr>
        <sz val="10"/>
        <color indexed="10"/>
        <rFont val="Arial Cyr"/>
        <family val="2"/>
      </rPr>
      <t>♥</t>
    </r>
  </si>
  <si>
    <t>5♣</t>
  </si>
  <si>
    <t>13</t>
  </si>
  <si>
    <t>14</t>
  </si>
  <si>
    <t>К97</t>
  </si>
  <si>
    <t>ТВ986</t>
  </si>
  <si>
    <t>Д9</t>
  </si>
  <si>
    <t>К108742</t>
  </si>
  <si>
    <t>Д10763</t>
  </si>
  <si>
    <t>Д8</t>
  </si>
  <si>
    <t>1084</t>
  </si>
  <si>
    <t>ДВ6</t>
  </si>
  <si>
    <t>К3</t>
  </si>
  <si>
    <t>К10876</t>
  </si>
  <si>
    <t>ТВ42</t>
  </si>
  <si>
    <t>ТВ32</t>
  </si>
  <si>
    <t>КД975</t>
  </si>
  <si>
    <t>В63</t>
  </si>
  <si>
    <t>Т95</t>
  </si>
  <si>
    <t>КВ984</t>
  </si>
  <si>
    <t>Т2</t>
  </si>
  <si>
    <t>Д10</t>
  </si>
  <si>
    <t>К94</t>
  </si>
  <si>
    <t>К1065</t>
  </si>
  <si>
    <t>ТВ43</t>
  </si>
  <si>
    <t>Т532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</si>
  <si>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</si>
  <si>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Д107542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</si>
  <si>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</si>
  <si>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53</t>
  </si>
  <si>
    <t>1064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</si>
  <si>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</si>
  <si>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</si>
  <si>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7♠*, S, -1100</t>
  </si>
  <si>
    <t>5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</si>
  <si>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</si>
  <si>
    <t>ТВ8652</t>
  </si>
  <si>
    <r>
      <t>6</t>
    </r>
    <r>
      <rPr>
        <sz val="10"/>
        <color indexed="10"/>
        <rFont val="Arial Cyr"/>
        <family val="2"/>
      </rPr>
      <t>♥</t>
    </r>
  </si>
  <si>
    <t>4♣к</t>
  </si>
  <si>
    <t>6♠к</t>
  </si>
  <si>
    <t>15</t>
  </si>
  <si>
    <t>16</t>
  </si>
  <si>
    <t>ТВ5</t>
  </si>
  <si>
    <t>ТДВ7</t>
  </si>
  <si>
    <t>85</t>
  </si>
  <si>
    <t>ТК7432</t>
  </si>
  <si>
    <t>КВ952</t>
  </si>
  <si>
    <t>10862</t>
  </si>
  <si>
    <t>963</t>
  </si>
  <si>
    <t>10852</t>
  </si>
  <si>
    <t>Д106</t>
  </si>
  <si>
    <t>ТК74</t>
  </si>
  <si>
    <t>В973</t>
  </si>
  <si>
    <t>Т1086</t>
  </si>
  <si>
    <t>Д1085</t>
  </si>
  <si>
    <t>В</t>
  </si>
  <si>
    <t>В1072</t>
  </si>
  <si>
    <t>ТД5</t>
  </si>
  <si>
    <t>Д6</t>
  </si>
  <si>
    <t>Д973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</si>
  <si>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</si>
  <si>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</si>
  <si>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В932</t>
  </si>
  <si>
    <t>3♣,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</si>
  <si>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</si>
  <si>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+430</t>
  </si>
  <si>
    <t>К984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</si>
  <si>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</si>
  <si>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</si>
  <si>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Т1043</t>
  </si>
  <si>
    <t>17</t>
  </si>
  <si>
    <t>18</t>
  </si>
  <si>
    <t>К75</t>
  </si>
  <si>
    <t>109</t>
  </si>
  <si>
    <t>В964</t>
  </si>
  <si>
    <t>Д109632</t>
  </si>
  <si>
    <t>Т92</t>
  </si>
  <si>
    <t>Т85</t>
  </si>
  <si>
    <t>Т10</t>
  </si>
  <si>
    <t>ТВ108432</t>
  </si>
  <si>
    <t>К8</t>
  </si>
  <si>
    <t>Т7432</t>
  </si>
  <si>
    <t>ТД732</t>
  </si>
  <si>
    <t>ТК54</t>
  </si>
  <si>
    <t>7</t>
  </si>
  <si>
    <t>106</t>
  </si>
  <si>
    <t>КД7</t>
  </si>
  <si>
    <t>В106</t>
  </si>
  <si>
    <t>8743</t>
  </si>
  <si>
    <t>КВ74</t>
  </si>
  <si>
    <t>В85</t>
  </si>
  <si>
    <t>9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</si>
  <si>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</si>
  <si>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ДВ65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</si>
  <si>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</si>
  <si>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</si>
  <si>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</si>
  <si>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</si>
  <si>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В8543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</si>
  <si>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</si>
  <si>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</si>
  <si>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t>ТК5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</si>
  <si>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</si>
  <si>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Д932</t>
  </si>
  <si>
    <t>К932</t>
  </si>
  <si>
    <t>В53</t>
  </si>
  <si>
    <t>КВ10</t>
  </si>
  <si>
    <t>Т104</t>
  </si>
  <si>
    <t>Т75</t>
  </si>
  <si>
    <t>В987543</t>
  </si>
  <si>
    <t>В108</t>
  </si>
  <si>
    <t>ТД96</t>
  </si>
  <si>
    <t>87543</t>
  </si>
  <si>
    <t>К9872</t>
  </si>
  <si>
    <t>Д83</t>
  </si>
  <si>
    <t>76</t>
  </si>
  <si>
    <t>ДВ1065</t>
  </si>
  <si>
    <t>В965</t>
  </si>
  <si>
    <t>Д87</t>
  </si>
  <si>
    <t>862</t>
  </si>
  <si>
    <t>КД103</t>
  </si>
  <si>
    <t>62</t>
  </si>
  <si>
    <t>ТК10</t>
  </si>
  <si>
    <t>6432</t>
  </si>
  <si>
    <t>ТКД</t>
  </si>
  <si>
    <t>КВ102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</si>
  <si>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</si>
  <si>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Т1064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</si>
  <si>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</si>
  <si>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Т9542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</si>
  <si>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</si>
  <si>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</si>
  <si>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</si>
  <si>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+420</t>
    </r>
  </si>
  <si>
    <t>К32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</si>
  <si>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</si>
  <si>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</si>
  <si>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В94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</si>
  <si>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</si>
  <si>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975</t>
  </si>
  <si>
    <t>В6432</t>
  </si>
  <si>
    <t>КВ42</t>
  </si>
  <si>
    <t>ТД9</t>
  </si>
  <si>
    <t>ТВ62</t>
  </si>
  <si>
    <t>Д3</t>
  </si>
  <si>
    <t>Т987</t>
  </si>
  <si>
    <t>ТК1042</t>
  </si>
  <si>
    <t>643</t>
  </si>
  <si>
    <t>КД10872</t>
  </si>
  <si>
    <t>Т109</t>
  </si>
  <si>
    <t>Д87653</t>
  </si>
  <si>
    <t>ТДВ1085</t>
  </si>
  <si>
    <t>В1032</t>
  </si>
  <si>
    <t>В876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</si>
  <si>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</si>
  <si>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КД10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</si>
  <si>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</si>
  <si>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В9763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</si>
  <si>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</si>
  <si>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</si>
  <si>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4♠*, N, -200</t>
  </si>
  <si>
    <t>974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</si>
  <si>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</si>
  <si>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К654</t>
  </si>
  <si>
    <t>КД1083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</si>
  <si>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</si>
  <si>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В82</t>
  </si>
  <si>
    <t>Т8</t>
  </si>
  <si>
    <t>В10854</t>
  </si>
  <si>
    <t>ДВ2</t>
  </si>
  <si>
    <t>873</t>
  </si>
  <si>
    <t>ДВ974</t>
  </si>
  <si>
    <t>Т43</t>
  </si>
  <si>
    <t>Д76</t>
  </si>
  <si>
    <t>ТКД106</t>
  </si>
  <si>
    <t>В73</t>
  </si>
  <si>
    <t>КВ974</t>
  </si>
  <si>
    <t>1062</t>
  </si>
  <si>
    <t>987</t>
  </si>
  <si>
    <t>К97632</t>
  </si>
  <si>
    <t>К743</t>
  </si>
  <si>
    <t>ТКД96</t>
  </si>
  <si>
    <t>863</t>
  </si>
  <si>
    <t>1052</t>
  </si>
  <si>
    <t>К1095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</si>
  <si>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</si>
  <si>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984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</si>
  <si>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</si>
  <si>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</si>
  <si>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</si>
  <si>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К1052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</si>
  <si>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</si>
  <si>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t>ТД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</si>
  <si>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</si>
  <si>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-600</t>
  </si>
  <si>
    <t>10986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</si>
  <si>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</si>
  <si>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10542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</si>
  <si>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</si>
  <si>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В97</t>
  </si>
  <si>
    <t>ТДВ9732</t>
  </si>
  <si>
    <t>Т98</t>
  </si>
  <si>
    <t>Т7</t>
  </si>
  <si>
    <t>982</t>
  </si>
  <si>
    <t>Д10873</t>
  </si>
  <si>
    <t>ТКВ65</t>
  </si>
  <si>
    <t>Т6</t>
  </si>
  <si>
    <t>КД5432</t>
  </si>
  <si>
    <t>КВ732</t>
  </si>
  <si>
    <t>ДВ85</t>
  </si>
  <si>
    <t>10976</t>
  </si>
  <si>
    <t>В742</t>
  </si>
  <si>
    <t>К5</t>
  </si>
  <si>
    <t>94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</si>
  <si>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</si>
  <si>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</si>
  <si>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</si>
  <si>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</si>
  <si>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86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</si>
  <si>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</si>
  <si>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</si>
  <si>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+1510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</si>
  <si>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</si>
  <si>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ТД109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</si>
  <si>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</si>
  <si>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КДВ6532</t>
  </si>
  <si>
    <t>Т1052</t>
  </si>
  <si>
    <t>К107</t>
  </si>
  <si>
    <t>6</t>
  </si>
  <si>
    <t>ТД72</t>
  </si>
  <si>
    <t>ТКДВ73</t>
  </si>
  <si>
    <t>9876</t>
  </si>
  <si>
    <t>Т72</t>
  </si>
  <si>
    <t>КД64</t>
  </si>
  <si>
    <t>ТВ954</t>
  </si>
  <si>
    <t>В1093</t>
  </si>
  <si>
    <t>ТД74</t>
  </si>
  <si>
    <t>КВ986543</t>
  </si>
  <si>
    <t>ТК652</t>
  </si>
  <si>
    <t>ДВ9842</t>
  </si>
  <si>
    <t>652</t>
  </si>
  <si>
    <t>КД4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</si>
  <si>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</si>
  <si>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10953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</si>
  <si>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</si>
  <si>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Д8632</t>
  </si>
  <si>
    <t>К852</t>
  </si>
  <si>
    <t>3NT, S,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</si>
  <si>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</si>
  <si>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-620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</si>
  <si>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</si>
  <si>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К765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</si>
  <si>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</si>
  <si>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3♣к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</si>
  <si>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</si>
  <si>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В1097</t>
  </si>
  <si>
    <t>В98652</t>
  </si>
  <si>
    <t>ТК53</t>
  </si>
  <si>
    <t>43</t>
  </si>
  <si>
    <t>95</t>
  </si>
  <si>
    <t>КД87</t>
  </si>
  <si>
    <t>Т64</t>
  </si>
  <si>
    <t>ТД84</t>
  </si>
  <si>
    <t>К6532</t>
  </si>
  <si>
    <t>ТКВ753</t>
  </si>
  <si>
    <t>Д104</t>
  </si>
  <si>
    <t>ДВ1062</t>
  </si>
  <si>
    <t>В653</t>
  </si>
  <si>
    <t>ДВ73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</si>
  <si>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</si>
  <si>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</si>
  <si>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</si>
  <si>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ДВ98742</t>
  </si>
  <si>
    <t>К1098</t>
  </si>
  <si>
    <t>5♠*, E, +100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</si>
  <si>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</si>
  <si>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3NT, E, -430</t>
  </si>
  <si>
    <t>К74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</si>
  <si>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</si>
  <si>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</si>
  <si>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</si>
  <si>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</si>
  <si>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КД3</t>
  </si>
  <si>
    <t>К965</t>
  </si>
  <si>
    <t>К543</t>
  </si>
  <si>
    <t>107</t>
  </si>
  <si>
    <t>К973</t>
  </si>
  <si>
    <t>К764</t>
  </si>
  <si>
    <t>763</t>
  </si>
  <si>
    <t>В8542</t>
  </si>
  <si>
    <t>КДВ532</t>
  </si>
  <si>
    <t>ДВ72</t>
  </si>
  <si>
    <t>В92</t>
  </si>
  <si>
    <t>КВ2</t>
  </si>
  <si>
    <t>Т9864</t>
  </si>
  <si>
    <t>Т52</t>
  </si>
  <si>
    <t>10864</t>
  </si>
  <si>
    <t>ТВ3</t>
  </si>
  <si>
    <t>КД42</t>
  </si>
  <si>
    <t>Т976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</si>
  <si>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</si>
  <si>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</si>
  <si>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</si>
  <si>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ТД108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</si>
  <si>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</si>
  <si>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</si>
  <si>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</si>
  <si>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</si>
  <si>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</si>
  <si>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Д109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</si>
  <si>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</si>
  <si>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ТВ1098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</si>
  <si>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</si>
  <si>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76432</t>
  </si>
  <si>
    <t>ТДВ85</t>
  </si>
  <si>
    <t>КВ84</t>
  </si>
  <si>
    <t>КВ5</t>
  </si>
  <si>
    <t>9832</t>
  </si>
  <si>
    <t>Д9754</t>
  </si>
  <si>
    <t>ТК862</t>
  </si>
  <si>
    <t>743</t>
  </si>
  <si>
    <t>ТКВ</t>
  </si>
  <si>
    <t>В104</t>
  </si>
  <si>
    <t>К92</t>
  </si>
  <si>
    <t>1063</t>
  </si>
  <si>
    <t>Д972</t>
  </si>
  <si>
    <t>ТД65</t>
  </si>
  <si>
    <t>Т764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</si>
  <si>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</si>
  <si>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</si>
  <si>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К1096</t>
  </si>
  <si>
    <t>10985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</si>
  <si>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</si>
  <si>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t>753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</si>
  <si>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</si>
  <si>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E, -1430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</si>
  <si>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</si>
  <si>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</t>
  </si>
  <si>
    <t>ТД10954</t>
  </si>
  <si>
    <t>875</t>
  </si>
  <si>
    <t>Д10865</t>
  </si>
  <si>
    <t>К6</t>
  </si>
  <si>
    <t>К2</t>
  </si>
  <si>
    <t>ТВ108</t>
  </si>
  <si>
    <t>В4</t>
  </si>
  <si>
    <t>Т1063</t>
  </si>
  <si>
    <t>ТКВ104</t>
  </si>
  <si>
    <t>Д7632</t>
  </si>
  <si>
    <t>ТД1075</t>
  </si>
  <si>
    <t>В9432</t>
  </si>
  <si>
    <t>КВ432</t>
  </si>
  <si>
    <t>98765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</si>
  <si>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</si>
  <si>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</si>
  <si>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ТД108653</t>
  </si>
  <si>
    <t>КВ4</t>
  </si>
  <si>
    <t>6♣*, E, +300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</si>
  <si>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</si>
  <si>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КВ9743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</si>
  <si>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</si>
  <si>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5♠к</t>
  </si>
  <si>
    <t>6♣</t>
  </si>
  <si>
    <t>6♣к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</si>
  <si>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</si>
  <si>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19</t>
  </si>
  <si>
    <t>20</t>
  </si>
  <si>
    <t>ТД10</t>
  </si>
  <si>
    <t>ТД93</t>
  </si>
  <si>
    <t>К1053</t>
  </si>
  <si>
    <t>Т9832</t>
  </si>
  <si>
    <t>732</t>
  </si>
  <si>
    <t>К873</t>
  </si>
  <si>
    <t>В542</t>
  </si>
  <si>
    <t>752</t>
  </si>
  <si>
    <t>К86</t>
  </si>
  <si>
    <t>КВ62</t>
  </si>
  <si>
    <t>ТД942</t>
  </si>
  <si>
    <t>К1074</t>
  </si>
  <si>
    <t>К1054</t>
  </si>
  <si>
    <t>Т10932</t>
  </si>
  <si>
    <t>8765</t>
  </si>
  <si>
    <t>Д7654</t>
  </si>
  <si>
    <t>ТК9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</si>
  <si>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</si>
  <si>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</si>
  <si>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Д9873</t>
  </si>
  <si>
    <t>В76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</si>
  <si>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</si>
  <si>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6♣, W, -1370</t>
  </si>
  <si>
    <t>В986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</si>
  <si>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</si>
  <si>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1032</t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</si>
  <si>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рк</t>
    </r>
  </si>
  <si>
    <t>5♣к</t>
  </si>
  <si>
    <t>21</t>
  </si>
  <si>
    <t>864</t>
  </si>
  <si>
    <t>В10962</t>
  </si>
  <si>
    <t>ТВ982</t>
  </si>
  <si>
    <t>ТД2</t>
  </si>
  <si>
    <t>543</t>
  </si>
  <si>
    <t>Т108642</t>
  </si>
  <si>
    <t>765</t>
  </si>
  <si>
    <t>КВ973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</si>
  <si>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</si>
  <si>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</si>
  <si>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</si>
  <si>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3NTк</t>
  </si>
  <si>
    <t>10 апреля 2018г.</t>
  </si>
  <si>
    <t>Сессия 3 "на кросс-импы"</t>
  </si>
  <si>
    <t>Сессия 8  с системой подсчета "Паттон"</t>
  </si>
  <si>
    <t>17 апреля 2018г.</t>
  </si>
  <si>
    <t>24 апреля 2018г.</t>
  </si>
  <si>
    <t>Сессия 5  с системой подсчета "Паттон"</t>
  </si>
  <si>
    <t>Сессия 6  с системой подсчета "Паттон"</t>
  </si>
  <si>
    <t>08 мая 2018г.</t>
  </si>
  <si>
    <t>15 мая 2018г.</t>
  </si>
  <si>
    <t>22 мая 2018г.</t>
  </si>
  <si>
    <t>29 мая 2018г.</t>
  </si>
  <si>
    <t>05 июня 2018г.</t>
  </si>
  <si>
    <t>ТК2</t>
  </si>
  <si>
    <t>В1074</t>
  </si>
  <si>
    <t>В7632</t>
  </si>
  <si>
    <t>К862</t>
  </si>
  <si>
    <t>ДВ985</t>
  </si>
  <si>
    <t>К9765</t>
  </si>
  <si>
    <t>ТД104</t>
  </si>
  <si>
    <t>К87532</t>
  </si>
  <si>
    <t>9872</t>
  </si>
  <si>
    <t>ТКД8</t>
  </si>
  <si>
    <t>962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</si>
  <si>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</si>
  <si>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</si>
  <si>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983</t>
  </si>
  <si>
    <t>3♠*, W, +100</t>
  </si>
  <si>
    <t>ТД653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</si>
  <si>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</si>
  <si>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6♠, W, -980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</si>
  <si>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</si>
  <si>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ТД107543</t>
  </si>
  <si>
    <t>4♣</t>
  </si>
  <si>
    <r>
      <t>4</t>
    </r>
    <r>
      <rPr>
        <sz val="10"/>
        <color indexed="10"/>
        <rFont val="Arial Cyr"/>
        <family val="2"/>
      </rPr>
      <t>♥</t>
    </r>
  </si>
  <si>
    <t>Д102</t>
  </si>
  <si>
    <t>В962</t>
  </si>
  <si>
    <t>ТД7</t>
  </si>
  <si>
    <t>К10643</t>
  </si>
  <si>
    <t>965</t>
  </si>
  <si>
    <t>ТК3</t>
  </si>
  <si>
    <t>ДВ109762</t>
  </si>
  <si>
    <t>К43</t>
  </si>
  <si>
    <t>К943</t>
  </si>
  <si>
    <t>Т865</t>
  </si>
  <si>
    <t>К964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</si>
  <si>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</si>
  <si>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В1042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</si>
  <si>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</si>
  <si>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</si>
  <si>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</si>
  <si>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</si>
  <si>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t>Д872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</si>
  <si>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</si>
  <si>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Д1087543</t>
  </si>
  <si>
    <t>К87</t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</si>
  <si>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</si>
  <si>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</si>
  <si>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Д108</t>
  </si>
  <si>
    <t>Т10654</t>
  </si>
  <si>
    <t>ДВ5432</t>
  </si>
  <si>
    <t>В9543</t>
  </si>
  <si>
    <t>ТД62</t>
  </si>
  <si>
    <t>Т982</t>
  </si>
  <si>
    <t>КД764</t>
  </si>
  <si>
    <t>К72</t>
  </si>
  <si>
    <t>Т842</t>
  </si>
  <si>
    <t>В972</t>
  </si>
  <si>
    <t>Т53</t>
  </si>
  <si>
    <t>К108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</si>
  <si>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</si>
  <si>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</si>
  <si>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9863</t>
  </si>
  <si>
    <t>В953</t>
  </si>
  <si>
    <t>1♠,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</si>
  <si>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</si>
  <si>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6NT, W, -1440</t>
  </si>
  <si>
    <t>1098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</si>
  <si>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</si>
  <si>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Д107</t>
  </si>
  <si>
    <t>Д10864</t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</si>
  <si>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</si>
  <si>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9632</t>
  </si>
  <si>
    <t>8532</t>
  </si>
  <si>
    <t>В1054</t>
  </si>
  <si>
    <t>К95</t>
  </si>
  <si>
    <t>ТД107</t>
  </si>
  <si>
    <t>ТВ109</t>
  </si>
  <si>
    <t>5432</t>
  </si>
  <si>
    <t>К98</t>
  </si>
  <si>
    <t>ТВ1095</t>
  </si>
  <si>
    <t>КВ1075</t>
  </si>
  <si>
    <t>ТВ82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</si>
  <si>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</si>
  <si>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КД76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</si>
  <si>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</si>
  <si>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К742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</si>
  <si>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</si>
  <si>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t>ТКД3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</si>
  <si>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</si>
  <si>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2♠*, N, -100</t>
  </si>
  <si>
    <t>642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</si>
  <si>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</si>
  <si>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1NTк</t>
  </si>
  <si>
    <r>
      <t>3</t>
    </r>
    <r>
      <rPr>
        <sz val="10"/>
        <color indexed="10"/>
        <rFont val="Arial Cyr"/>
        <family val="2"/>
      </rPr>
      <t>♦</t>
    </r>
  </si>
  <si>
    <t>КВ73</t>
  </si>
  <si>
    <t>Т10873</t>
  </si>
  <si>
    <t>ТК87</t>
  </si>
  <si>
    <t>Д85</t>
  </si>
  <si>
    <t>Д1064</t>
  </si>
  <si>
    <t>В98732</t>
  </si>
  <si>
    <t>К10964</t>
  </si>
  <si>
    <t>К1082</t>
  </si>
  <si>
    <t>ДВ3</t>
  </si>
  <si>
    <t>Д96</t>
  </si>
  <si>
    <t>ДВ5</t>
  </si>
  <si>
    <t>В5</t>
  </si>
  <si>
    <t>Т1062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</si>
  <si>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</si>
  <si>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</si>
  <si>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</si>
  <si>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7♠, S, +1510</t>
  </si>
  <si>
    <t>64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</si>
  <si>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</si>
  <si>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+660</t>
  </si>
  <si>
    <t>К542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</si>
  <si>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</si>
  <si>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Д1042</t>
  </si>
  <si>
    <r>
      <t>4</t>
    </r>
    <r>
      <rPr>
        <sz val="10"/>
        <color indexed="10"/>
        <rFont val="Arial Cyr"/>
        <family val="2"/>
      </rPr>
      <t>♦</t>
    </r>
  </si>
  <si>
    <t>93</t>
  </si>
  <si>
    <t>Д853</t>
  </si>
  <si>
    <t>Д10975</t>
  </si>
  <si>
    <t>104</t>
  </si>
  <si>
    <t>ТК8752</t>
  </si>
  <si>
    <t>Д752</t>
  </si>
  <si>
    <t>Т987653</t>
  </si>
  <si>
    <t>ТВ10972</t>
  </si>
  <si>
    <t>ТД53</t>
  </si>
  <si>
    <t>Д64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</si>
  <si>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</si>
  <si>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986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</si>
  <si>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</si>
  <si>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В10965</t>
  </si>
  <si>
    <t>3♠*, E, +100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</si>
  <si>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</si>
  <si>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</si>
  <si>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</si>
  <si>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</si>
  <si>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</si>
  <si>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</si>
  <si>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Т1084</t>
  </si>
  <si>
    <t>К93</t>
  </si>
  <si>
    <t>1073</t>
  </si>
  <si>
    <t>742</t>
  </si>
  <si>
    <t>1042</t>
  </si>
  <si>
    <t>Т874</t>
  </si>
  <si>
    <t>Д987</t>
  </si>
  <si>
    <t>976</t>
  </si>
  <si>
    <t>86542</t>
  </si>
  <si>
    <t>ТВ63</t>
  </si>
  <si>
    <t>9852</t>
  </si>
  <si>
    <t>КВ842</t>
  </si>
  <si>
    <t>В1095</t>
  </si>
  <si>
    <t>КВ103</t>
  </si>
  <si>
    <t>КВ65432</t>
  </si>
  <si>
    <t>КДВ2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</si>
  <si>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</si>
  <si>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</si>
  <si>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t>65</t>
  </si>
  <si>
    <t>4♠, S, +650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</si>
  <si>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</si>
  <si>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</si>
  <si>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t>ТКДВ9876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</si>
  <si>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</si>
  <si>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</si>
  <si>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</si>
  <si>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</si>
  <si>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♦</t>
    </r>
  </si>
  <si>
    <t>КД92</t>
  </si>
  <si>
    <t>В9764</t>
  </si>
  <si>
    <t>КВ743</t>
  </si>
  <si>
    <t>ТК6</t>
  </si>
  <si>
    <t>ТК10753</t>
  </si>
  <si>
    <t>8753</t>
  </si>
  <si>
    <t>В763</t>
  </si>
  <si>
    <t>102</t>
  </si>
  <si>
    <t>В9876</t>
  </si>
  <si>
    <t>8763</t>
  </si>
  <si>
    <t>1097432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</si>
  <si>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</si>
  <si>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В1096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</si>
  <si>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</si>
  <si>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1085</t>
  </si>
  <si>
    <t>ТК85</t>
  </si>
  <si>
    <t>4♠, E, -420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</si>
  <si>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</si>
  <si>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3NT, S, +460</t>
  </si>
  <si>
    <t>КДВ5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</si>
  <si>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</si>
  <si>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Т109652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</si>
  <si>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</si>
  <si>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В72</t>
  </si>
  <si>
    <t>Т732</t>
  </si>
  <si>
    <t>ТД73</t>
  </si>
  <si>
    <t>Т10832</t>
  </si>
  <si>
    <t>Д97632</t>
  </si>
  <si>
    <t>К86543</t>
  </si>
  <si>
    <t>Д97</t>
  </si>
  <si>
    <t>Т109642</t>
  </si>
  <si>
    <t>6542</t>
  </si>
  <si>
    <t>В74</t>
  </si>
  <si>
    <t>КД1085</t>
  </si>
  <si>
    <t>В54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</si>
  <si>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</si>
  <si>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</si>
  <si>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КВ843</t>
  </si>
  <si>
    <t>Д109865</t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</si>
  <si>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</si>
  <si>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</si>
  <si>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2♠, W, -140</t>
  </si>
  <si>
    <t>КВ9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</si>
  <si>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</si>
  <si>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КДВ1053</t>
  </si>
  <si>
    <t>Д9854</t>
  </si>
  <si>
    <t>ДВ1097</t>
  </si>
  <si>
    <t>Т6543</t>
  </si>
  <si>
    <t>В10842</t>
  </si>
  <si>
    <t>КВ8</t>
  </si>
  <si>
    <t>10965</t>
  </si>
  <si>
    <t>432</t>
  </si>
  <si>
    <t>1076</t>
  </si>
  <si>
    <t>Т73</t>
  </si>
  <si>
    <t>ТД102</t>
  </si>
  <si>
    <t>К53</t>
  </si>
  <si>
    <t>ТК86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</si>
  <si>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</si>
  <si>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</si>
  <si>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Т753</t>
  </si>
  <si>
    <t>3NT, N, +400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</si>
  <si>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</si>
  <si>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4♠*, W, +200</t>
  </si>
  <si>
    <t>Д985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</si>
  <si>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</si>
  <si>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Т9</t>
  </si>
  <si>
    <t>1065</t>
  </si>
  <si>
    <t>В65</t>
  </si>
  <si>
    <t>Т5432</t>
  </si>
  <si>
    <t>108632</t>
  </si>
  <si>
    <t>Д754</t>
  </si>
  <si>
    <t>ТК1032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</si>
  <si>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</si>
  <si>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КД9743</t>
  </si>
  <si>
    <t>5♠*, W, +500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</si>
  <si>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</si>
  <si>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В93</t>
  </si>
  <si>
    <t>ТД92</t>
  </si>
  <si>
    <t>КД8532</t>
  </si>
  <si>
    <t>К109</t>
  </si>
  <si>
    <t>ТК72</t>
  </si>
  <si>
    <t>ТКД1042</t>
  </si>
  <si>
    <t>К1084</t>
  </si>
  <si>
    <t>9864</t>
  </si>
  <si>
    <t>ТКВ5</t>
  </si>
  <si>
    <t>98</t>
  </si>
  <si>
    <t>ТКД72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</si>
  <si>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</si>
  <si>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</si>
  <si>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Т97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</si>
  <si>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</si>
  <si>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</si>
  <si>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6♠, E, -980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</si>
  <si>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</si>
  <si>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3♣, S, +110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</si>
  <si>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</si>
  <si>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В10864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</si>
  <si>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</si>
  <si>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</si>
  <si>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</si>
  <si>
    <t>Д983</t>
  </si>
  <si>
    <t>ТКД92</t>
  </si>
  <si>
    <t>1075</t>
  </si>
  <si>
    <t>10954</t>
  </si>
  <si>
    <t>В10743</t>
  </si>
  <si>
    <t>8752</t>
  </si>
  <si>
    <t>Т103</t>
  </si>
  <si>
    <t>Д105</t>
  </si>
  <si>
    <t>ТВ6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</si>
  <si>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</si>
  <si>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В62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</si>
  <si>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</si>
  <si>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</si>
  <si>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</si>
  <si>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</si>
  <si>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t>Д863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</si>
  <si>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</si>
  <si>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</si>
  <si>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</si>
  <si>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К9873</t>
  </si>
  <si>
    <t>2NTк</t>
  </si>
  <si>
    <t>ДВ9862</t>
  </si>
  <si>
    <t>Д1082</t>
  </si>
  <si>
    <t>К963</t>
  </si>
  <si>
    <t>1086</t>
  </si>
  <si>
    <t>ТКДВ7</t>
  </si>
  <si>
    <t>КВ1052</t>
  </si>
  <si>
    <t>Д84</t>
  </si>
  <si>
    <t>К63</t>
  </si>
  <si>
    <t>В9754</t>
  </si>
  <si>
    <t>Д1075</t>
  </si>
  <si>
    <t>2</t>
  </si>
  <si>
    <t>ТВ87</t>
  </si>
  <si>
    <t>К10542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</si>
  <si>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</si>
  <si>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754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</si>
  <si>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</si>
  <si>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КД962</t>
  </si>
  <si>
    <t>4♠*, E, +500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</si>
  <si>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</si>
  <si>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6♠*, N, -1400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</si>
  <si>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</si>
  <si>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КВ643</t>
  </si>
  <si>
    <t>83</t>
  </si>
  <si>
    <t>ДВ54</t>
  </si>
  <si>
    <t>ТК542</t>
  </si>
  <si>
    <t>ТВ1096</t>
  </si>
  <si>
    <t>Д942</t>
  </si>
  <si>
    <t>853</t>
  </si>
  <si>
    <t>Т875</t>
  </si>
  <si>
    <t>К976</t>
  </si>
  <si>
    <t>ТВ52</t>
  </si>
  <si>
    <t>ДВ7</t>
  </si>
  <si>
    <t>К76</t>
  </si>
  <si>
    <t>В8643</t>
  </si>
  <si>
    <t>8432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</si>
  <si>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</si>
  <si>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</si>
  <si>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Т8643</t>
  </si>
  <si>
    <t>3NT, N,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</si>
  <si>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</si>
  <si>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</si>
  <si>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ТВ95</t>
  </si>
  <si>
    <t>Д109753</t>
  </si>
  <si>
    <t>КВ653</t>
  </si>
  <si>
    <t>1082</t>
  </si>
  <si>
    <t>Д93</t>
  </si>
  <si>
    <t>К865</t>
  </si>
  <si>
    <t>В42</t>
  </si>
  <si>
    <t>К8743</t>
  </si>
  <si>
    <t>Т10843</t>
  </si>
  <si>
    <t>КДВ73</t>
  </si>
  <si>
    <t>Т1073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</si>
  <si>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</si>
  <si>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</si>
  <si>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</si>
  <si>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Т1093</t>
  </si>
  <si>
    <t>1NT,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</si>
  <si>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</si>
  <si>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</si>
  <si>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</si>
  <si>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Т10852</t>
  </si>
  <si>
    <t>К64</t>
  </si>
  <si>
    <t>ТД8</t>
  </si>
  <si>
    <t>К1094</t>
  </si>
  <si>
    <t>ТДВ42</t>
  </si>
  <si>
    <t>К1076</t>
  </si>
  <si>
    <t>В10963</t>
  </si>
  <si>
    <t>87652</t>
  </si>
  <si>
    <t>ТВ10876</t>
  </si>
  <si>
    <t>Д54</t>
  </si>
  <si>
    <t>ТК109642</t>
  </si>
  <si>
    <t>К104</t>
  </si>
  <si>
    <t>Т96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</si>
  <si>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</si>
  <si>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</si>
  <si>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</si>
  <si>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+300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</si>
  <si>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</si>
  <si>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+100</t>
    </r>
  </si>
  <si>
    <t>В872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</si>
  <si>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</si>
  <si>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В942</t>
  </si>
  <si>
    <t>1065432</t>
  </si>
  <si>
    <t>ТКВ542</t>
  </si>
  <si>
    <t>К732</t>
  </si>
  <si>
    <t>В1083</t>
  </si>
  <si>
    <t>В764</t>
  </si>
  <si>
    <t>Т1096542</t>
  </si>
  <si>
    <t>К1086543</t>
  </si>
  <si>
    <t>К652</t>
  </si>
  <si>
    <t>Д1084</t>
  </si>
  <si>
    <t>Т542</t>
  </si>
  <si>
    <t>ТД95</t>
  </si>
  <si>
    <t>К1083</t>
  </si>
  <si>
    <t>1087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</si>
  <si>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</si>
  <si>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ТД1098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</si>
  <si>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</si>
  <si>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В87</t>
  </si>
  <si>
    <t>К753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</si>
  <si>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</si>
  <si>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</si>
  <si>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</si>
  <si>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</si>
  <si>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КД97</t>
  </si>
  <si>
    <t>В9732</t>
  </si>
  <si>
    <t>654</t>
  </si>
  <si>
    <t>107542</t>
  </si>
  <si>
    <t>В1076</t>
  </si>
  <si>
    <t>Д32</t>
  </si>
  <si>
    <t>ТК109</t>
  </si>
  <si>
    <t>КВ972</t>
  </si>
  <si>
    <t>В9753</t>
  </si>
  <si>
    <t>Т102</t>
  </si>
  <si>
    <t>ТК9543</t>
  </si>
  <si>
    <t>КД9643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</si>
  <si>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</si>
  <si>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</si>
  <si>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КД1097543</t>
  </si>
  <si>
    <t>Д865</t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</si>
  <si>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-920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</si>
  <si>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</si>
  <si>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</si>
  <si>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t>ТДВ8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</si>
  <si>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</si>
  <si>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В9652</t>
  </si>
  <si>
    <t>КД8</t>
  </si>
  <si>
    <t>В983</t>
  </si>
  <si>
    <t>Д965</t>
  </si>
  <si>
    <t>Т832</t>
  </si>
  <si>
    <t>К10974</t>
  </si>
  <si>
    <t>КД52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</si>
  <si>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</si>
  <si>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</si>
  <si>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2NT*, E, +100</t>
  </si>
  <si>
    <t>ДВ105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</si>
  <si>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</si>
  <si>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</si>
  <si>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</si>
  <si>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К1064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</si>
  <si>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</si>
  <si>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ТКДВ103</t>
  </si>
  <si>
    <t>ТВ732</t>
  </si>
  <si>
    <t>К73</t>
  </si>
  <si>
    <t>9432</t>
  </si>
  <si>
    <t>КД972</t>
  </si>
  <si>
    <t>8632</t>
  </si>
  <si>
    <t>ДВ42</t>
  </si>
  <si>
    <t>ТД106</t>
  </si>
  <si>
    <t>К8643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</si>
  <si>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</si>
  <si>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</si>
  <si>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К974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</si>
  <si>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</si>
  <si>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ТКВ952</t>
  </si>
  <si>
    <t>3♠, E, -140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</si>
  <si>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</si>
  <si>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3NT, S, +660</t>
  </si>
  <si>
    <t>Т985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</si>
  <si>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</si>
  <si>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</si>
  <si>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Д742</t>
  </si>
  <si>
    <t>ДВ86</t>
  </si>
  <si>
    <t>764</t>
  </si>
  <si>
    <t>Т7643</t>
  </si>
  <si>
    <t>109432</t>
  </si>
  <si>
    <t>КВ1053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</si>
  <si>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</si>
  <si>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S, +90</t>
  </si>
  <si>
    <t>КВ92</t>
  </si>
  <si>
    <t>Минкин И.М.</t>
  </si>
  <si>
    <t>Савинова С.В.</t>
  </si>
  <si>
    <t>Хазанов С.Х.</t>
  </si>
  <si>
    <t>ТВ4</t>
  </si>
  <si>
    <t>КД65</t>
  </si>
  <si>
    <t>Д1087</t>
  </si>
  <si>
    <t>ТВ10</t>
  </si>
  <si>
    <t>КД1082</t>
  </si>
  <si>
    <t>ТВ76</t>
  </si>
  <si>
    <t>Д9742</t>
  </si>
  <si>
    <t>К8653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</si>
  <si>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</si>
  <si>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КВ87643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</si>
  <si>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</si>
  <si>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ТК82</t>
  </si>
  <si>
    <t>3NT, W,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</si>
  <si>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</si>
  <si>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В765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</si>
  <si>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</si>
  <si>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Сумма</t>
  </si>
  <si>
    <t>пара NS</t>
  </si>
  <si>
    <t>За сдачи</t>
  </si>
  <si>
    <t>Гандикап</t>
  </si>
  <si>
    <t>пара EW</t>
  </si>
  <si>
    <t>IMPs</t>
  </si>
  <si>
    <t>ТК1065</t>
  </si>
  <si>
    <t>ДВ1086</t>
  </si>
  <si>
    <t>Т87</t>
  </si>
  <si>
    <t>ТДВ109</t>
  </si>
  <si>
    <t>ТК975</t>
  </si>
  <si>
    <t>832</t>
  </si>
  <si>
    <t>964</t>
  </si>
  <si>
    <t>ДВ8</t>
  </si>
  <si>
    <t>ДВ93</t>
  </si>
  <si>
    <t>632</t>
  </si>
  <si>
    <t>К754</t>
  </si>
  <si>
    <t>10642</t>
  </si>
  <si>
    <t>КД95</t>
  </si>
  <si>
    <t>ТВ107</t>
  </si>
  <si>
    <t>ТД10852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</si>
  <si>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</si>
  <si>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</si>
  <si>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9742</t>
  </si>
  <si>
    <t>К42</t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</si>
  <si>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</si>
  <si>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</si>
  <si>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+2140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</si>
  <si>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</si>
  <si>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87542</t>
  </si>
  <si>
    <t>8543</t>
  </si>
  <si>
    <t>ТДВ6</t>
  </si>
  <si>
    <t>В9874</t>
  </si>
  <si>
    <t>ТВ53</t>
  </si>
  <si>
    <t>ТВ102</t>
  </si>
  <si>
    <t>В974</t>
  </si>
  <si>
    <t>К83</t>
  </si>
  <si>
    <t>Д875</t>
  </si>
  <si>
    <t>ТКДВ762</t>
  </si>
  <si>
    <t>К632</t>
  </si>
  <si>
    <t>К10</t>
  </si>
  <si>
    <t>Д107642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</si>
  <si>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</si>
  <si>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КД9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</si>
  <si>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</si>
  <si>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</si>
  <si>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</si>
  <si>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5NT, W, -660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</si>
  <si>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</si>
  <si>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Д8653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</si>
  <si>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</si>
  <si>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t>6NT</t>
  </si>
  <si>
    <t>Т10753</t>
  </si>
  <si>
    <t>ДВ9642</t>
  </si>
  <si>
    <t>Т972</t>
  </si>
  <si>
    <t>98432</t>
  </si>
  <si>
    <t>ТКВ532</t>
  </si>
  <si>
    <t>Д98</t>
  </si>
  <si>
    <t>Т1092</t>
  </si>
  <si>
    <t>В873</t>
  </si>
  <si>
    <t>ТКВ82</t>
  </si>
  <si>
    <t>КДВ4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</si>
  <si>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</si>
  <si>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</si>
  <si>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КД54</t>
  </si>
  <si>
    <t>6NT, E, -1440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</si>
  <si>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</si>
  <si>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</si>
  <si>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КД10654</t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</si>
  <si>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</si>
  <si>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10653</t>
  </si>
  <si>
    <t>Д543</t>
  </si>
  <si>
    <t>КД10742</t>
  </si>
  <si>
    <t>В43</t>
  </si>
  <si>
    <t>ТК76</t>
  </si>
  <si>
    <t>Д954</t>
  </si>
  <si>
    <t>ТКД82</t>
  </si>
  <si>
    <t>К7652</t>
  </si>
  <si>
    <t>Т9873</t>
  </si>
  <si>
    <t>ДВ62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</si>
  <si>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</si>
  <si>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</si>
  <si>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Д10743</t>
  </si>
  <si>
    <t>КД9754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</si>
  <si>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</si>
  <si>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</si>
  <si>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</si>
  <si>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Д5</t>
  </si>
  <si>
    <t>10863</t>
  </si>
  <si>
    <t>В10985</t>
  </si>
  <si>
    <t>Т63</t>
  </si>
  <si>
    <t>ТВ532</t>
  </si>
  <si>
    <t>КВ976</t>
  </si>
  <si>
    <t>Т1082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</si>
  <si>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</si>
  <si>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874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</si>
  <si>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</si>
  <si>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</si>
  <si>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+130</t>
    </r>
  </si>
  <si>
    <t>ТК9752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</si>
  <si>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</si>
  <si>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</si>
  <si>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7543</t>
  </si>
  <si>
    <t>Т9763</t>
  </si>
  <si>
    <t>ДВ109532</t>
  </si>
  <si>
    <t>Д1086</t>
  </si>
  <si>
    <t>ТКД6</t>
  </si>
  <si>
    <t>ТКВ3</t>
  </si>
  <si>
    <t>Т1096</t>
  </si>
  <si>
    <t>КВ642</t>
  </si>
  <si>
    <t>10432</t>
  </si>
  <si>
    <t>В96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</si>
  <si>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</si>
  <si>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В10432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</si>
  <si>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</si>
  <si>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Д762</t>
  </si>
  <si>
    <t>1NT, W, -120</t>
  </si>
  <si>
    <t>В8752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</si>
  <si>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</si>
  <si>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</si>
  <si>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</si>
  <si>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</si>
  <si>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</si>
  <si>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108542</t>
  </si>
  <si>
    <t>В84</t>
  </si>
  <si>
    <t>ТК874</t>
  </si>
  <si>
    <t>КВ93</t>
  </si>
  <si>
    <t>ТД1065</t>
  </si>
  <si>
    <t>КВ9863</t>
  </si>
  <si>
    <t>ТД103</t>
  </si>
  <si>
    <t>1096</t>
  </si>
  <si>
    <t>ДВ4</t>
  </si>
  <si>
    <t>10963</t>
  </si>
  <si>
    <t>932</t>
  </si>
  <si>
    <t>В1065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</si>
  <si>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</si>
  <si>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Д74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</si>
  <si>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</si>
  <si>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986542</t>
  </si>
  <si>
    <t>5♣, S, +600</t>
  </si>
  <si>
    <t>ТК873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</si>
  <si>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</si>
  <si>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E, -600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</si>
  <si>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</si>
  <si>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ТД954</t>
  </si>
  <si>
    <t>Т82</t>
  </si>
  <si>
    <t>ТКДВ62</t>
  </si>
  <si>
    <t>Д9543</t>
  </si>
  <si>
    <t>В86</t>
  </si>
  <si>
    <t>108543</t>
  </si>
  <si>
    <t>ТКД973</t>
  </si>
  <si>
    <t>ДВ943</t>
  </si>
  <si>
    <t>В6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</si>
  <si>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</si>
  <si>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Т1072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</si>
  <si>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</si>
  <si>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К5432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</si>
  <si>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</si>
  <si>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2♠*, W, +100</t>
  </si>
  <si>
    <t>Д1032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</si>
  <si>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</si>
  <si>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5♣, N, +600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</si>
  <si>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</si>
  <si>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</si>
  <si>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К107543</t>
  </si>
  <si>
    <t>В9863</t>
  </si>
  <si>
    <t>ТДВ1087652</t>
  </si>
  <si>
    <t>К84</t>
  </si>
  <si>
    <t>Т973</t>
  </si>
  <si>
    <t>1087643</t>
  </si>
  <si>
    <t>1092</t>
  </si>
  <si>
    <t>Д10532</t>
  </si>
  <si>
    <t>Т76</t>
  </si>
  <si>
    <t>В108754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</si>
  <si>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</si>
  <si>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Т742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</si>
  <si>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</si>
  <si>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Д8762</t>
  </si>
  <si>
    <t>КВ864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</si>
  <si>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</si>
  <si>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</si>
  <si>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</si>
  <si>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ТК963</t>
  </si>
  <si>
    <r>
      <t>6</t>
    </r>
    <r>
      <rPr>
        <sz val="10"/>
        <color indexed="10"/>
        <rFont val="Arial Cyr"/>
        <family val="2"/>
      </rPr>
      <t>♦</t>
    </r>
  </si>
  <si>
    <t>Т642</t>
  </si>
  <si>
    <t>Т1083</t>
  </si>
  <si>
    <t>КВ964</t>
  </si>
  <si>
    <t>Т9842</t>
  </si>
  <si>
    <t>КД10974</t>
  </si>
  <si>
    <t>КВ96</t>
  </si>
  <si>
    <t>Т32</t>
  </si>
  <si>
    <t>ДВ654</t>
  </si>
  <si>
    <t>762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</si>
  <si>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</si>
  <si>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</si>
  <si>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+500</t>
    </r>
  </si>
  <si>
    <t>Т98742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</si>
  <si>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</si>
  <si>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-500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</si>
  <si>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</si>
  <si>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5</t>
    </r>
    <r>
      <rPr>
        <sz val="10"/>
        <color indexed="10"/>
        <rFont val="Arial Cyr"/>
        <family val="2"/>
      </rPr>
      <t>♦</t>
    </r>
  </si>
  <si>
    <t>% (max)</t>
  </si>
  <si>
    <t>К1062</t>
  </si>
  <si>
    <t>ТК1076</t>
  </si>
  <si>
    <t>ТД9832</t>
  </si>
  <si>
    <t>ДВ98</t>
  </si>
  <si>
    <t>653</t>
  </si>
  <si>
    <t>ДВ843</t>
  </si>
  <si>
    <t>952</t>
  </si>
  <si>
    <t>В10853</t>
  </si>
  <si>
    <t>96543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</si>
  <si>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</si>
  <si>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ТК107543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</si>
  <si>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</si>
  <si>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ТК10987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</si>
  <si>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</si>
  <si>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</si>
  <si>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6♠, N, +980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</si>
  <si>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</si>
  <si>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ТКД4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</si>
  <si>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</si>
  <si>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</si>
  <si>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</t>
  </si>
  <si>
    <t>532</t>
  </si>
  <si>
    <t>К752</t>
  </si>
  <si>
    <t>КВ98</t>
  </si>
  <si>
    <t>ТК94</t>
  </si>
  <si>
    <t>Т108</t>
  </si>
  <si>
    <t>Т93</t>
  </si>
  <si>
    <t>КД532</t>
  </si>
  <si>
    <t>74</t>
  </si>
  <si>
    <t>Д1076</t>
  </si>
  <si>
    <t>В1087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</si>
  <si>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</si>
  <si>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954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</si>
  <si>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</si>
  <si>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</si>
  <si>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</si>
  <si>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ТВ1074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</si>
  <si>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</si>
  <si>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</si>
  <si>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Д975</t>
  </si>
  <si>
    <t>Т983</t>
  </si>
  <si>
    <t>К7654</t>
  </si>
  <si>
    <t>В64</t>
  </si>
  <si>
    <t>Т1065</t>
  </si>
  <si>
    <t>ТК752</t>
  </si>
  <si>
    <t>ДВ976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</si>
  <si>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</si>
  <si>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В6532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</si>
  <si>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</si>
  <si>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</si>
  <si>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</si>
  <si>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</si>
  <si>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Д87532</t>
  </si>
  <si>
    <t>Д976</t>
  </si>
  <si>
    <t>542</t>
  </si>
  <si>
    <t>В108764</t>
  </si>
  <si>
    <t>ТКД95</t>
  </si>
  <si>
    <t>В7643</t>
  </si>
  <si>
    <t>ТК1063</t>
  </si>
  <si>
    <t>ДВ1098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</si>
  <si>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</si>
  <si>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</si>
  <si>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7♣*, S, -1400</t>
  </si>
  <si>
    <t>Д842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</si>
  <si>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</si>
  <si>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</si>
  <si>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Д10963</t>
  </si>
  <si>
    <t>В1086</t>
  </si>
  <si>
    <t>Т964</t>
  </si>
  <si>
    <t>ТДВ</t>
  </si>
  <si>
    <t>В832</t>
  </si>
  <si>
    <t>10843</t>
  </si>
  <si>
    <t>ДВ972</t>
  </si>
  <si>
    <t>В1053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</si>
  <si>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</si>
  <si>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</si>
  <si>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</si>
  <si>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</si>
  <si>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N, +140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</si>
  <si>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</si>
  <si>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</si>
  <si>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Д542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</si>
  <si>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</si>
  <si>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Д43</t>
  </si>
  <si>
    <t>1076432</t>
  </si>
  <si>
    <t>98652</t>
  </si>
  <si>
    <t>9765</t>
  </si>
  <si>
    <t>В103</t>
  </si>
  <si>
    <t>КД85</t>
  </si>
  <si>
    <t>К10743</t>
  </si>
  <si>
    <t>ТД832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</si>
  <si>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</si>
  <si>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9752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</si>
  <si>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</si>
  <si>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</si>
  <si>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В109432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</si>
  <si>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</si>
  <si>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В1062</t>
  </si>
  <si>
    <t>ДВ1094</t>
  </si>
  <si>
    <t>Д9876</t>
  </si>
  <si>
    <t>В109862</t>
  </si>
  <si>
    <t>ТКВ10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</si>
  <si>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</si>
  <si>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</si>
  <si>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КВ108642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</si>
  <si>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</si>
  <si>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W, -920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</si>
  <si>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</si>
  <si>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ДВ987642</t>
  </si>
  <si>
    <t>4NT</t>
  </si>
  <si>
    <t>ТВ93</t>
  </si>
  <si>
    <t>ТКВ1086</t>
  </si>
  <si>
    <t>В842</t>
  </si>
  <si>
    <t>Т10762</t>
  </si>
  <si>
    <t>ТД652</t>
  </si>
  <si>
    <t>КД652</t>
  </si>
  <si>
    <t>ТДВ3</t>
  </si>
  <si>
    <t>Т1075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</si>
  <si>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</si>
  <si>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В83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</si>
  <si>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</si>
  <si>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N, +130</t>
  </si>
  <si>
    <t>ТВ65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</si>
  <si>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</si>
  <si>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10854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</si>
  <si>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</si>
  <si>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2♠к</t>
  </si>
  <si>
    <t>В9752</t>
  </si>
  <si>
    <t>ТВ873</t>
  </si>
  <si>
    <t>КВ1096</t>
  </si>
  <si>
    <t>ДВ982</t>
  </si>
  <si>
    <t>К763</t>
  </si>
  <si>
    <t>1093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</si>
  <si>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</si>
  <si>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Д962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</si>
  <si>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</si>
  <si>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</si>
  <si>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ТДВ862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</si>
  <si>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</si>
  <si>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S, +630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</si>
  <si>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</si>
  <si>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Д874</t>
  </si>
  <si>
    <t>ДВ983</t>
  </si>
  <si>
    <t>Д432</t>
  </si>
  <si>
    <t>К962</t>
  </si>
  <si>
    <t>К762</t>
  </si>
  <si>
    <t>ТК842</t>
  </si>
  <si>
    <t>К1097652</t>
  </si>
  <si>
    <t>В10843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</si>
  <si>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</si>
  <si>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</si>
  <si>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ДВ863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</si>
  <si>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</si>
  <si>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</si>
  <si>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6NT, N, +1440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</si>
  <si>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</si>
  <si>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Т984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</si>
  <si>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</si>
  <si>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КВ8763</t>
  </si>
  <si>
    <t>ТКДВ864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</si>
  <si>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</si>
  <si>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</si>
  <si>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W, +800</t>
    </r>
  </si>
  <si>
    <t>В10543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</si>
  <si>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</si>
  <si>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ТКД52</t>
  </si>
  <si>
    <t>Самара, часть вторая (27.03.2018г.- 05.06.2018г.)</t>
  </si>
  <si>
    <t>ФИО</t>
  </si>
  <si>
    <t/>
  </si>
  <si>
    <t>Д1094</t>
  </si>
  <si>
    <t>Д765</t>
  </si>
  <si>
    <t>97632</t>
  </si>
  <si>
    <t>К54</t>
  </si>
  <si>
    <t>В1098</t>
  </si>
  <si>
    <t>ТД75</t>
  </si>
  <si>
    <t>КВ962</t>
  </si>
  <si>
    <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</si>
  <si>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</si>
  <si>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КВ86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</si>
  <si>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</si>
  <si>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8643</t>
  </si>
  <si>
    <r>
      <t xml:space="preserve"> 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</si>
  <si>
    <t>4♠, W, -450</t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</si>
  <si>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</si>
  <si>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ТД432</t>
  </si>
  <si>
    <t>В8763</t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</si>
  <si>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</si>
  <si>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2</t>
    </r>
    <r>
      <rPr>
        <sz val="10"/>
        <color indexed="10"/>
        <rFont val="Arial Cyr"/>
        <family val="2"/>
      </rPr>
      <t>♦</t>
    </r>
  </si>
  <si>
    <t>В8743</t>
  </si>
  <si>
    <t>109765</t>
  </si>
  <si>
    <t>КДВ9653</t>
  </si>
  <si>
    <t>Д8743</t>
  </si>
  <si>
    <t>КД965</t>
  </si>
  <si>
    <t>Д832</t>
  </si>
  <si>
    <t>7642</t>
  </si>
  <si>
    <t>ТКДВ109</t>
  </si>
  <si>
    <t>ТДВ532</t>
  </si>
  <si>
    <t>Т84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</si>
  <si>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</si>
  <si>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ТКД9876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</si>
  <si>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</si>
  <si>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</si>
  <si>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</si>
  <si>
    <t>4NT, E, -630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</si>
  <si>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4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</si>
  <si>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</si>
  <si>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</si>
  <si>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</si>
  <si>
    <t>ТДВ63</t>
  </si>
  <si>
    <t>К7542</t>
  </si>
  <si>
    <t>10875</t>
  </si>
  <si>
    <t>К985</t>
  </si>
  <si>
    <t>КВ7</t>
  </si>
  <si>
    <t>Д10952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</si>
  <si>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</si>
  <si>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</si>
  <si>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Д964</t>
  </si>
  <si>
    <t>9762</t>
  </si>
  <si>
    <r>
      <t xml:space="preserve"> 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</si>
  <si>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Д1062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</si>
  <si>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</si>
  <si>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ТВ54</t>
  </si>
  <si>
    <t>10752</t>
  </si>
  <si>
    <t>Д643</t>
  </si>
  <si>
    <t>ТВ92</t>
  </si>
  <si>
    <t>КВ8752</t>
  </si>
  <si>
    <t>КД108</t>
  </si>
  <si>
    <t>ТД1074</t>
  </si>
  <si>
    <t>ДВ643</t>
  </si>
  <si>
    <t>КВ932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</si>
  <si>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</si>
  <si>
    <t>ТКД94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</si>
  <si>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</si>
  <si>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7653</t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</si>
  <si>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</si>
  <si>
    <t>3♣*, W, +100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</si>
  <si>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</si>
  <si>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8542</t>
  </si>
  <si>
    <t>В7432</t>
  </si>
  <si>
    <t>108754</t>
  </si>
  <si>
    <t>ТД64</t>
  </si>
  <si>
    <t>1053</t>
  </si>
  <si>
    <t>ТД98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</si>
  <si>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</si>
  <si>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</si>
  <si>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-140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</si>
  <si>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</si>
  <si>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2♠, W, -110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</si>
  <si>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</si>
  <si>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К642</t>
  </si>
  <si>
    <t>В98754</t>
  </si>
  <si>
    <t>ТД108532</t>
  </si>
  <si>
    <t>9763</t>
  </si>
  <si>
    <t>ТКВ1083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</si>
  <si>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</si>
  <si>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</si>
  <si>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</si>
  <si>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t>108532</t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</si>
  <si>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</si>
  <si>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</si>
  <si>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ДВ82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</si>
  <si>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</si>
  <si>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ДВ63</t>
  </si>
  <si>
    <t>7654</t>
  </si>
  <si>
    <t>ТД83</t>
  </si>
  <si>
    <t>В10832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</si>
  <si>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</si>
  <si>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</si>
  <si>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1094</t>
  </si>
  <si>
    <t>1♠, N, +110</t>
  </si>
  <si>
    <t>ТД1052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</si>
  <si>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</si>
  <si>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</si>
  <si>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</si>
  <si>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3</t>
    </r>
    <r>
      <rPr>
        <sz val="10"/>
        <color indexed="10"/>
        <rFont val="Arial Cyr"/>
        <family val="2"/>
      </rPr>
      <t>♦</t>
    </r>
  </si>
  <si>
    <t>К1092</t>
  </si>
  <si>
    <t>ТВ8</t>
  </si>
  <si>
    <t>В743</t>
  </si>
  <si>
    <t>10932</t>
  </si>
  <si>
    <t>ДВ76</t>
  </si>
  <si>
    <t>Т1087653</t>
  </si>
  <si>
    <t>В853</t>
  </si>
  <si>
    <t>Д10642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</si>
  <si>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</si>
  <si>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12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12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12</t>
    </r>
  </si>
  <si>
    <t>КД2</t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</si>
  <si>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W, -420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</si>
  <si>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</si>
  <si>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6NT, S, +990</t>
  </si>
  <si>
    <t>ТК8742</t>
  </si>
  <si>
    <r>
      <t xml:space="preserve"> 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1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</si>
  <si>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</si>
  <si>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♥</t>
    </r>
  </si>
  <si>
    <t>ТК432</t>
  </si>
  <si>
    <t>В952</t>
  </si>
  <si>
    <t>КД72</t>
  </si>
  <si>
    <t>Т42</t>
  </si>
  <si>
    <t>ДВ1087</t>
  </si>
  <si>
    <t>ДВ75</t>
  </si>
  <si>
    <t>10962</t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</si>
  <si>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</si>
  <si>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</si>
  <si>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2♠*, S, -100</t>
  </si>
  <si>
    <t>10987</t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</si>
  <si>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</si>
  <si>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color indexed="18"/>
        <rFont val="Arial Cyr"/>
        <family val="2"/>
      </rPr>
      <t>, E, -420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</si>
  <si>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</si>
  <si>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</si>
  <si>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r>
      <t xml:space="preserve"> 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</si>
  <si>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t>109642</t>
  </si>
  <si>
    <t>Т1032</t>
  </si>
  <si>
    <t>ТВ7</t>
  </si>
  <si>
    <t>К942</t>
  </si>
  <si>
    <t>ДВ1042</t>
  </si>
  <si>
    <t>КД9854</t>
  </si>
  <si>
    <t>ТВ1073</t>
  </si>
  <si>
    <t>ДВ8732</t>
  </si>
  <si>
    <t>10975</t>
  </si>
  <si>
    <r>
      <t xml:space="preserve"> 9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</si>
  <si>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КД53</t>
  </si>
  <si>
    <r>
      <t xml:space="preserve"> 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2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</si>
  <si>
    <t>Д953</t>
  </si>
  <si>
    <r>
      <t xml:space="preserve"> 8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</si>
  <si>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t>4♠, S, +420</t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</si>
  <si>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</si>
  <si>
    <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</si>
  <si>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t>Д8765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</si>
  <si>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</t>
    </r>
    <r>
      <rPr>
        <sz val="8"/>
        <rFont val="Arial Cyr"/>
        <family val="2"/>
      </rPr>
      <t>11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5</t>
    </r>
  </si>
  <si>
    <t>Д9632</t>
  </si>
  <si>
    <t>Т1086532</t>
  </si>
  <si>
    <t>ТД10643</t>
  </si>
  <si>
    <t>Т1098</t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</si>
  <si>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</si>
  <si>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 xml:space="preserve"> 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10</t>
    </r>
    <r>
      <rPr>
        <sz val="8"/>
        <color indexed="9"/>
        <rFont val="Arial Cyr"/>
        <family val="2"/>
      </rPr>
      <t>..</t>
    </r>
    <r>
      <rPr>
        <sz val="8"/>
        <rFont val="Arial Cyr"/>
        <family val="2"/>
      </rPr>
      <t>7</t>
    </r>
  </si>
  <si>
    <r>
      <t xml:space="preserve"> 9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</si>
  <si>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*, E, +300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</si>
  <si>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</si>
  <si>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♦</t>
    </r>
    <r>
      <rPr>
        <sz val="10"/>
        <color indexed="18"/>
        <rFont val="Arial Cyr"/>
        <family val="2"/>
      </rPr>
      <t>, S, +130</t>
    </r>
  </si>
  <si>
    <t>ТВ1075</t>
  </si>
  <si>
    <r>
      <t xml:space="preserve"> 5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8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3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6</t>
    </r>
  </si>
  <si>
    <r>
      <t xml:space="preserve"> 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7</t>
    </r>
    <r>
      <rPr>
        <sz val="8"/>
        <color indexed="9"/>
        <rFont val="Arial Cyr"/>
        <family val="2"/>
      </rPr>
      <t>...</t>
    </r>
    <r>
      <rPr>
        <sz val="8"/>
        <rFont val="Arial Cyr"/>
        <family val="2"/>
      </rPr>
      <t>4</t>
    </r>
  </si>
  <si>
    <t>КД73</t>
  </si>
  <si>
    <t>imp</t>
  </si>
  <si>
    <t>10942</t>
  </si>
  <si>
    <t>ТД643</t>
  </si>
  <si>
    <t>Т8652</t>
  </si>
  <si>
    <t>985</t>
  </si>
  <si>
    <t>87632</t>
  </si>
  <si>
    <t>ТВ653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</si>
  <si>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</si>
  <si>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</si>
  <si>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</si>
  <si>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</si>
  <si>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</si>
  <si>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Д10872</t>
  </si>
  <si>
    <t>Сумма IMPs</t>
  </si>
  <si>
    <t>8653</t>
  </si>
  <si>
    <t>КВ83</t>
  </si>
  <si>
    <t>96542</t>
  </si>
  <si>
    <t>К9432</t>
  </si>
  <si>
    <t>Т942</t>
  </si>
  <si>
    <t>КВ1097</t>
  </si>
  <si>
    <t>В10987542</t>
  </si>
  <si>
    <t>Т952</t>
  </si>
  <si>
    <t>КВ876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</si>
  <si>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</si>
  <si>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</si>
  <si>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Т9742</t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</si>
  <si>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</si>
  <si>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</si>
  <si>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-600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</si>
  <si>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</si>
  <si>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</si>
  <si>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Т932</t>
  </si>
  <si>
    <t>В108653</t>
  </si>
  <si>
    <t>ТД974</t>
  </si>
  <si>
    <t>КД1087</t>
  </si>
  <si>
    <t>Д8754</t>
  </si>
  <si>
    <t>ТК95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</si>
  <si>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</si>
  <si>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ТВ983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</si>
  <si>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</si>
  <si>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6532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</si>
  <si>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</si>
  <si>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3♠*, S,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</si>
  <si>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</si>
  <si>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ТД1083</t>
  </si>
  <si>
    <t>Т106</t>
  </si>
  <si>
    <t>ДВ83</t>
  </si>
  <si>
    <t>ТДВ87</t>
  </si>
  <si>
    <t>Т752</t>
  </si>
  <si>
    <t>ТВ97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</si>
  <si>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</si>
  <si>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</si>
  <si>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</si>
  <si>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ТД10987652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</si>
  <si>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</si>
  <si>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Т1095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</si>
  <si>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</si>
  <si>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В652</t>
  </si>
  <si>
    <t>ТВ654</t>
  </si>
  <si>
    <t>ТКД97</t>
  </si>
  <si>
    <t>ТК984</t>
  </si>
  <si>
    <t>Д10753</t>
  </si>
  <si>
    <t>Т10754</t>
  </si>
  <si>
    <t>Д984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</si>
  <si>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</si>
  <si>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ДВ1076</t>
  </si>
  <si>
    <t>3NT, W, -660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</si>
  <si>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</si>
  <si>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В1084</t>
  </si>
  <si>
    <t>ДВ108</t>
  </si>
  <si>
    <t>ТВ10764</t>
  </si>
  <si>
    <t>ТД8652</t>
  </si>
  <si>
    <t>КД762</t>
  </si>
  <si>
    <t>9654</t>
  </si>
  <si>
    <t>Т7632</t>
  </si>
  <si>
    <t>В753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</si>
  <si>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</si>
  <si>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</si>
  <si>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</si>
  <si>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</si>
  <si>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</si>
  <si>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</si>
  <si>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9753</t>
  </si>
  <si>
    <t>ТД843</t>
  </si>
  <si>
    <t>КД74</t>
  </si>
  <si>
    <t>953</t>
  </si>
  <si>
    <t>В52</t>
  </si>
  <si>
    <t>КД1073</t>
  </si>
  <si>
    <t>9743</t>
  </si>
  <si>
    <t>ТКД2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</si>
  <si>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</si>
  <si>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В32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</si>
  <si>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</si>
  <si>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КД753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</si>
  <si>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</si>
  <si>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</si>
  <si>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</si>
  <si>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-1440</t>
    </r>
  </si>
  <si>
    <t>10943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</si>
  <si>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</si>
  <si>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ТВ96</t>
  </si>
  <si>
    <t>95432</t>
  </si>
  <si>
    <t>10762</t>
  </si>
  <si>
    <t>К532</t>
  </si>
  <si>
    <t>Д1054</t>
  </si>
  <si>
    <t>КВ10843</t>
  </si>
  <si>
    <t>97543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</si>
  <si>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</si>
  <si>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</si>
  <si>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ТК98</t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</si>
  <si>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+1400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</si>
  <si>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</si>
  <si>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</si>
  <si>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ТД1086</t>
  </si>
  <si>
    <t>ТК83</t>
  </si>
  <si>
    <t>КВ987</t>
  </si>
  <si>
    <t>ТКД74</t>
  </si>
  <si>
    <t>КД952</t>
  </si>
  <si>
    <t>Д98753</t>
  </si>
  <si>
    <t>9875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</si>
  <si>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</si>
  <si>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</si>
  <si>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10532</t>
  </si>
  <si>
    <t>4NT, W, -460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</si>
  <si>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</si>
  <si>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2♠*, E, +100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</si>
  <si>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</si>
  <si>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98763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</si>
  <si>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</si>
  <si>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КД62</t>
  </si>
  <si>
    <t>КД105</t>
  </si>
  <si>
    <t>Т74</t>
  </si>
  <si>
    <t>Д1074</t>
  </si>
  <si>
    <t>ДВ1092</t>
  </si>
  <si>
    <t>ТВ863</t>
  </si>
  <si>
    <t>ТКВ93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</si>
  <si>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</si>
  <si>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ТК1098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</si>
  <si>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</si>
  <si>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</si>
  <si>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К82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</si>
  <si>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</si>
  <si>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</si>
  <si>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</si>
  <si>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ТВ103</t>
  </si>
  <si>
    <t>109853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</si>
  <si>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</si>
  <si>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5♣*, W, +500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</si>
  <si>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</si>
  <si>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</si>
  <si>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</si>
  <si>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Меньшикова М.Ю.</t>
  </si>
  <si>
    <t>В8654</t>
  </si>
  <si>
    <t>В10865</t>
  </si>
  <si>
    <t>В642</t>
  </si>
  <si>
    <t>Т54</t>
  </si>
  <si>
    <t>Т854</t>
  </si>
  <si>
    <t>ДВ86532</t>
  </si>
  <si>
    <t>ТК764</t>
  </si>
  <si>
    <t>Д8753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</si>
  <si>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</si>
  <si>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ТВ10976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</si>
  <si>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</si>
  <si>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</si>
  <si>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</si>
  <si>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10832</t>
  </si>
  <si>
    <t>КВ72</t>
  </si>
  <si>
    <t>ДВ95</t>
  </si>
  <si>
    <t>Д1093</t>
  </si>
  <si>
    <t>ТКВ8</t>
  </si>
  <si>
    <t>Д1097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</si>
  <si>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</si>
  <si>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ТДВ954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</si>
  <si>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</si>
  <si>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</si>
  <si>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ТК52</t>
  </si>
  <si>
    <t>ТДВ9</t>
  </si>
  <si>
    <t>Т8752</t>
  </si>
  <si>
    <t>КД96</t>
  </si>
  <si>
    <t>ДВ875</t>
  </si>
  <si>
    <t>К87542</t>
  </si>
  <si>
    <t>Д1063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</si>
  <si>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</si>
  <si>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</si>
  <si>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7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+2210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</si>
  <si>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</si>
  <si>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</si>
  <si>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</si>
  <si>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ТКДВ63</t>
  </si>
  <si>
    <t>Д1052</t>
  </si>
  <si>
    <t>Д98643</t>
  </si>
  <si>
    <t>Т963</t>
  </si>
  <si>
    <t>ДВ1073</t>
  </si>
  <si>
    <t>ТВ2</t>
  </si>
  <si>
    <t>ТДВ952</t>
  </si>
  <si>
    <t>ТД105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</si>
  <si>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</si>
  <si>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</si>
  <si>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Д1095</t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</si>
  <si>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+110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</si>
  <si>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</si>
  <si>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</si>
  <si>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</si>
  <si>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ДВ1082</t>
  </si>
  <si>
    <t>Д654</t>
  </si>
  <si>
    <t>ДВ873</t>
  </si>
  <si>
    <t>1072</t>
  </si>
  <si>
    <t>ТКВ108654</t>
  </si>
  <si>
    <t>К872</t>
  </si>
  <si>
    <t>К9753</t>
  </si>
  <si>
    <t>ТДВ97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</si>
  <si>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</si>
  <si>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ДВ98763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</si>
  <si>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</si>
  <si>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W, -80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</si>
  <si>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</si>
  <si>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</si>
  <si>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</si>
  <si>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2♣к</t>
  </si>
  <si>
    <r>
      <t>7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</si>
  <si>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Т9874</t>
  </si>
  <si>
    <t>Т543</t>
  </si>
  <si>
    <t>Д7542</t>
  </si>
  <si>
    <t>КВ105</t>
  </si>
  <si>
    <t>ТКДВ82</t>
  </si>
  <si>
    <t>9532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</si>
  <si>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</si>
  <si>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</si>
  <si>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</si>
  <si>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W, -140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</si>
  <si>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</si>
  <si>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1NT, E, -90</t>
  </si>
  <si>
    <t>КДВ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</si>
  <si>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</si>
  <si>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10632</t>
  </si>
  <si>
    <r>
      <t>4</t>
    </r>
    <r>
      <rPr>
        <sz val="10"/>
        <color indexed="10"/>
        <rFont val="Arial Cyr"/>
        <family val="2"/>
      </rPr>
      <t>♦</t>
    </r>
  </si>
  <si>
    <t>ДВ96</t>
  </si>
  <si>
    <t>К653</t>
  </si>
  <si>
    <t>ТКДВ86</t>
  </si>
  <si>
    <t>ДВ104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</si>
  <si>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</si>
  <si>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</si>
  <si>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1098753</t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</si>
  <si>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</si>
  <si>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</si>
  <si>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2NT*, W, +100</t>
  </si>
  <si>
    <t>КВ632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</si>
  <si>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</si>
  <si>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</si>
  <si>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Д943</t>
  </si>
  <si>
    <t>ТД97532</t>
  </si>
  <si>
    <t>109862</t>
  </si>
  <si>
    <t>Т754</t>
  </si>
  <si>
    <t>ТВ9742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</si>
  <si>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</si>
  <si>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Д103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</si>
  <si>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</si>
  <si>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ТВ86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</si>
  <si>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</si>
  <si>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</si>
  <si>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КД83</t>
  </si>
  <si>
    <t>ТК9873</t>
  </si>
  <si>
    <t>К9752</t>
  </si>
  <si>
    <t>ТК943</t>
  </si>
  <si>
    <t>Т87543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</si>
  <si>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</si>
  <si>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КД982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</si>
  <si>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</si>
  <si>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К1042</t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</si>
  <si>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</si>
  <si>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t>ДВ10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</si>
  <si>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</si>
  <si>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3NT*, W, +100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</si>
  <si>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</si>
  <si>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</si>
  <si>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КВ9752</t>
  </si>
  <si>
    <t>8732</t>
  </si>
  <si>
    <t>КД32</t>
  </si>
  <si>
    <t>Т974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</si>
  <si>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</si>
  <si>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</si>
  <si>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</si>
  <si>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9653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</si>
  <si>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</si>
  <si>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-420</t>
  </si>
  <si>
    <t>Т863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</si>
  <si>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</si>
  <si>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 Cyr"/>
        <family val="2"/>
      </rPr>
      <t>♦</t>
    </r>
  </si>
  <si>
    <t>ТД1082</t>
  </si>
  <si>
    <t>ТКД10</t>
  </si>
  <si>
    <t>Д1096</t>
  </si>
  <si>
    <t>К87652</t>
  </si>
  <si>
    <t>ТВ98765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</si>
  <si>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</si>
  <si>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</si>
  <si>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</si>
  <si>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</si>
  <si>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+1430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</si>
  <si>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</si>
  <si>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ТВ874</t>
  </si>
  <si>
    <r>
      <t>4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</si>
  <si>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</si>
  <si>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6</t>
    </r>
    <r>
      <rPr>
        <sz val="10"/>
        <color indexed="10"/>
        <rFont val="Arial Cyr"/>
        <family val="2"/>
      </rPr>
      <t>♥</t>
    </r>
  </si>
  <si>
    <t>КВ82</t>
  </si>
  <si>
    <t>ТКД7532</t>
  </si>
  <si>
    <t>108432</t>
  </si>
  <si>
    <t>Т9532</t>
  </si>
  <si>
    <t>К10732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</si>
  <si>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</si>
  <si>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</si>
  <si>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Д10643</t>
  </si>
  <si>
    <t>ТДВ107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</si>
  <si>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</si>
  <si>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</si>
  <si>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</si>
  <si>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Т873</t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</si>
  <si>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</si>
  <si>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3</t>
    </r>
    <r>
      <rPr>
        <sz val="10"/>
        <color indexed="10"/>
        <rFont val="Arial Cyr"/>
        <family val="2"/>
      </rPr>
      <t>♥</t>
    </r>
  </si>
  <si>
    <t>ТК976</t>
  </si>
  <si>
    <t>КД1098532</t>
  </si>
  <si>
    <t>В1087643</t>
  </si>
  <si>
    <t>В8432</t>
  </si>
  <si>
    <t>ТВ9653</t>
  </si>
  <si>
    <t>К954</t>
  </si>
  <si>
    <t>Д873</t>
  </si>
  <si>
    <t>В8532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</si>
  <si>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</si>
  <si>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КД8763</t>
  </si>
  <si>
    <t>2NT, N,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</si>
  <si>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</si>
  <si>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N, +420</t>
  </si>
  <si>
    <t>Т62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</si>
  <si>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</si>
  <si>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КД10985</t>
  </si>
  <si>
    <t>КД543</t>
  </si>
  <si>
    <t>Т9853</t>
  </si>
  <si>
    <t>ТК9864</t>
  </si>
  <si>
    <t>Д1065</t>
  </si>
  <si>
    <t>КВ986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</si>
  <si>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</si>
  <si>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КД742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</si>
  <si>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</si>
  <si>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</si>
  <si>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</si>
  <si>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</si>
  <si>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ТВ942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</si>
  <si>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</si>
  <si>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ДВ642</t>
  </si>
  <si>
    <t>Т8764</t>
  </si>
  <si>
    <t>Д532</t>
  </si>
  <si>
    <t>ТКД104</t>
  </si>
  <si>
    <t>ТВ1086</t>
  </si>
  <si>
    <t>В8762</t>
  </si>
  <si>
    <t>Д974</t>
  </si>
  <si>
    <t>Т9753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</si>
  <si>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</si>
  <si>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</si>
  <si>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К972</t>
  </si>
  <si>
    <t>4♠, E, -450</t>
  </si>
  <si>
    <t>Т98432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</si>
  <si>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</si>
  <si>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</si>
  <si>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</si>
  <si>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</si>
  <si>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 Cyr"/>
        <family val="2"/>
      </rPr>
      <t>♥</t>
    </r>
  </si>
  <si>
    <t>ТВ742</t>
  </si>
  <si>
    <t>ТКВ984</t>
  </si>
  <si>
    <t>ДВ87</t>
  </si>
  <si>
    <t>9853</t>
  </si>
  <si>
    <t>КВ32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</si>
  <si>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</si>
  <si>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108652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</si>
  <si>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</si>
  <si>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К1043</t>
  </si>
  <si>
    <t>2♣, W, -110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</si>
  <si>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</si>
  <si>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-800</t>
    </r>
  </si>
  <si>
    <t>10732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</si>
  <si>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</si>
  <si>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5</t>
    </r>
    <r>
      <rPr>
        <sz val="10"/>
        <color indexed="10"/>
        <rFont val="Arial Cyr"/>
        <family val="2"/>
      </rPr>
      <t>♥</t>
    </r>
  </si>
  <si>
    <t>В10852</t>
  </si>
  <si>
    <t>ТК103</t>
  </si>
  <si>
    <t>97642</t>
  </si>
  <si>
    <t>ТК965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</si>
  <si>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</si>
  <si>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</si>
  <si>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ТВ105</t>
  </si>
  <si>
    <t>В987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</si>
  <si>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</si>
  <si>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</si>
  <si>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</si>
  <si>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</si>
  <si>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 Cyr"/>
        <family val="2"/>
      </rPr>
      <t>♦</t>
    </r>
  </si>
  <si>
    <t>В107</t>
  </si>
  <si>
    <t>КД976</t>
  </si>
  <si>
    <t>ДВ64</t>
  </si>
  <si>
    <t>В10975</t>
  </si>
  <si>
    <t>ТВ864</t>
  </si>
  <si>
    <t>КД987643</t>
  </si>
  <si>
    <t>ДВ97543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</si>
  <si>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</si>
  <si>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ДВ432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</si>
  <si>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</si>
  <si>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К10753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</si>
  <si>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</si>
  <si>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</si>
  <si>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</si>
  <si>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К8632</t>
  </si>
  <si>
    <r>
      <t>4</t>
    </r>
    <r>
      <rPr>
        <sz val="10"/>
        <color indexed="10"/>
        <rFont val="Arial Cyr"/>
        <family val="2"/>
      </rPr>
      <t>♦</t>
    </r>
  </si>
  <si>
    <t>ТВ976</t>
  </si>
  <si>
    <t>ТД85</t>
  </si>
  <si>
    <t>ДВ9863</t>
  </si>
  <si>
    <t>ТКД9654</t>
  </si>
  <si>
    <t>7632</t>
  </si>
  <si>
    <t>ТДВ4</t>
  </si>
  <si>
    <t>Д98742</t>
  </si>
  <si>
    <t>К10742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</si>
  <si>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</si>
  <si>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</si>
  <si>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</si>
  <si>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</si>
  <si>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4NT, N, +430</t>
  </si>
  <si>
    <t>ТК9843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</si>
  <si>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</si>
  <si>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E, +200</t>
  </si>
  <si>
    <t>Т653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</si>
  <si>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</si>
  <si>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</si>
  <si>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</si>
  <si>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</si>
  <si>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КВ1072</t>
  </si>
  <si>
    <t>К52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</si>
  <si>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</si>
  <si>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Т9863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</si>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</sst>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65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sz val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i/>
      <sz val="8"/>
      <name val="Arial Cyr"/>
      <family val="0"/>
    </font>
    <font>
      <b/>
      <sz val="8"/>
      <color indexed="42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7"/>
      <color indexed="12"/>
      <name val="Arial Cyr"/>
      <family val="2"/>
    </font>
    <font>
      <b/>
      <sz val="10"/>
      <color indexed="30"/>
      <name val="Arial Cyr"/>
      <family val="0"/>
    </font>
    <font>
      <sz val="8"/>
      <color indexed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double">
        <color indexed="19"/>
      </left>
      <right/>
      <top/>
      <bottom/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0" xfId="56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0" fontId="14" fillId="0" borderId="0" xfId="55" applyFont="1" applyAlignment="1">
      <alignment vertical="center"/>
      <protection/>
    </xf>
    <xf numFmtId="0" fontId="20" fillId="0" borderId="12" xfId="56" applyNumberFormat="1" applyFont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25" fillId="0" borderId="0" xfId="58" applyNumberFormat="1" applyFont="1">
      <alignment/>
      <protection/>
    </xf>
    <xf numFmtId="176" fontId="30" fillId="0" borderId="0" xfId="58" applyNumberFormat="1" applyFont="1" applyBorder="1">
      <alignment/>
      <protection/>
    </xf>
    <xf numFmtId="176" fontId="31" fillId="0" borderId="0" xfId="58" applyNumberFormat="1" applyFont="1" applyBorder="1">
      <alignment/>
      <protection/>
    </xf>
    <xf numFmtId="0" fontId="32" fillId="0" borderId="0" xfId="58" applyFont="1" applyAlignment="1" quotePrefix="1">
      <alignment horizontal="center"/>
      <protection/>
    </xf>
    <xf numFmtId="0" fontId="0" fillId="0" borderId="0" xfId="60" applyFont="1">
      <alignment/>
      <protection/>
    </xf>
    <xf numFmtId="0" fontId="24" fillId="0" borderId="0" xfId="58" applyFont="1" applyBorder="1">
      <alignment/>
      <protection/>
    </xf>
    <xf numFmtId="0" fontId="32" fillId="0" borderId="0" xfId="58" applyFont="1" applyBorder="1" applyAlignment="1">
      <alignment horizontal="centerContinuous"/>
      <protection/>
    </xf>
    <xf numFmtId="176" fontId="14" fillId="0" borderId="0" xfId="58" applyNumberFormat="1" applyFont="1">
      <alignment/>
      <protection/>
    </xf>
    <xf numFmtId="0" fontId="33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5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36" fillId="0" borderId="0" xfId="60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37" fillId="0" borderId="0" xfId="57" applyNumberFormat="1" applyFont="1" applyBorder="1" applyAlignment="1" applyProtection="1">
      <alignment horizontal="center"/>
      <protection locked="0"/>
    </xf>
    <xf numFmtId="0" fontId="33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38" fillId="0" borderId="0" xfId="60" applyFont="1" applyBorder="1" applyAlignment="1" applyProtection="1">
      <alignment horizontal="right"/>
      <protection locked="0"/>
    </xf>
    <xf numFmtId="1" fontId="39" fillId="0" borderId="0" xfId="57" applyNumberFormat="1" applyFont="1" applyBorder="1" applyAlignment="1" applyProtection="1">
      <alignment horizontal="center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0" fontId="33" fillId="0" borderId="0" xfId="57" applyFont="1">
      <alignment/>
      <protection/>
    </xf>
    <xf numFmtId="0" fontId="22" fillId="0" borderId="0" xfId="58" applyFont="1" applyBorder="1" applyAlignment="1">
      <alignment horizontal="center"/>
      <protection/>
    </xf>
    <xf numFmtId="0" fontId="14" fillId="0" borderId="0" xfId="60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Continuous"/>
      <protection locked="0"/>
    </xf>
    <xf numFmtId="1" fontId="14" fillId="0" borderId="0" xfId="58" applyNumberFormat="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"/>
      <protection locked="0"/>
    </xf>
    <xf numFmtId="0" fontId="33" fillId="0" borderId="0" xfId="58" applyFont="1">
      <alignment/>
      <protection/>
    </xf>
    <xf numFmtId="0" fontId="33" fillId="0" borderId="0" xfId="58" applyFont="1" applyFill="1" applyAlignment="1">
      <alignment horizontal="center"/>
      <protection/>
    </xf>
    <xf numFmtId="0" fontId="22" fillId="0" borderId="0" xfId="58" applyFont="1">
      <alignment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3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14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4" fillId="18" borderId="0" xfId="55" applyNumberFormat="1" applyFont="1" applyFill="1" applyAlignment="1">
      <alignment horizontal="center"/>
      <protection/>
    </xf>
    <xf numFmtId="2" fontId="0" fillId="0" borderId="15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Continuous"/>
      <protection/>
    </xf>
    <xf numFmtId="0" fontId="29" fillId="0" borderId="0" xfId="0" applyFont="1" applyAlignment="1">
      <alignment horizontal="left"/>
    </xf>
    <xf numFmtId="0" fontId="22" fillId="0" borderId="0" xfId="56" applyFont="1" applyAlignment="1">
      <alignment horizontal="right"/>
      <protection/>
    </xf>
    <xf numFmtId="0" fontId="14" fillId="0" borderId="0" xfId="55" applyFont="1" applyBorder="1" applyAlignment="1">
      <alignment horizontal="center"/>
      <protection/>
    </xf>
    <xf numFmtId="0" fontId="22" fillId="0" borderId="12" xfId="56" applyFont="1" applyBorder="1" applyAlignment="1">
      <alignment horizontal="center"/>
      <protection/>
    </xf>
    <xf numFmtId="0" fontId="22" fillId="0" borderId="12" xfId="56" applyFont="1" applyFill="1" applyBorder="1" applyAlignment="1">
      <alignment horizontal="center"/>
      <protection/>
    </xf>
    <xf numFmtId="0" fontId="27" fillId="18" borderId="16" xfId="55" applyFont="1" applyFill="1" applyBorder="1" applyAlignment="1">
      <alignment horizontal="center" vertical="center"/>
      <protection/>
    </xf>
    <xf numFmtId="0" fontId="27" fillId="18" borderId="16" xfId="55" applyFont="1" applyFill="1" applyBorder="1" applyAlignment="1">
      <alignment horizontal="centerContinuous" vertical="center"/>
      <protection/>
    </xf>
    <xf numFmtId="0" fontId="28" fillId="18" borderId="16" xfId="55" applyFont="1" applyFill="1" applyBorder="1" applyAlignment="1">
      <alignment horizontal="center" vertical="center"/>
      <protection/>
    </xf>
    <xf numFmtId="0" fontId="23" fillId="0" borderId="0" xfId="55" applyFont="1" applyAlignment="1">
      <alignment horizontal="center"/>
      <protection/>
    </xf>
    <xf numFmtId="0" fontId="14" fillId="0" borderId="15" xfId="56" applyBorder="1" applyAlignment="1">
      <alignment horizontal="center"/>
      <protection/>
    </xf>
    <xf numFmtId="0" fontId="14" fillId="0" borderId="17" xfId="55" applyFont="1" applyBorder="1" applyAlignment="1">
      <alignment horizontal="right"/>
      <protection/>
    </xf>
    <xf numFmtId="10" fontId="14" fillId="0" borderId="0" xfId="56" applyNumberFormat="1" applyAlignment="1">
      <alignment horizontal="centerContinuous"/>
      <protection/>
    </xf>
    <xf numFmtId="0" fontId="14" fillId="0" borderId="15" xfId="56" applyFont="1" applyBorder="1" applyAlignment="1">
      <alignment horizontal="center"/>
      <protection/>
    </xf>
    <xf numFmtId="10" fontId="14" fillId="0" borderId="0" xfId="56" applyNumberFormat="1">
      <alignment/>
      <protection/>
    </xf>
    <xf numFmtId="0" fontId="46" fillId="0" borderId="0" xfId="58" applyFont="1" applyAlignment="1">
      <alignment horizontal="center"/>
      <protection/>
    </xf>
    <xf numFmtId="0" fontId="48" fillId="0" borderId="18" xfId="58" applyFont="1" applyBorder="1" applyAlignment="1">
      <alignment horizontal="center"/>
      <protection/>
    </xf>
    <xf numFmtId="0" fontId="49" fillId="0" borderId="19" xfId="58" applyFont="1" applyBorder="1" applyAlignment="1">
      <alignment horizontal="center"/>
      <protection/>
    </xf>
    <xf numFmtId="0" fontId="47" fillId="0" borderId="19" xfId="58" applyFont="1" applyBorder="1" applyAlignment="1">
      <alignment horizontal="center"/>
      <protection/>
    </xf>
    <xf numFmtId="0" fontId="39" fillId="0" borderId="19" xfId="60" applyFont="1" applyBorder="1" applyAlignment="1" applyProtection="1">
      <alignment horizontal="centerContinuous"/>
      <protection locked="0"/>
    </xf>
    <xf numFmtId="177" fontId="39" fillId="0" borderId="19" xfId="58" applyNumberFormat="1" applyFont="1" applyBorder="1" applyAlignment="1" applyProtection="1">
      <alignment horizontal="centerContinuous"/>
      <protection locked="0"/>
    </xf>
    <xf numFmtId="1" fontId="39" fillId="0" borderId="19" xfId="58" applyNumberFormat="1" applyFont="1" applyBorder="1" applyAlignment="1" applyProtection="1">
      <alignment horizontal="centerContinuous"/>
      <protection locked="0"/>
    </xf>
    <xf numFmtId="177" fontId="39" fillId="0" borderId="19" xfId="58" applyNumberFormat="1" applyFont="1" applyBorder="1" applyAlignment="1" applyProtection="1">
      <alignment horizontal="center"/>
      <protection locked="0"/>
    </xf>
    <xf numFmtId="0" fontId="48" fillId="0" borderId="20" xfId="58" applyFont="1" applyBorder="1" applyAlignment="1">
      <alignment horizontal="center"/>
      <protection/>
    </xf>
    <xf numFmtId="0" fontId="48" fillId="0" borderId="21" xfId="57" applyFont="1" applyBorder="1" applyAlignment="1">
      <alignment horizontal="center"/>
      <protection/>
    </xf>
    <xf numFmtId="0" fontId="49" fillId="0" borderId="0" xfId="57" applyFont="1" applyBorder="1" applyAlignment="1">
      <alignment horizontal="center"/>
      <protection/>
    </xf>
    <xf numFmtId="0" fontId="39" fillId="0" borderId="0" xfId="57" applyFont="1" applyBorder="1" applyAlignment="1">
      <alignment horizontal="center"/>
      <protection/>
    </xf>
    <xf numFmtId="0" fontId="45" fillId="0" borderId="0" xfId="57" applyFont="1" applyBorder="1">
      <alignment/>
      <protection/>
    </xf>
    <xf numFmtId="49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left"/>
      <protection locked="0"/>
    </xf>
    <xf numFmtId="177" fontId="39" fillId="0" borderId="0" xfId="57" applyNumberFormat="1" applyFont="1" applyBorder="1" applyAlignment="1" applyProtection="1">
      <alignment horizontal="center"/>
      <protection locked="0"/>
    </xf>
    <xf numFmtId="0" fontId="48" fillId="0" borderId="22" xfId="57" applyFont="1" applyBorder="1" applyAlignment="1">
      <alignment horizontal="center"/>
      <protection/>
    </xf>
    <xf numFmtId="0" fontId="46" fillId="0" borderId="0" xfId="57" applyFont="1" applyAlignment="1">
      <alignment horizontal="center"/>
      <protection/>
    </xf>
    <xf numFmtId="1" fontId="39" fillId="0" borderId="0" xfId="57" applyNumberFormat="1" applyFont="1" applyBorder="1" applyAlignment="1" applyProtection="1">
      <alignment horizontal="centerContinuous"/>
      <protection locked="0"/>
    </xf>
    <xf numFmtId="49" fontId="39" fillId="0" borderId="0" xfId="57" applyNumberFormat="1" applyFont="1" applyBorder="1" applyAlignment="1" applyProtection="1" quotePrefix="1">
      <alignment horizontal="left"/>
      <protection locked="0"/>
    </xf>
    <xf numFmtId="0" fontId="36" fillId="0" borderId="21" xfId="60" applyFont="1" applyBorder="1" applyAlignment="1" applyProtection="1">
      <alignment horizontal="right"/>
      <protection locked="0"/>
    </xf>
    <xf numFmtId="49" fontId="39" fillId="0" borderId="0" xfId="57" applyNumberFormat="1" applyFont="1" applyBorder="1" applyAlignment="1">
      <alignment horizontal="left"/>
      <protection/>
    </xf>
    <xf numFmtId="0" fontId="39" fillId="0" borderId="0" xfId="57" applyFont="1">
      <alignment/>
      <protection/>
    </xf>
    <xf numFmtId="49" fontId="39" fillId="0" borderId="0" xfId="57" applyNumberFormat="1" applyFont="1" applyAlignment="1">
      <alignment horizontal="left"/>
      <protection/>
    </xf>
    <xf numFmtId="0" fontId="38" fillId="0" borderId="21" xfId="60" applyFont="1" applyBorder="1" applyAlignment="1" applyProtection="1">
      <alignment horizontal="right"/>
      <protection locked="0"/>
    </xf>
    <xf numFmtId="0" fontId="39" fillId="0" borderId="0" xfId="57" applyFont="1" applyBorder="1" applyAlignment="1">
      <alignment horizontal="left"/>
      <protection/>
    </xf>
    <xf numFmtId="177" fontId="39" fillId="0" borderId="0" xfId="57" applyNumberFormat="1" applyFont="1" applyBorder="1" applyAlignment="1" applyProtection="1">
      <alignment horizontal="centerContinuous"/>
      <protection locked="0"/>
    </xf>
    <xf numFmtId="0" fontId="50" fillId="0" borderId="0" xfId="60" applyFont="1" applyBorder="1" applyAlignment="1" applyProtection="1">
      <alignment horizontal="left"/>
      <protection locked="0"/>
    </xf>
    <xf numFmtId="49" fontId="39" fillId="0" borderId="0" xfId="57" applyNumberFormat="1" applyFont="1" applyBorder="1" applyAlignment="1" quotePrefix="1">
      <alignment horizontal="left"/>
      <protection/>
    </xf>
    <xf numFmtId="0" fontId="51" fillId="0" borderId="21" xfId="60" applyFont="1" applyBorder="1" applyAlignment="1" applyProtection="1">
      <alignment horizontal="right"/>
      <protection locked="0"/>
    </xf>
    <xf numFmtId="0" fontId="51" fillId="0" borderId="0" xfId="60" applyFont="1" applyBorder="1" applyAlignment="1" applyProtection="1">
      <alignment horizontal="right"/>
      <protection locked="0"/>
    </xf>
    <xf numFmtId="177" fontId="52" fillId="0" borderId="0" xfId="57" applyNumberFormat="1" applyFont="1" applyBorder="1" applyAlignment="1" applyProtection="1">
      <alignment horizontal="right"/>
      <protection locked="0"/>
    </xf>
    <xf numFmtId="1" fontId="52" fillId="0" borderId="0" xfId="57" applyNumberFormat="1" applyFont="1" applyBorder="1" applyAlignment="1" applyProtection="1">
      <alignment horizontal="left"/>
      <protection locked="0"/>
    </xf>
    <xf numFmtId="0" fontId="39" fillId="0" borderId="0" xfId="57" applyFont="1" applyBorder="1" applyAlignment="1">
      <alignment horizontal="left"/>
      <protection/>
    </xf>
    <xf numFmtId="0" fontId="52" fillId="0" borderId="0" xfId="57" applyFont="1" applyBorder="1" applyAlignment="1">
      <alignment horizontal="left"/>
      <protection/>
    </xf>
    <xf numFmtId="0" fontId="39" fillId="0" borderId="21" xfId="57" applyFont="1" applyBorder="1">
      <alignment/>
      <protection/>
    </xf>
    <xf numFmtId="0" fontId="39" fillId="0" borderId="0" xfId="57" applyFont="1" applyBorder="1">
      <alignment/>
      <protection/>
    </xf>
    <xf numFmtId="0" fontId="52" fillId="0" borderId="0" xfId="57" applyFont="1" applyBorder="1" applyAlignment="1">
      <alignment horizontal="right"/>
      <protection/>
    </xf>
    <xf numFmtId="0" fontId="39" fillId="0" borderId="22" xfId="57" applyFont="1" applyBorder="1">
      <alignment/>
      <protection/>
    </xf>
    <xf numFmtId="0" fontId="46" fillId="0" borderId="0" xfId="57" applyFont="1">
      <alignment/>
      <protection/>
    </xf>
    <xf numFmtId="0" fontId="48" fillId="0" borderId="23" xfId="58" applyFont="1" applyBorder="1" applyAlignment="1">
      <alignment horizontal="center"/>
      <protection/>
    </xf>
    <xf numFmtId="0" fontId="49" fillId="0" borderId="24" xfId="58" applyFont="1" applyBorder="1" applyAlignment="1">
      <alignment horizontal="center"/>
      <protection/>
    </xf>
    <xf numFmtId="0" fontId="47" fillId="0" borderId="24" xfId="58" applyFont="1" applyBorder="1" applyAlignment="1">
      <alignment horizontal="center"/>
      <protection/>
    </xf>
    <xf numFmtId="0" fontId="39" fillId="0" borderId="24" xfId="60" applyFont="1" applyBorder="1" applyAlignment="1" applyProtection="1">
      <alignment horizontal="centerContinuous"/>
      <protection locked="0"/>
    </xf>
    <xf numFmtId="177" fontId="39" fillId="0" borderId="24" xfId="58" applyNumberFormat="1" applyFont="1" applyBorder="1" applyAlignment="1" applyProtection="1">
      <alignment horizontal="centerContinuous"/>
      <protection locked="0"/>
    </xf>
    <xf numFmtId="1" fontId="39" fillId="0" borderId="24" xfId="58" applyNumberFormat="1" applyFont="1" applyBorder="1" applyAlignment="1" applyProtection="1">
      <alignment horizontal="centerContinuous"/>
      <protection locked="0"/>
    </xf>
    <xf numFmtId="177" fontId="39" fillId="0" borderId="24" xfId="58" applyNumberFormat="1" applyFont="1" applyBorder="1" applyAlignment="1" applyProtection="1">
      <alignment horizontal="center"/>
      <protection locked="0"/>
    </xf>
    <xf numFmtId="0" fontId="48" fillId="0" borderId="25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176" fontId="41" fillId="19" borderId="26" xfId="58" applyNumberFormat="1" applyFont="1" applyFill="1" applyBorder="1" applyAlignment="1">
      <alignment horizontal="center"/>
      <protection/>
    </xf>
    <xf numFmtId="0" fontId="42" fillId="19" borderId="26" xfId="58" applyFont="1" applyFill="1" applyBorder="1" applyAlignment="1">
      <alignment horizontal="center"/>
      <protection/>
    </xf>
    <xf numFmtId="0" fontId="41" fillId="19" borderId="26" xfId="58" applyFont="1" applyFill="1" applyBorder="1" applyAlignment="1">
      <alignment horizontal="center"/>
      <protection/>
    </xf>
    <xf numFmtId="0" fontId="41" fillId="19" borderId="27" xfId="58" applyFont="1" applyFill="1" applyBorder="1" applyAlignment="1">
      <alignment horizontal="centerContinuous"/>
      <protection/>
    </xf>
    <xf numFmtId="0" fontId="41" fillId="19" borderId="28" xfId="58" applyFont="1" applyFill="1" applyBorder="1" applyAlignment="1">
      <alignment horizontal="centerContinuous"/>
      <protection/>
    </xf>
    <xf numFmtId="176" fontId="41" fillId="19" borderId="29" xfId="58" applyNumberFormat="1" applyFont="1" applyFill="1" applyBorder="1" applyAlignment="1">
      <alignment horizontal="center"/>
      <protection/>
    </xf>
    <xf numFmtId="176" fontId="41" fillId="19" borderId="30" xfId="58" applyNumberFormat="1" applyFont="1" applyFill="1" applyBorder="1" applyAlignment="1">
      <alignment horizontal="center"/>
      <protection/>
    </xf>
    <xf numFmtId="0" fontId="42" fillId="19" borderId="30" xfId="58" applyFont="1" applyFill="1" applyBorder="1" applyAlignment="1">
      <alignment horizontal="center"/>
      <protection/>
    </xf>
    <xf numFmtId="0" fontId="41" fillId="19" borderId="30" xfId="58" applyFont="1" applyFill="1" applyBorder="1" applyAlignment="1">
      <alignment horizontal="center"/>
      <protection/>
    </xf>
    <xf numFmtId="0" fontId="41" fillId="19" borderId="31" xfId="58" applyFont="1" applyFill="1" applyBorder="1" applyAlignment="1">
      <alignment horizontal="center"/>
      <protection/>
    </xf>
    <xf numFmtId="176" fontId="41" fillId="19" borderId="32" xfId="58" applyNumberFormat="1" applyFont="1" applyFill="1" applyBorder="1" applyAlignment="1">
      <alignment horizontal="center"/>
      <protection/>
    </xf>
    <xf numFmtId="176" fontId="25" fillId="0" borderId="31" xfId="58" applyNumberFormat="1" applyFont="1" applyFill="1" applyBorder="1" applyAlignment="1">
      <alignment horizontal="center"/>
      <protection/>
    </xf>
    <xf numFmtId="176" fontId="43" fillId="0" borderId="31" xfId="58" applyNumberFormat="1" applyFont="1" applyFill="1" applyBorder="1" applyAlignment="1">
      <alignment horizontal="center"/>
      <protection/>
    </xf>
    <xf numFmtId="0" fontId="22" fillId="0" borderId="31" xfId="58" applyFont="1" applyFill="1" applyBorder="1" applyAlignment="1">
      <alignment horizontal="center"/>
      <protection/>
    </xf>
    <xf numFmtId="177" fontId="14" fillId="0" borderId="31" xfId="58" applyNumberFormat="1" applyFont="1" applyFill="1" applyBorder="1" applyAlignment="1" applyProtection="1">
      <alignment horizontal="center"/>
      <protection locked="0"/>
    </xf>
    <xf numFmtId="1" fontId="14" fillId="0" borderId="31" xfId="58" applyNumberFormat="1" applyFont="1" applyFill="1" applyBorder="1" applyAlignment="1" applyProtection="1">
      <alignment horizontal="centerContinuous"/>
      <protection locked="0"/>
    </xf>
    <xf numFmtId="0" fontId="14" fillId="0" borderId="28" xfId="58" applyNumberFormat="1" applyFont="1" applyFill="1" applyBorder="1" applyAlignment="1" applyProtection="1">
      <alignment horizontal="center"/>
      <protection locked="0"/>
    </xf>
    <xf numFmtId="0" fontId="22" fillId="0" borderId="28" xfId="58" applyFont="1" applyFill="1" applyBorder="1" applyAlignment="1">
      <alignment horizontal="center"/>
      <protection/>
    </xf>
    <xf numFmtId="176" fontId="43" fillId="0" borderId="28" xfId="58" applyNumberFormat="1" applyFont="1" applyFill="1" applyBorder="1" applyAlignment="1">
      <alignment horizontal="center"/>
      <protection/>
    </xf>
    <xf numFmtId="176" fontId="25" fillId="0" borderId="31" xfId="58" applyNumberFormat="1" applyFont="1" applyBorder="1" applyAlignment="1">
      <alignment horizontal="center"/>
      <protection/>
    </xf>
    <xf numFmtId="1" fontId="14" fillId="0" borderId="31" xfId="58" applyNumberFormat="1" applyFont="1" applyFill="1" applyBorder="1" applyAlignment="1" applyProtection="1" quotePrefix="1">
      <alignment horizontal="centerContinuous"/>
      <protection locked="0"/>
    </xf>
    <xf numFmtId="49" fontId="39" fillId="0" borderId="0" xfId="57" applyNumberFormat="1" applyFont="1" applyAlignment="1" quotePrefix="1">
      <alignment horizontal="left"/>
      <protection/>
    </xf>
    <xf numFmtId="0" fontId="22" fillId="0" borderId="0" xfId="56" applyFont="1" applyAlignment="1">
      <alignment horizontal="center"/>
      <protection/>
    </xf>
    <xf numFmtId="0" fontId="22" fillId="0" borderId="0" xfId="56" applyFont="1">
      <alignment/>
      <protection/>
    </xf>
    <xf numFmtId="2" fontId="22" fillId="0" borderId="0" xfId="56" applyNumberFormat="1" applyFont="1">
      <alignment/>
      <protection/>
    </xf>
    <xf numFmtId="0" fontId="14" fillId="0" borderId="33" xfId="56" applyBorder="1" applyAlignment="1">
      <alignment horizontal="center"/>
      <protection/>
    </xf>
    <xf numFmtId="0" fontId="22" fillId="0" borderId="34" xfId="56" applyFont="1" applyBorder="1" applyAlignment="1">
      <alignment horizontal="center"/>
      <protection/>
    </xf>
    <xf numFmtId="2" fontId="29" fillId="0" borderId="35" xfId="56" applyNumberFormat="1" applyFont="1" applyBorder="1" applyAlignment="1">
      <alignment horizontal="center"/>
      <protection/>
    </xf>
    <xf numFmtId="0" fontId="14" fillId="0" borderId="36" xfId="56" applyBorder="1" applyAlignment="1">
      <alignment horizontal="center"/>
      <protection/>
    </xf>
    <xf numFmtId="0" fontId="22" fillId="0" borderId="37" xfId="56" applyFont="1" applyBorder="1" applyAlignment="1">
      <alignment horizontal="center"/>
      <protection/>
    </xf>
    <xf numFmtId="2" fontId="29" fillId="0" borderId="38" xfId="56" applyNumberFormat="1" applyFont="1" applyBorder="1" applyAlignment="1">
      <alignment horizontal="center"/>
      <protection/>
    </xf>
    <xf numFmtId="0" fontId="22" fillId="0" borderId="39" xfId="56" applyFont="1" applyFill="1" applyBorder="1" applyAlignment="1">
      <alignment horizontal="center"/>
      <protection/>
    </xf>
    <xf numFmtId="0" fontId="22" fillId="0" borderId="39" xfId="56" applyFont="1" applyBorder="1" applyAlignment="1">
      <alignment horizontal="center"/>
      <protection/>
    </xf>
    <xf numFmtId="0" fontId="14" fillId="0" borderId="40" xfId="56" applyBorder="1" applyAlignment="1">
      <alignment horizontal="center"/>
      <protection/>
    </xf>
    <xf numFmtId="0" fontId="22" fillId="0" borderId="41" xfId="56" applyFont="1" applyBorder="1" applyAlignment="1">
      <alignment horizontal="center"/>
      <protection/>
    </xf>
    <xf numFmtId="2" fontId="29" fillId="0" borderId="42" xfId="56" applyNumberFormat="1" applyFont="1" applyBorder="1" applyAlignment="1">
      <alignment horizontal="center"/>
      <protection/>
    </xf>
    <xf numFmtId="2" fontId="0" fillId="0" borderId="33" xfId="56" applyNumberFormat="1" applyFont="1" applyBorder="1" applyAlignment="1">
      <alignment horizontal="center"/>
      <protection/>
    </xf>
    <xf numFmtId="2" fontId="0" fillId="0" borderId="43" xfId="56" applyNumberFormat="1" applyFont="1" applyBorder="1" applyAlignment="1">
      <alignment horizontal="center"/>
      <protection/>
    </xf>
    <xf numFmtId="2" fontId="0" fillId="0" borderId="44" xfId="56" applyNumberFormat="1" applyFont="1" applyBorder="1" applyAlignment="1">
      <alignment horizontal="center"/>
      <protection/>
    </xf>
    <xf numFmtId="2" fontId="0" fillId="0" borderId="36" xfId="56" applyNumberFormat="1" applyFont="1" applyBorder="1" applyAlignment="1">
      <alignment horizontal="center"/>
      <protection/>
    </xf>
    <xf numFmtId="2" fontId="0" fillId="0" borderId="45" xfId="56" applyNumberFormat="1" applyFont="1" applyBorder="1" applyAlignment="1">
      <alignment horizontal="center"/>
      <protection/>
    </xf>
    <xf numFmtId="2" fontId="0" fillId="0" borderId="46" xfId="56" applyNumberFormat="1" applyFont="1" applyBorder="1" applyAlignment="1">
      <alignment horizontal="center"/>
      <protection/>
    </xf>
    <xf numFmtId="2" fontId="0" fillId="0" borderId="40" xfId="56" applyNumberFormat="1" applyFont="1" applyBorder="1" applyAlignment="1">
      <alignment horizontal="center"/>
      <protection/>
    </xf>
    <xf numFmtId="2" fontId="0" fillId="0" borderId="47" xfId="56" applyNumberFormat="1" applyFont="1" applyBorder="1" applyAlignment="1">
      <alignment horizontal="center"/>
      <protection/>
    </xf>
    <xf numFmtId="2" fontId="0" fillId="0" borderId="48" xfId="56" applyNumberFormat="1" applyFont="1" applyBorder="1" applyAlignment="1">
      <alignment horizontal="center"/>
      <protection/>
    </xf>
    <xf numFmtId="0" fontId="53" fillId="0" borderId="43" xfId="56" applyNumberFormat="1" applyFont="1" applyBorder="1" applyAlignment="1">
      <alignment horizontal="center"/>
      <protection/>
    </xf>
    <xf numFmtId="0" fontId="53" fillId="0" borderId="45" xfId="56" applyNumberFormat="1" applyFont="1" applyBorder="1" applyAlignment="1">
      <alignment horizontal="center"/>
      <protection/>
    </xf>
    <xf numFmtId="0" fontId="53" fillId="0" borderId="47" xfId="56" applyNumberFormat="1" applyFont="1" applyBorder="1" applyAlignment="1">
      <alignment horizontal="center"/>
      <protection/>
    </xf>
    <xf numFmtId="10" fontId="29" fillId="20" borderId="15" xfId="56" applyNumberFormat="1" applyFont="1" applyFill="1" applyBorder="1" applyAlignment="1">
      <alignment horizontal="center"/>
      <protection/>
    </xf>
    <xf numFmtId="176" fontId="41" fillId="19" borderId="49" xfId="58" applyNumberFormat="1" applyFont="1" applyFill="1" applyBorder="1" applyAlignment="1">
      <alignment horizontal="center"/>
      <protection/>
    </xf>
    <xf numFmtId="0" fontId="42" fillId="19" borderId="49" xfId="58" applyFont="1" applyFill="1" applyBorder="1" applyAlignment="1">
      <alignment horizontal="center"/>
      <protection/>
    </xf>
    <xf numFmtId="0" fontId="41" fillId="19" borderId="49" xfId="58" applyFont="1" applyFill="1" applyBorder="1" applyAlignment="1">
      <alignment horizontal="center"/>
      <protection/>
    </xf>
    <xf numFmtId="176" fontId="14" fillId="0" borderId="31" xfId="0" applyNumberFormat="1" applyFont="1" applyFill="1" applyBorder="1" applyAlignment="1">
      <alignment horizontal="center"/>
    </xf>
    <xf numFmtId="176" fontId="25" fillId="0" borderId="50" xfId="58" applyNumberFormat="1" applyFont="1" applyBorder="1" applyAlignment="1">
      <alignment horizontal="center"/>
      <protection/>
    </xf>
    <xf numFmtId="0" fontId="14" fillId="0" borderId="31" xfId="54" applyNumberFormat="1" applyFont="1" applyFill="1" applyBorder="1" applyAlignment="1">
      <alignment horizontal="center"/>
      <protection/>
    </xf>
    <xf numFmtId="176" fontId="14" fillId="0" borderId="31" xfId="54" applyNumberFormat="1" applyFont="1" applyFill="1" applyBorder="1" applyAlignment="1">
      <alignment horizontal="center"/>
      <protection/>
    </xf>
    <xf numFmtId="0" fontId="14" fillId="0" borderId="31" xfId="0" applyNumberFormat="1" applyFont="1" applyFill="1" applyBorder="1" applyAlignment="1">
      <alignment horizontal="center"/>
    </xf>
    <xf numFmtId="176" fontId="25" fillId="0" borderId="28" xfId="58" applyNumberFormat="1" applyFont="1" applyBorder="1" applyAlignment="1">
      <alignment horizontal="center"/>
      <protection/>
    </xf>
    <xf numFmtId="0" fontId="14" fillId="0" borderId="31" xfId="54" applyFont="1" applyFill="1" applyBorder="1" applyAlignment="1">
      <alignment horizontal="center"/>
      <protection/>
    </xf>
    <xf numFmtId="176" fontId="25" fillId="0" borderId="28" xfId="58" applyNumberFormat="1" applyFont="1" applyFill="1" applyBorder="1" applyAlignment="1">
      <alignment horizontal="center"/>
      <protection/>
    </xf>
    <xf numFmtId="0" fontId="14" fillId="0" borderId="31" xfId="0" applyFont="1" applyFill="1" applyBorder="1" applyAlignment="1">
      <alignment horizontal="center"/>
    </xf>
    <xf numFmtId="0" fontId="14" fillId="0" borderId="0" xfId="58" applyFont="1" quotePrefix="1">
      <alignment/>
      <protection/>
    </xf>
    <xf numFmtId="176" fontId="25" fillId="0" borderId="0" xfId="58" applyNumberFormat="1" applyFont="1" applyBorder="1" applyAlignment="1">
      <alignment horizontal="center"/>
      <protection/>
    </xf>
    <xf numFmtId="176" fontId="43" fillId="0" borderId="0" xfId="58" applyNumberFormat="1" applyFont="1" applyBorder="1" applyAlignment="1">
      <alignment horizontal="center"/>
      <protection/>
    </xf>
    <xf numFmtId="0" fontId="54" fillId="18" borderId="0" xfId="55" applyFont="1" applyFill="1" applyAlignment="1">
      <alignment horizontal="center"/>
      <protection/>
    </xf>
    <xf numFmtId="0" fontId="14" fillId="0" borderId="0" xfId="56" applyNumberFormat="1">
      <alignment/>
      <protection/>
    </xf>
    <xf numFmtId="1" fontId="22" fillId="0" borderId="28" xfId="57" applyNumberFormat="1" applyFont="1" applyBorder="1" applyAlignment="1">
      <alignment horizontal="center"/>
      <protection/>
    </xf>
    <xf numFmtId="0" fontId="22" fillId="0" borderId="37" xfId="56" applyFont="1" applyFill="1" applyBorder="1" applyAlignment="1">
      <alignment horizontal="center"/>
      <protection/>
    </xf>
    <xf numFmtId="0" fontId="34" fillId="0" borderId="18" xfId="58" applyFont="1" applyBorder="1" applyAlignment="1">
      <alignment horizontal="center"/>
      <protection/>
    </xf>
    <xf numFmtId="0" fontId="35" fillId="0" borderId="19" xfId="58" applyFont="1" applyBorder="1" applyAlignment="1">
      <alignment horizontal="center"/>
      <protection/>
    </xf>
    <xf numFmtId="0" fontId="22" fillId="0" borderId="19" xfId="58" applyFont="1" applyBorder="1" applyAlignment="1">
      <alignment horizontal="center"/>
      <protection/>
    </xf>
    <xf numFmtId="0" fontId="14" fillId="0" borderId="19" xfId="60" applyFont="1" applyBorder="1" applyAlignment="1" applyProtection="1">
      <alignment horizontal="centerContinuous"/>
      <protection locked="0"/>
    </xf>
    <xf numFmtId="177" fontId="14" fillId="0" borderId="19" xfId="58" applyNumberFormat="1" applyFont="1" applyBorder="1" applyAlignment="1" applyProtection="1">
      <alignment horizontal="centerContinuous"/>
      <protection locked="0"/>
    </xf>
    <xf numFmtId="1" fontId="14" fillId="0" borderId="19" xfId="58" applyNumberFormat="1" applyFont="1" applyBorder="1" applyAlignment="1" applyProtection="1">
      <alignment horizontal="centerContinuous"/>
      <protection locked="0"/>
    </xf>
    <xf numFmtId="177" fontId="14" fillId="0" borderId="19" xfId="58" applyNumberFormat="1" applyFont="1" applyBorder="1" applyAlignment="1" applyProtection="1">
      <alignment horizontal="center"/>
      <protection locked="0"/>
    </xf>
    <xf numFmtId="0" fontId="34" fillId="0" borderId="20" xfId="58" applyFont="1" applyBorder="1" applyAlignment="1">
      <alignment horizontal="center"/>
      <protection/>
    </xf>
    <xf numFmtId="0" fontId="34" fillId="0" borderId="21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55" fillId="0" borderId="0" xfId="60" applyFont="1" applyBorder="1" applyAlignment="1" applyProtection="1">
      <alignment horizontal="right"/>
      <protection locked="0"/>
    </xf>
    <xf numFmtId="0" fontId="34" fillId="0" borderId="22" xfId="57" applyFont="1" applyBorder="1" applyAlignment="1">
      <alignment horizontal="center"/>
      <protection/>
    </xf>
    <xf numFmtId="0" fontId="56" fillId="0" borderId="0" xfId="60" applyFont="1" applyBorder="1" applyAlignment="1" applyProtection="1">
      <alignment horizontal="right"/>
      <protection locked="0"/>
    </xf>
    <xf numFmtId="1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applyProtection="1" quotePrefix="1">
      <alignment horizontal="left"/>
      <protection locked="0"/>
    </xf>
    <xf numFmtId="0" fontId="55" fillId="0" borderId="21" xfId="60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>
      <alignment horizontal="left"/>
      <protection/>
    </xf>
    <xf numFmtId="49" fontId="14" fillId="0" borderId="0" xfId="57" applyNumberFormat="1" applyFont="1" applyAlignment="1" quotePrefix="1">
      <alignment horizontal="left"/>
      <protection/>
    </xf>
    <xf numFmtId="49" fontId="14" fillId="0" borderId="0" xfId="57" applyNumberFormat="1" applyFont="1" applyAlignment="1">
      <alignment horizontal="left"/>
      <protection/>
    </xf>
    <xf numFmtId="0" fontId="56" fillId="0" borderId="21" xfId="60" applyFont="1" applyBorder="1" applyAlignment="1" applyProtection="1">
      <alignment horizontal="right"/>
      <protection locked="0"/>
    </xf>
    <xf numFmtId="177" fontId="14" fillId="0" borderId="0" xfId="57" applyNumberFormat="1" applyFont="1" applyBorder="1" applyAlignment="1" applyProtection="1">
      <alignment horizontal="centerContinuous"/>
      <protection locked="0"/>
    </xf>
    <xf numFmtId="49" fontId="14" fillId="0" borderId="0" xfId="57" applyNumberFormat="1" applyFont="1" applyBorder="1" applyAlignment="1" quotePrefix="1">
      <alignment horizontal="left"/>
      <protection/>
    </xf>
    <xf numFmtId="0" fontId="57" fillId="0" borderId="21" xfId="60" applyFont="1" applyBorder="1" applyAlignment="1" applyProtection="1">
      <alignment horizontal="right"/>
      <protection locked="0"/>
    </xf>
    <xf numFmtId="0" fontId="57" fillId="0" borderId="0" xfId="60" applyFont="1" applyBorder="1" applyAlignment="1" applyProtection="1">
      <alignment horizontal="right"/>
      <protection locked="0"/>
    </xf>
    <xf numFmtId="0" fontId="14" fillId="0" borderId="21" xfId="57" applyFont="1" applyBorder="1">
      <alignment/>
      <protection/>
    </xf>
    <xf numFmtId="0" fontId="34" fillId="0" borderId="23" xfId="58" applyFont="1" applyBorder="1" applyAlignment="1">
      <alignment horizontal="center"/>
      <protection/>
    </xf>
    <xf numFmtId="0" fontId="35" fillId="0" borderId="24" xfId="58" applyFont="1" applyBorder="1" applyAlignment="1">
      <alignment horizontal="center"/>
      <protection/>
    </xf>
    <xf numFmtId="0" fontId="22" fillId="0" borderId="24" xfId="58" applyFont="1" applyBorder="1" applyAlignment="1">
      <alignment horizontal="center"/>
      <protection/>
    </xf>
    <xf numFmtId="0" fontId="14" fillId="0" borderId="24" xfId="60" applyFont="1" applyBorder="1" applyAlignment="1" applyProtection="1">
      <alignment horizontal="centerContinuous"/>
      <protection locked="0"/>
    </xf>
    <xf numFmtId="177" fontId="14" fillId="0" borderId="24" xfId="58" applyNumberFormat="1" applyFont="1" applyBorder="1" applyAlignment="1" applyProtection="1">
      <alignment horizontal="centerContinuous"/>
      <protection locked="0"/>
    </xf>
    <xf numFmtId="1" fontId="14" fillId="0" borderId="24" xfId="58" applyNumberFormat="1" applyFont="1" applyBorder="1" applyAlignment="1" applyProtection="1">
      <alignment horizontal="centerContinuous"/>
      <protection locked="0"/>
    </xf>
    <xf numFmtId="177" fontId="14" fillId="0" borderId="24" xfId="58" applyNumberFormat="1" applyFont="1" applyBorder="1" applyAlignment="1" applyProtection="1">
      <alignment horizontal="center"/>
      <protection locked="0"/>
    </xf>
    <xf numFmtId="0" fontId="34" fillId="0" borderId="25" xfId="58" applyFont="1" applyBorder="1" applyAlignment="1">
      <alignment horizontal="center"/>
      <protection/>
    </xf>
    <xf numFmtId="0" fontId="14" fillId="0" borderId="24" xfId="0" applyFont="1" applyBorder="1" applyAlignment="1">
      <alignment horizontal="center"/>
    </xf>
    <xf numFmtId="176" fontId="41" fillId="19" borderId="51" xfId="58" applyNumberFormat="1" applyFont="1" applyFill="1" applyBorder="1" applyAlignment="1">
      <alignment horizontal="center"/>
      <protection/>
    </xf>
    <xf numFmtId="176" fontId="25" fillId="0" borderId="51" xfId="58" applyNumberFormat="1" applyFont="1" applyBorder="1" applyAlignment="1">
      <alignment horizontal="center"/>
      <protection/>
    </xf>
    <xf numFmtId="1" fontId="22" fillId="0" borderId="0" xfId="57" applyNumberFormat="1" applyFont="1" applyBorder="1" applyAlignment="1">
      <alignment horizontal="center"/>
      <protection/>
    </xf>
    <xf numFmtId="1" fontId="43" fillId="0" borderId="0" xfId="58" applyNumberFormat="1" applyFont="1" applyBorder="1" applyAlignment="1">
      <alignment horizontal="center"/>
      <protection/>
    </xf>
    <xf numFmtId="4" fontId="58" fillId="18" borderId="0" xfId="55" applyNumberFormat="1" applyFont="1" applyFill="1" applyAlignment="1">
      <alignment horizontal="center"/>
      <protection/>
    </xf>
    <xf numFmtId="2" fontId="29" fillId="20" borderId="15" xfId="56" applyNumberFormat="1" applyFont="1" applyFill="1" applyBorder="1" applyAlignment="1">
      <alignment horizontal="center"/>
      <protection/>
    </xf>
    <xf numFmtId="178" fontId="14" fillId="0" borderId="0" xfId="58" applyNumberFormat="1" applyFont="1">
      <alignment/>
      <protection/>
    </xf>
    <xf numFmtId="178" fontId="14" fillId="0" borderId="0" xfId="57" applyNumberFormat="1" applyFont="1">
      <alignment/>
      <protection/>
    </xf>
    <xf numFmtId="178" fontId="41" fillId="19" borderId="20" xfId="58" applyNumberFormat="1" applyFont="1" applyFill="1" applyBorder="1" applyAlignment="1">
      <alignment horizontal="center" wrapText="1"/>
      <protection/>
    </xf>
    <xf numFmtId="178" fontId="41" fillId="19" borderId="25" xfId="58" applyNumberFormat="1" applyFont="1" applyFill="1" applyBorder="1" applyAlignment="1">
      <alignment horizontal="center" wrapText="1"/>
      <protection/>
    </xf>
    <xf numFmtId="178" fontId="25" fillId="0" borderId="28" xfId="58" applyNumberFormat="1" applyFont="1" applyBorder="1" applyAlignment="1">
      <alignment horizontal="center"/>
      <protection/>
    </xf>
    <xf numFmtId="175" fontId="60" fillId="0" borderId="28" xfId="58" applyNumberFormat="1" applyFont="1" applyBorder="1" applyAlignment="1">
      <alignment horizontal="center"/>
      <protection/>
    </xf>
    <xf numFmtId="0" fontId="26" fillId="0" borderId="0" xfId="55" applyFont="1" applyAlignment="1">
      <alignment horizontal="right"/>
      <protection/>
    </xf>
    <xf numFmtId="0" fontId="14" fillId="0" borderId="0" xfId="55" applyNumberFormat="1" applyFont="1">
      <alignment/>
      <protection/>
    </xf>
    <xf numFmtId="0" fontId="14" fillId="0" borderId="0" xfId="55" applyNumberFormat="1" applyFont="1" applyAlignment="1">
      <alignment horizontal="center"/>
      <protection/>
    </xf>
    <xf numFmtId="175" fontId="20" fillId="0" borderId="52" xfId="56" applyNumberFormat="1" applyFont="1" applyBorder="1" applyAlignment="1">
      <alignment horizontal="center"/>
      <protection/>
    </xf>
    <xf numFmtId="0" fontId="0" fillId="0" borderId="0" xfId="56" applyNumberFormat="1" applyFont="1" applyBorder="1" applyAlignment="1">
      <alignment horizontal="center"/>
      <protection/>
    </xf>
    <xf numFmtId="0" fontId="22" fillId="0" borderId="53" xfId="56" applyFont="1" applyBorder="1" applyAlignment="1">
      <alignment horizontal="center"/>
      <protection/>
    </xf>
    <xf numFmtId="176" fontId="25" fillId="0" borderId="0" xfId="58" applyNumberFormat="1" applyFont="1" applyFill="1">
      <alignment/>
      <protection/>
    </xf>
    <xf numFmtId="176" fontId="30" fillId="0" borderId="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centerContinuous"/>
      <protection/>
    </xf>
    <xf numFmtId="176" fontId="14" fillId="0" borderId="0" xfId="58" applyNumberFormat="1" applyFont="1" applyFill="1">
      <alignment/>
      <protection/>
    </xf>
    <xf numFmtId="176" fontId="14" fillId="0" borderId="0" xfId="58" applyNumberFormat="1" applyFont="1" applyFill="1" applyBorder="1">
      <alignment/>
      <protection/>
    </xf>
    <xf numFmtId="0" fontId="34" fillId="0" borderId="19" xfId="58" applyFont="1" applyFill="1" applyBorder="1" applyAlignment="1">
      <alignment horizontal="center"/>
      <protection/>
    </xf>
    <xf numFmtId="0" fontId="35" fillId="0" borderId="19" xfId="58" applyFont="1" applyFill="1" applyBorder="1" applyAlignment="1">
      <alignment horizontal="center"/>
      <protection/>
    </xf>
    <xf numFmtId="177" fontId="14" fillId="0" borderId="19" xfId="58" applyNumberFormat="1" applyFont="1" applyFill="1" applyBorder="1" applyAlignment="1" applyProtection="1">
      <alignment horizontal="center"/>
      <protection locked="0"/>
    </xf>
    <xf numFmtId="0" fontId="22" fillId="0" borderId="21" xfId="57" applyFont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40" fillId="0" borderId="21" xfId="60" applyFont="1" applyBorder="1" applyAlignment="1" applyProtection="1">
      <alignment horizontal="right"/>
      <protection locked="0"/>
    </xf>
    <xf numFmtId="177" fontId="33" fillId="0" borderId="0" xfId="57" applyNumberFormat="1" applyFont="1" applyBorder="1" applyAlignment="1" applyProtection="1">
      <alignment horizontal="left"/>
      <protection locked="0"/>
    </xf>
    <xf numFmtId="0" fontId="35" fillId="0" borderId="0" xfId="57" applyFont="1" applyBorder="1" applyAlignment="1">
      <alignment/>
      <protection/>
    </xf>
    <xf numFmtId="177" fontId="20" fillId="0" borderId="0" xfId="57" applyNumberFormat="1" applyFont="1" applyBorder="1" applyAlignment="1" applyProtection="1">
      <alignment horizontal="left"/>
      <protection locked="0"/>
    </xf>
    <xf numFmtId="0" fontId="20" fillId="0" borderId="0" xfId="57" applyFont="1" applyBorder="1" applyAlignment="1">
      <alignment horizontal="left"/>
      <protection/>
    </xf>
    <xf numFmtId="0" fontId="14" fillId="0" borderId="22" xfId="57" applyFont="1" applyBorder="1">
      <alignment/>
      <protection/>
    </xf>
    <xf numFmtId="0" fontId="34" fillId="0" borderId="24" xfId="58" applyFont="1" applyFill="1" applyBorder="1" applyAlignment="1">
      <alignment horizontal="center"/>
      <protection/>
    </xf>
    <xf numFmtId="0" fontId="35" fillId="0" borderId="24" xfId="58" applyFont="1" applyFill="1" applyBorder="1" applyAlignment="1">
      <alignment horizontal="center"/>
      <protection/>
    </xf>
    <xf numFmtId="176" fontId="43" fillId="0" borderId="28" xfId="58" applyNumberFormat="1" applyFont="1" applyBorder="1" applyAlignment="1">
      <alignment horizontal="center"/>
      <protection/>
    </xf>
    <xf numFmtId="0" fontId="14" fillId="0" borderId="0" xfId="58" applyFont="1" applyFill="1">
      <alignment/>
      <protection/>
    </xf>
    <xf numFmtId="9" fontId="14" fillId="0" borderId="28" xfId="58" applyNumberFormat="1" applyFont="1" applyFill="1" applyBorder="1" applyAlignment="1" applyProtection="1">
      <alignment horizontal="center"/>
      <protection locked="0"/>
    </xf>
    <xf numFmtId="176" fontId="25" fillId="0" borderId="0" xfId="58" applyNumberFormat="1" applyFont="1" applyFill="1" applyBorder="1" applyAlignment="1">
      <alignment horizontal="center"/>
      <protection/>
    </xf>
    <xf numFmtId="176" fontId="43" fillId="0" borderId="0" xfId="58" applyNumberFormat="1" applyFont="1" applyFill="1" applyBorder="1" applyAlignment="1">
      <alignment horizontal="center"/>
      <protection/>
    </xf>
    <xf numFmtId="10" fontId="0" fillId="0" borderId="15" xfId="56" applyNumberFormat="1" applyFont="1" applyBorder="1" applyAlignment="1">
      <alignment horizontal="center"/>
      <protection/>
    </xf>
    <xf numFmtId="10" fontId="0" fillId="0" borderId="15" xfId="56" applyNumberFormat="1" applyFont="1" applyFill="1" applyBorder="1" applyAlignment="1">
      <alignment horizontal="center"/>
      <protection/>
    </xf>
    <xf numFmtId="0" fontId="35" fillId="0" borderId="0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>
      <alignment horizontal="center"/>
      <protection/>
    </xf>
    <xf numFmtId="1" fontId="14" fillId="0" borderId="22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22" xfId="57" applyNumberFormat="1" applyFont="1" applyBorder="1" applyAlignment="1">
      <alignment horizontal="left"/>
      <protection/>
    </xf>
    <xf numFmtId="4" fontId="41" fillId="19" borderId="20" xfId="58" applyNumberFormat="1" applyFont="1" applyFill="1" applyBorder="1" applyAlignment="1">
      <alignment horizontal="center" wrapText="1"/>
      <protection/>
    </xf>
    <xf numFmtId="4" fontId="41" fillId="19" borderId="25" xfId="58" applyNumberFormat="1" applyFont="1" applyFill="1" applyBorder="1" applyAlignment="1">
      <alignment horizontal="center" wrapText="1"/>
      <protection/>
    </xf>
    <xf numFmtId="4" fontId="25" fillId="0" borderId="28" xfId="58" applyNumberFormat="1" applyFont="1" applyBorder="1" applyAlignment="1">
      <alignment horizontal="center"/>
      <protection/>
    </xf>
    <xf numFmtId="0" fontId="34" fillId="0" borderId="0" xfId="58" applyFont="1" applyBorder="1" applyAlignment="1">
      <alignment horizontal="center"/>
      <protection/>
    </xf>
    <xf numFmtId="0" fontId="34" fillId="0" borderId="0" xfId="57" applyFont="1" applyBorder="1" applyAlignment="1">
      <alignment horizontal="center"/>
      <protection/>
    </xf>
    <xf numFmtId="0" fontId="48" fillId="0" borderId="0" xfId="57" applyFont="1" applyBorder="1" applyAlignment="1">
      <alignment horizontal="center"/>
      <protection/>
    </xf>
    <xf numFmtId="178" fontId="34" fillId="0" borderId="0" xfId="58" applyNumberFormat="1" applyFont="1" applyBorder="1" applyAlignment="1">
      <alignment horizontal="center"/>
      <protection/>
    </xf>
    <xf numFmtId="178" fontId="34" fillId="0" borderId="0" xfId="57" applyNumberFormat="1" applyFont="1" applyBorder="1" applyAlignment="1">
      <alignment horizontal="center"/>
      <protection/>
    </xf>
    <xf numFmtId="178" fontId="48" fillId="0" borderId="0" xfId="57" applyNumberFormat="1" applyFont="1" applyBorder="1" applyAlignment="1">
      <alignment horizontal="center"/>
      <protection/>
    </xf>
    <xf numFmtId="178" fontId="39" fillId="0" borderId="0" xfId="57" applyNumberFormat="1" applyFont="1" applyBorder="1">
      <alignment/>
      <protection/>
    </xf>
    <xf numFmtId="178" fontId="41" fillId="19" borderId="54" xfId="58" applyNumberFormat="1" applyFont="1" applyFill="1" applyBorder="1" applyAlignment="1">
      <alignment horizontal="centerContinuous" wrapText="1"/>
      <protection/>
    </xf>
    <xf numFmtId="178" fontId="41" fillId="19" borderId="28" xfId="58" applyNumberFormat="1" applyFont="1" applyFill="1" applyBorder="1" applyAlignment="1">
      <alignment horizontal="centerContinuous" wrapText="1"/>
      <protection/>
    </xf>
    <xf numFmtId="178" fontId="41" fillId="19" borderId="54" xfId="58" applyNumberFormat="1" applyFont="1" applyFill="1" applyBorder="1" applyAlignment="1">
      <alignment horizontal="center" wrapText="1"/>
      <protection/>
    </xf>
    <xf numFmtId="178" fontId="41" fillId="19" borderId="28" xfId="58" applyNumberFormat="1" applyFont="1" applyFill="1" applyBorder="1" applyAlignment="1">
      <alignment horizontal="center" wrapText="1"/>
      <protection/>
    </xf>
    <xf numFmtId="178" fontId="25" fillId="0" borderId="54" xfId="58" applyNumberFormat="1" applyFont="1" applyBorder="1" applyAlignment="1">
      <alignment horizontal="center"/>
      <protection/>
    </xf>
    <xf numFmtId="178" fontId="25" fillId="0" borderId="0" xfId="58" applyNumberFormat="1" applyFont="1" applyBorder="1" applyAlignment="1">
      <alignment horizontal="center"/>
      <protection/>
    </xf>
    <xf numFmtId="176" fontId="25" fillId="21" borderId="31" xfId="58" applyNumberFormat="1" applyFont="1" applyFill="1" applyBorder="1" applyAlignment="1">
      <alignment horizontal="center"/>
      <protection/>
    </xf>
    <xf numFmtId="176" fontId="43" fillId="21" borderId="31" xfId="58" applyNumberFormat="1" applyFont="1" applyFill="1" applyBorder="1" applyAlignment="1">
      <alignment horizontal="center"/>
      <protection/>
    </xf>
    <xf numFmtId="0" fontId="22" fillId="21" borderId="31" xfId="58" applyFont="1" applyFill="1" applyBorder="1" applyAlignment="1">
      <alignment horizontal="center"/>
      <protection/>
    </xf>
    <xf numFmtId="176" fontId="14" fillId="21" borderId="31" xfId="0" applyNumberFormat="1" applyFont="1" applyFill="1" applyBorder="1" applyAlignment="1">
      <alignment horizontal="center"/>
    </xf>
    <xf numFmtId="177" fontId="14" fillId="21" borderId="31" xfId="58" applyNumberFormat="1" applyFont="1" applyFill="1" applyBorder="1" applyAlignment="1" applyProtection="1">
      <alignment horizontal="center"/>
      <protection locked="0"/>
    </xf>
    <xf numFmtId="1" fontId="14" fillId="21" borderId="31" xfId="58" applyNumberFormat="1" applyFont="1" applyFill="1" applyBorder="1" applyAlignment="1" applyProtection="1">
      <alignment horizontal="centerContinuous"/>
      <protection locked="0"/>
    </xf>
    <xf numFmtId="0" fontId="14" fillId="21" borderId="28" xfId="58" applyNumberFormat="1" applyFont="1" applyFill="1" applyBorder="1" applyAlignment="1" applyProtection="1">
      <alignment horizontal="center"/>
      <protection locked="0"/>
    </xf>
    <xf numFmtId="0" fontId="22" fillId="21" borderId="28" xfId="58" applyFont="1" applyFill="1" applyBorder="1" applyAlignment="1">
      <alignment horizontal="center"/>
      <protection/>
    </xf>
    <xf numFmtId="176" fontId="43" fillId="21" borderId="28" xfId="58" applyNumberFormat="1" applyFont="1" applyFill="1" applyBorder="1" applyAlignment="1">
      <alignment horizontal="center"/>
      <protection/>
    </xf>
    <xf numFmtId="0" fontId="14" fillId="0" borderId="15" xfId="56" applyBorder="1">
      <alignment/>
      <protection/>
    </xf>
    <xf numFmtId="0" fontId="22" fillId="0" borderId="12" xfId="56" applyFont="1" applyFill="1" applyBorder="1">
      <alignment/>
      <protection/>
    </xf>
    <xf numFmtId="10" fontId="29" fillId="0" borderId="15" xfId="56" applyNumberFormat="1" applyFont="1" applyBorder="1" applyAlignment="1">
      <alignment horizontal="center"/>
      <protection/>
    </xf>
    <xf numFmtId="0" fontId="22" fillId="0" borderId="12" xfId="56" applyFont="1" applyBorder="1">
      <alignment/>
      <protection/>
    </xf>
    <xf numFmtId="1" fontId="41" fillId="19" borderId="0" xfId="59" applyNumberFormat="1" applyFont="1" applyFill="1" applyBorder="1" applyAlignment="1">
      <alignment horizontal="center" vertical="center" textRotation="90"/>
      <protection/>
    </xf>
    <xf numFmtId="1" fontId="41" fillId="19" borderId="0" xfId="58" applyNumberFormat="1" applyFont="1" applyFill="1" applyBorder="1" applyAlignment="1">
      <alignment horizontal="center" vertical="center" textRotation="90"/>
      <protection/>
    </xf>
    <xf numFmtId="1" fontId="41" fillId="19" borderId="26" xfId="59" applyNumberFormat="1" applyFont="1" applyFill="1" applyBorder="1" applyAlignment="1">
      <alignment horizontal="center" vertical="center" textRotation="90" wrapText="1"/>
      <protection/>
    </xf>
    <xf numFmtId="1" fontId="41" fillId="19" borderId="30" xfId="59" applyNumberFormat="1" applyFont="1" applyFill="1" applyBorder="1" applyAlignment="1">
      <alignment horizontal="center" vertical="center" textRotation="90" wrapText="1"/>
      <protection/>
    </xf>
    <xf numFmtId="1" fontId="59" fillId="19" borderId="26" xfId="59" applyNumberFormat="1" applyFont="1" applyFill="1" applyBorder="1" applyAlignment="1">
      <alignment horizontal="center" vertical="center" textRotation="90" wrapText="1"/>
      <protection/>
    </xf>
    <xf numFmtId="1" fontId="59" fillId="19" borderId="30" xfId="59" applyNumberFormat="1" applyFont="1" applyFill="1" applyBorder="1" applyAlignment="1">
      <alignment horizontal="center" vertical="center" textRotation="90" wrapText="1"/>
      <protection/>
    </xf>
    <xf numFmtId="175" fontId="41" fillId="19" borderId="26" xfId="58" applyNumberFormat="1" applyFont="1" applyFill="1" applyBorder="1" applyAlignment="1">
      <alignment horizontal="center" vertical="center" textRotation="90" wrapText="1"/>
      <protection/>
    </xf>
    <xf numFmtId="175" fontId="41" fillId="19" borderId="30" xfId="58" applyNumberFormat="1" applyFont="1" applyFill="1" applyBorder="1" applyAlignment="1">
      <alignment horizontal="center" vertical="center" textRotation="90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rotokol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арный турнир_Протоколы_Протоколы_03_04_0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65" bestFit="1" customWidth="1"/>
    <col min="2" max="2" width="23.75390625" style="14" bestFit="1" customWidth="1"/>
    <col min="3" max="3" width="6.75390625" style="11" customWidth="1"/>
    <col min="4" max="13" width="7.125" style="11" customWidth="1"/>
    <col min="14" max="14" width="9.125" style="11" customWidth="1"/>
    <col min="15" max="16384" width="10.00390625" style="11" customWidth="1"/>
  </cols>
  <sheetData>
    <row r="1" spans="1:14" s="5" customFormat="1" ht="12.75">
      <c r="A1" s="1" t="s">
        <v>42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1597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</row>
    <row r="3" s="7" customFormat="1" ht="12.75">
      <c r="A3" s="75"/>
    </row>
    <row r="4" spans="1:14" s="7" customFormat="1" ht="12.75">
      <c r="A4" s="69"/>
      <c r="B4" s="68" t="s">
        <v>40</v>
      </c>
      <c r="C4" s="66">
        <v>10</v>
      </c>
      <c r="D4" s="67" t="s">
        <v>41</v>
      </c>
      <c r="M4" s="77"/>
      <c r="N4" s="57"/>
    </row>
    <row r="5" spans="1:14" s="15" customFormat="1" ht="22.5" customHeight="1">
      <c r="A5" s="72" t="s">
        <v>0</v>
      </c>
      <c r="B5" s="73" t="s">
        <v>2</v>
      </c>
      <c r="C5" s="74" t="s">
        <v>3</v>
      </c>
      <c r="D5" s="74" t="s">
        <v>29</v>
      </c>
      <c r="E5" s="74" t="s">
        <v>30</v>
      </c>
      <c r="F5" s="74" t="s">
        <v>31</v>
      </c>
      <c r="G5" s="74" t="s">
        <v>32</v>
      </c>
      <c r="H5" s="74" t="s">
        <v>33</v>
      </c>
      <c r="I5" s="74" t="s">
        <v>34</v>
      </c>
      <c r="J5" s="74" t="s">
        <v>35</v>
      </c>
      <c r="K5" s="74" t="s">
        <v>36</v>
      </c>
      <c r="L5" s="74" t="s">
        <v>37</v>
      </c>
      <c r="M5" s="74" t="s">
        <v>38</v>
      </c>
      <c r="N5" s="74" t="s">
        <v>4</v>
      </c>
    </row>
    <row r="6" spans="1:14" ht="12.75">
      <c r="A6" s="155">
        <f aca="true" t="shared" si="0" ref="A6:A15">IF(B6="","",IF(N6=N5,"=",ROW()-5))</f>
        <v>1</v>
      </c>
      <c r="B6" s="156" t="s">
        <v>24</v>
      </c>
      <c r="C6" s="175">
        <v>0</v>
      </c>
      <c r="D6" s="166">
        <f aca="true" ca="1" t="shared" si="1" ref="D6:M15">IF($B6="","",IF(OR($C$4&lt;VALUE(REPLACE(D$5,1,3,"")),ISERROR(MATCH($B6,INDIRECT(D$5&amp;"!$D:$D"),0))),IF(OR($C$4&lt;VALUE(REPLACE(D$5,1,3,"")),ISERROR(MATCH($B6,INDIRECT(D$5&amp;"!$C:$C"),0))),"---",SUMIF(INDIRECT(D$5&amp;"!$C:$C"),$B6,INDIRECT(D$5&amp;"!$J:$J"))),SUMIF(INDIRECT(D$5&amp;"!$D:$D"),$B6,INDIRECT(D$5&amp;"!$J:$J"))))</f>
        <v>16</v>
      </c>
      <c r="E6" s="167">
        <f ca="1" t="shared" si="1"/>
        <v>16</v>
      </c>
      <c r="F6" s="167">
        <f ca="1" t="shared" si="1"/>
        <v>16</v>
      </c>
      <c r="G6" s="167">
        <f ca="1" t="shared" si="1"/>
        <v>16</v>
      </c>
      <c r="H6" s="167">
        <f ca="1" t="shared" si="1"/>
        <v>16</v>
      </c>
      <c r="I6" s="167">
        <f ca="1" t="shared" si="1"/>
        <v>6</v>
      </c>
      <c r="J6" s="167" t="str">
        <f ca="1" t="shared" si="1"/>
        <v>---</v>
      </c>
      <c r="K6" s="167">
        <f ca="1" t="shared" si="1"/>
        <v>12</v>
      </c>
      <c r="L6" s="167">
        <f ca="1" t="shared" si="1"/>
        <v>20</v>
      </c>
      <c r="M6" s="168">
        <f ca="1" t="shared" si="1"/>
        <v>14</v>
      </c>
      <c r="N6" s="157">
        <f aca="true" t="shared" si="2" ref="N6:N37">IF(B6="","",SUM(D6:M6))</f>
        <v>132</v>
      </c>
    </row>
    <row r="7" spans="1:14" ht="12.75">
      <c r="A7" s="158">
        <f t="shared" si="0"/>
        <v>2</v>
      </c>
      <c r="B7" s="159" t="s">
        <v>23</v>
      </c>
      <c r="C7" s="176">
        <v>-2</v>
      </c>
      <c r="D7" s="169">
        <f ca="1" t="shared" si="1"/>
        <v>16</v>
      </c>
      <c r="E7" s="170">
        <f ca="1" t="shared" si="1"/>
        <v>16</v>
      </c>
      <c r="F7" s="170">
        <f ca="1" t="shared" si="1"/>
        <v>16</v>
      </c>
      <c r="G7" s="170">
        <f ca="1" t="shared" si="1"/>
        <v>16</v>
      </c>
      <c r="H7" s="170">
        <f ca="1" t="shared" si="1"/>
        <v>16</v>
      </c>
      <c r="I7" s="170">
        <f ca="1" t="shared" si="1"/>
        <v>6</v>
      </c>
      <c r="J7" s="170">
        <f ca="1" t="shared" si="1"/>
        <v>12</v>
      </c>
      <c r="K7" s="170">
        <f ca="1" t="shared" si="1"/>
        <v>12</v>
      </c>
      <c r="L7" s="170">
        <f ca="1" t="shared" si="1"/>
        <v>6</v>
      </c>
      <c r="M7" s="171">
        <f ca="1" t="shared" si="1"/>
        <v>14</v>
      </c>
      <c r="N7" s="160">
        <f t="shared" si="2"/>
        <v>130</v>
      </c>
    </row>
    <row r="8" spans="1:14" ht="12.75">
      <c r="A8" s="158">
        <f t="shared" si="0"/>
        <v>3</v>
      </c>
      <c r="B8" s="159" t="s">
        <v>15</v>
      </c>
      <c r="C8" s="176">
        <v>2</v>
      </c>
      <c r="D8" s="169">
        <f ca="1" t="shared" si="1"/>
        <v>20</v>
      </c>
      <c r="E8" s="170">
        <f ca="1" t="shared" si="1"/>
        <v>14</v>
      </c>
      <c r="F8" s="170">
        <f ca="1" t="shared" si="1"/>
        <v>4</v>
      </c>
      <c r="G8" s="170">
        <f ca="1" t="shared" si="1"/>
        <v>6</v>
      </c>
      <c r="H8" s="170">
        <f ca="1" t="shared" si="1"/>
        <v>22</v>
      </c>
      <c r="I8" s="170">
        <f ca="1" t="shared" si="1"/>
        <v>2</v>
      </c>
      <c r="J8" s="170">
        <f ca="1" t="shared" si="1"/>
        <v>11</v>
      </c>
      <c r="K8" s="170">
        <f ca="1" t="shared" si="1"/>
        <v>14</v>
      </c>
      <c r="L8" s="170">
        <f ca="1" t="shared" si="1"/>
        <v>18</v>
      </c>
      <c r="M8" s="171">
        <f ca="1" t="shared" si="1"/>
        <v>16</v>
      </c>
      <c r="N8" s="160">
        <f t="shared" si="2"/>
        <v>127</v>
      </c>
    </row>
    <row r="9" spans="1:14" ht="12.75">
      <c r="A9" s="158">
        <f t="shared" si="0"/>
        <v>4</v>
      </c>
      <c r="B9" s="159" t="s">
        <v>18</v>
      </c>
      <c r="C9" s="176">
        <v>2</v>
      </c>
      <c r="D9" s="169">
        <f ca="1" t="shared" si="1"/>
        <v>14</v>
      </c>
      <c r="E9" s="170">
        <f ca="1" t="shared" si="1"/>
        <v>10</v>
      </c>
      <c r="F9" s="170">
        <f ca="1" t="shared" si="1"/>
        <v>14</v>
      </c>
      <c r="G9" s="170">
        <f ca="1" t="shared" si="1"/>
        <v>14</v>
      </c>
      <c r="H9" s="170">
        <f ca="1" t="shared" si="1"/>
        <v>22</v>
      </c>
      <c r="I9" s="170">
        <f ca="1" t="shared" si="1"/>
        <v>14</v>
      </c>
      <c r="J9" s="170">
        <f ca="1" t="shared" si="1"/>
        <v>8</v>
      </c>
      <c r="K9" s="170">
        <f ca="1" t="shared" si="1"/>
        <v>6</v>
      </c>
      <c r="L9" s="170">
        <f ca="1" t="shared" si="1"/>
        <v>16</v>
      </c>
      <c r="M9" s="171">
        <f ca="1" t="shared" si="1"/>
        <v>6</v>
      </c>
      <c r="N9" s="160">
        <f t="shared" si="2"/>
        <v>124</v>
      </c>
    </row>
    <row r="10" spans="1:14" ht="12.75">
      <c r="A10" s="158">
        <f t="shared" si="0"/>
        <v>5</v>
      </c>
      <c r="B10" s="159" t="s">
        <v>28</v>
      </c>
      <c r="C10" s="176">
        <v>2</v>
      </c>
      <c r="D10" s="169">
        <f ca="1" t="shared" si="1"/>
        <v>14</v>
      </c>
      <c r="E10" s="170">
        <f ca="1" t="shared" si="1"/>
        <v>10</v>
      </c>
      <c r="F10" s="170">
        <f ca="1" t="shared" si="1"/>
        <v>14</v>
      </c>
      <c r="G10" s="170">
        <f ca="1" t="shared" si="1"/>
        <v>14</v>
      </c>
      <c r="H10" s="170">
        <f ca="1" t="shared" si="1"/>
        <v>22</v>
      </c>
      <c r="I10" s="170">
        <f ca="1" t="shared" si="1"/>
        <v>14</v>
      </c>
      <c r="J10" s="170">
        <f ca="1" t="shared" si="1"/>
        <v>2</v>
      </c>
      <c r="K10" s="170">
        <f ca="1" t="shared" si="1"/>
        <v>6</v>
      </c>
      <c r="L10" s="170">
        <f ca="1" t="shared" si="1"/>
        <v>16</v>
      </c>
      <c r="M10" s="171">
        <f ca="1" t="shared" si="1"/>
        <v>6</v>
      </c>
      <c r="N10" s="160">
        <f t="shared" si="2"/>
        <v>118</v>
      </c>
    </row>
    <row r="11" spans="1:14" ht="12.75">
      <c r="A11" s="158">
        <f t="shared" si="0"/>
        <v>6</v>
      </c>
      <c r="B11" s="159" t="s">
        <v>16</v>
      </c>
      <c r="C11" s="176">
        <v>2</v>
      </c>
      <c r="D11" s="169">
        <f ca="1" t="shared" si="1"/>
        <v>20</v>
      </c>
      <c r="E11" s="170">
        <f ca="1" t="shared" si="1"/>
        <v>14</v>
      </c>
      <c r="F11" s="170">
        <f ca="1" t="shared" si="1"/>
        <v>4</v>
      </c>
      <c r="G11" s="170">
        <f ca="1" t="shared" si="1"/>
        <v>6</v>
      </c>
      <c r="H11" s="170">
        <f ca="1" t="shared" si="1"/>
        <v>4</v>
      </c>
      <c r="I11" s="170">
        <f ca="1" t="shared" si="1"/>
        <v>2</v>
      </c>
      <c r="J11" s="170">
        <f ca="1" t="shared" si="1"/>
        <v>5</v>
      </c>
      <c r="K11" s="170">
        <f ca="1" t="shared" si="1"/>
        <v>14</v>
      </c>
      <c r="L11" s="170">
        <f ca="1" t="shared" si="1"/>
        <v>18</v>
      </c>
      <c r="M11" s="171">
        <f ca="1" t="shared" si="1"/>
        <v>16</v>
      </c>
      <c r="N11" s="160">
        <f t="shared" si="2"/>
        <v>103</v>
      </c>
    </row>
    <row r="12" spans="1:14" ht="12.75">
      <c r="A12" s="158">
        <f t="shared" si="0"/>
        <v>7</v>
      </c>
      <c r="B12" s="159" t="s">
        <v>25</v>
      </c>
      <c r="C12" s="176">
        <v>2</v>
      </c>
      <c r="D12" s="169">
        <f ca="1" t="shared" si="1"/>
        <v>18</v>
      </c>
      <c r="E12" s="170">
        <f ca="1" t="shared" si="1"/>
        <v>12</v>
      </c>
      <c r="F12" s="170">
        <f ca="1" t="shared" si="1"/>
        <v>10</v>
      </c>
      <c r="G12" s="170">
        <f ca="1" t="shared" si="1"/>
        <v>4</v>
      </c>
      <c r="H12" s="170">
        <f ca="1" t="shared" si="1"/>
        <v>6</v>
      </c>
      <c r="I12" s="170">
        <f ca="1" t="shared" si="1"/>
        <v>12</v>
      </c>
      <c r="J12" s="170">
        <f ca="1" t="shared" si="1"/>
        <v>11</v>
      </c>
      <c r="K12" s="170">
        <f ca="1" t="shared" si="1"/>
        <v>8</v>
      </c>
      <c r="L12" s="170">
        <f ca="1" t="shared" si="1"/>
        <v>12</v>
      </c>
      <c r="M12" s="171">
        <f ca="1" t="shared" si="1"/>
        <v>4</v>
      </c>
      <c r="N12" s="160">
        <f t="shared" si="2"/>
        <v>97</v>
      </c>
    </row>
    <row r="13" spans="1:14" ht="12.75">
      <c r="A13" s="158">
        <f t="shared" si="0"/>
        <v>8</v>
      </c>
      <c r="B13" s="159" t="s">
        <v>26</v>
      </c>
      <c r="C13" s="176">
        <v>1</v>
      </c>
      <c r="D13" s="169">
        <f ca="1" t="shared" si="1"/>
        <v>12</v>
      </c>
      <c r="E13" s="170">
        <f ca="1" t="shared" si="1"/>
        <v>6</v>
      </c>
      <c r="F13" s="170">
        <f ca="1" t="shared" si="1"/>
        <v>12</v>
      </c>
      <c r="G13" s="170">
        <f ca="1" t="shared" si="1"/>
        <v>2</v>
      </c>
      <c r="H13" s="170">
        <f ca="1" t="shared" si="1"/>
        <v>12</v>
      </c>
      <c r="I13" s="170">
        <f ca="1" t="shared" si="1"/>
        <v>16</v>
      </c>
      <c r="J13" s="170">
        <f ca="1" t="shared" si="1"/>
        <v>7</v>
      </c>
      <c r="K13" s="170">
        <f ca="1" t="shared" si="1"/>
        <v>2</v>
      </c>
      <c r="L13" s="170">
        <f ca="1" t="shared" si="1"/>
        <v>4</v>
      </c>
      <c r="M13" s="171">
        <f ca="1" t="shared" si="1"/>
        <v>12</v>
      </c>
      <c r="N13" s="160">
        <f t="shared" si="2"/>
        <v>85</v>
      </c>
    </row>
    <row r="14" spans="1:14" ht="12.75">
      <c r="A14" s="158">
        <f t="shared" si="0"/>
        <v>9</v>
      </c>
      <c r="B14" s="197" t="s">
        <v>27</v>
      </c>
      <c r="C14" s="176">
        <v>1</v>
      </c>
      <c r="D14" s="169">
        <f ca="1" t="shared" si="1"/>
        <v>12</v>
      </c>
      <c r="E14" s="170">
        <f ca="1" t="shared" si="1"/>
        <v>6</v>
      </c>
      <c r="F14" s="170">
        <f ca="1" t="shared" si="1"/>
        <v>12</v>
      </c>
      <c r="G14" s="170">
        <f ca="1" t="shared" si="1"/>
        <v>2</v>
      </c>
      <c r="H14" s="170">
        <f ca="1" t="shared" si="1"/>
        <v>12</v>
      </c>
      <c r="I14" s="170">
        <f ca="1" t="shared" si="1"/>
        <v>16</v>
      </c>
      <c r="J14" s="170">
        <f ca="1" t="shared" si="1"/>
        <v>3</v>
      </c>
      <c r="K14" s="170">
        <f ca="1" t="shared" si="1"/>
        <v>2</v>
      </c>
      <c r="L14" s="170">
        <f ca="1" t="shared" si="1"/>
        <v>4</v>
      </c>
      <c r="M14" s="171">
        <f ca="1" t="shared" si="1"/>
        <v>12</v>
      </c>
      <c r="N14" s="160">
        <f t="shared" si="2"/>
        <v>81</v>
      </c>
    </row>
    <row r="15" spans="1:14" ht="12.75">
      <c r="A15" s="158">
        <f t="shared" si="0"/>
        <v>10</v>
      </c>
      <c r="B15" s="159" t="s">
        <v>46</v>
      </c>
      <c r="C15" s="176">
        <v>-0.5</v>
      </c>
      <c r="D15" s="169">
        <f ca="1" t="shared" si="1"/>
        <v>8</v>
      </c>
      <c r="E15" s="170">
        <f ca="1" t="shared" si="1"/>
        <v>4</v>
      </c>
      <c r="F15" s="170">
        <f ca="1" t="shared" si="1"/>
        <v>8</v>
      </c>
      <c r="G15" s="170">
        <f ca="1" t="shared" si="1"/>
        <v>10</v>
      </c>
      <c r="H15" s="170">
        <f ca="1" t="shared" si="1"/>
        <v>14</v>
      </c>
      <c r="I15" s="170">
        <f ca="1" t="shared" si="1"/>
        <v>6</v>
      </c>
      <c r="J15" s="170" t="str">
        <f ca="1" t="shared" si="1"/>
        <v>---</v>
      </c>
      <c r="K15" s="170">
        <f ca="1" t="shared" si="1"/>
        <v>16</v>
      </c>
      <c r="L15" s="170">
        <f ca="1" t="shared" si="1"/>
        <v>14</v>
      </c>
      <c r="M15" s="171" t="str">
        <f ca="1" t="shared" si="1"/>
        <v>---</v>
      </c>
      <c r="N15" s="160">
        <f t="shared" si="2"/>
        <v>80</v>
      </c>
    </row>
    <row r="16" spans="1:14" ht="12.75">
      <c r="A16" s="158">
        <v>11</v>
      </c>
      <c r="B16" s="159" t="s">
        <v>13</v>
      </c>
      <c r="C16" s="176">
        <v>0</v>
      </c>
      <c r="D16" s="169">
        <f aca="true" ca="1" t="shared" si="3" ref="D16:M25">IF($B16="","",IF(OR($C$4&lt;VALUE(REPLACE(D$5,1,3,"")),ISERROR(MATCH($B16,INDIRECT(D$5&amp;"!$D:$D"),0))),IF(OR($C$4&lt;VALUE(REPLACE(D$5,1,3,"")),ISERROR(MATCH($B16,INDIRECT(D$5&amp;"!$C:$C"),0))),"---",SUMIF(INDIRECT(D$5&amp;"!$C:$C"),$B16,INDIRECT(D$5&amp;"!$J:$J"))),SUMIF(INDIRECT(D$5&amp;"!$D:$D"),$B16,INDIRECT(D$5&amp;"!$J:$J"))))</f>
        <v>6</v>
      </c>
      <c r="E16" s="170">
        <f ca="1" t="shared" si="3"/>
        <v>10</v>
      </c>
      <c r="F16" s="170">
        <f ca="1" t="shared" si="3"/>
        <v>2</v>
      </c>
      <c r="G16" s="170">
        <f ca="1" t="shared" si="3"/>
        <v>10</v>
      </c>
      <c r="H16" s="170">
        <f ca="1" t="shared" si="3"/>
        <v>10</v>
      </c>
      <c r="I16" s="170" t="str">
        <f ca="1" t="shared" si="3"/>
        <v>---</v>
      </c>
      <c r="J16" s="170">
        <f ca="1" t="shared" si="3"/>
        <v>7</v>
      </c>
      <c r="K16" s="170">
        <f ca="1" t="shared" si="3"/>
        <v>10</v>
      </c>
      <c r="L16" s="170">
        <f ca="1" t="shared" si="3"/>
        <v>12</v>
      </c>
      <c r="M16" s="171" t="str">
        <f ca="1" t="shared" si="3"/>
        <v>---</v>
      </c>
      <c r="N16" s="160">
        <f t="shared" si="2"/>
        <v>67</v>
      </c>
    </row>
    <row r="17" spans="1:14" ht="12.75">
      <c r="A17" s="158">
        <v>12</v>
      </c>
      <c r="B17" s="159" t="s">
        <v>48</v>
      </c>
      <c r="C17" s="176">
        <v>0</v>
      </c>
      <c r="D17" s="169">
        <f ca="1" t="shared" si="3"/>
        <v>18</v>
      </c>
      <c r="E17" s="170">
        <f ca="1" t="shared" si="3"/>
        <v>12</v>
      </c>
      <c r="F17" s="170">
        <f ca="1" t="shared" si="3"/>
        <v>10</v>
      </c>
      <c r="G17" s="170">
        <f ca="1" t="shared" si="3"/>
        <v>4</v>
      </c>
      <c r="H17" s="170">
        <f ca="1" t="shared" si="3"/>
        <v>6</v>
      </c>
      <c r="I17" s="170" t="str">
        <f ca="1" t="shared" si="3"/>
        <v>---</v>
      </c>
      <c r="J17" s="170">
        <f ca="1" t="shared" si="3"/>
        <v>9</v>
      </c>
      <c r="K17" s="170">
        <f ca="1" t="shared" si="3"/>
        <v>8</v>
      </c>
      <c r="L17" s="170" t="str">
        <f ca="1" t="shared" si="3"/>
        <v>---</v>
      </c>
      <c r="M17" s="171" t="str">
        <f ca="1" t="shared" si="3"/>
        <v>---</v>
      </c>
      <c r="N17" s="160">
        <f t="shared" si="2"/>
        <v>67</v>
      </c>
    </row>
    <row r="18" spans="1:14" ht="12.75">
      <c r="A18" s="158">
        <f>IF(B18="","",IF(N18=N17,"=",ROW()-5))</f>
        <v>13</v>
      </c>
      <c r="B18" s="159" t="s">
        <v>14</v>
      </c>
      <c r="C18" s="176">
        <v>1</v>
      </c>
      <c r="D18" s="169">
        <f ca="1" t="shared" si="3"/>
        <v>6</v>
      </c>
      <c r="E18" s="170">
        <f ca="1" t="shared" si="3"/>
        <v>10</v>
      </c>
      <c r="F18" s="170">
        <f ca="1" t="shared" si="3"/>
        <v>2</v>
      </c>
      <c r="G18" s="170">
        <f ca="1" t="shared" si="3"/>
        <v>8</v>
      </c>
      <c r="H18" s="170">
        <f ca="1" t="shared" si="3"/>
        <v>18</v>
      </c>
      <c r="I18" s="170">
        <f ca="1" t="shared" si="3"/>
        <v>12</v>
      </c>
      <c r="J18" s="170" t="str">
        <f ca="1" t="shared" si="3"/>
        <v>---</v>
      </c>
      <c r="K18" s="170" t="str">
        <f ca="1" t="shared" si="3"/>
        <v>---</v>
      </c>
      <c r="L18" s="170">
        <f ca="1" t="shared" si="3"/>
        <v>2</v>
      </c>
      <c r="M18" s="171">
        <f ca="1" t="shared" si="3"/>
        <v>4</v>
      </c>
      <c r="N18" s="160">
        <f t="shared" si="2"/>
        <v>62</v>
      </c>
    </row>
    <row r="19" spans="1:14" ht="12.75">
      <c r="A19" s="158">
        <v>14</v>
      </c>
      <c r="B19" s="159" t="s">
        <v>22</v>
      </c>
      <c r="C19" s="176">
        <v>2</v>
      </c>
      <c r="D19" s="169">
        <f ca="1" t="shared" si="3"/>
        <v>4</v>
      </c>
      <c r="E19" s="170" t="str">
        <f ca="1" t="shared" si="3"/>
        <v>---</v>
      </c>
      <c r="F19" s="170" t="str">
        <f ca="1" t="shared" si="3"/>
        <v>---</v>
      </c>
      <c r="G19" s="170">
        <f ca="1" t="shared" si="3"/>
        <v>8</v>
      </c>
      <c r="H19" s="170">
        <f ca="1" t="shared" si="3"/>
        <v>18</v>
      </c>
      <c r="I19" s="170">
        <f ca="1" t="shared" si="3"/>
        <v>10</v>
      </c>
      <c r="J19" s="170" t="str">
        <f ca="1" t="shared" si="3"/>
        <v>---</v>
      </c>
      <c r="K19" s="170">
        <f ca="1" t="shared" si="3"/>
        <v>10</v>
      </c>
      <c r="L19" s="170">
        <f ca="1" t="shared" si="3"/>
        <v>2</v>
      </c>
      <c r="M19" s="171">
        <f ca="1" t="shared" si="3"/>
        <v>2</v>
      </c>
      <c r="N19" s="160">
        <f t="shared" si="2"/>
        <v>54</v>
      </c>
    </row>
    <row r="20" spans="1:14" ht="12.75">
      <c r="A20" s="158">
        <v>15</v>
      </c>
      <c r="B20" s="159" t="s">
        <v>47</v>
      </c>
      <c r="C20" s="176">
        <v>-0.5</v>
      </c>
      <c r="D20" s="169">
        <f ca="1" t="shared" si="3"/>
        <v>8</v>
      </c>
      <c r="E20" s="170">
        <f ca="1" t="shared" si="3"/>
        <v>4</v>
      </c>
      <c r="F20" s="170">
        <f ca="1" t="shared" si="3"/>
        <v>8</v>
      </c>
      <c r="G20" s="170" t="str">
        <f ca="1" t="shared" si="3"/>
        <v>---</v>
      </c>
      <c r="H20" s="170">
        <f ca="1" t="shared" si="3"/>
        <v>14</v>
      </c>
      <c r="I20" s="170">
        <f ca="1" t="shared" si="3"/>
        <v>6</v>
      </c>
      <c r="J20" s="170" t="str">
        <f ca="1" t="shared" si="3"/>
        <v>---</v>
      </c>
      <c r="K20" s="170" t="str">
        <f ca="1" t="shared" si="3"/>
        <v>---</v>
      </c>
      <c r="L20" s="170">
        <f ca="1" t="shared" si="3"/>
        <v>14</v>
      </c>
      <c r="M20" s="171" t="str">
        <f ca="1" t="shared" si="3"/>
        <v>---</v>
      </c>
      <c r="N20" s="160">
        <f t="shared" si="2"/>
        <v>54</v>
      </c>
    </row>
    <row r="21" spans="1:14" ht="12.75">
      <c r="A21" s="158">
        <f aca="true" t="shared" si="4" ref="A21:A26">IF(B21="","",IF(N21=N20,"=",ROW()-5))</f>
        <v>16</v>
      </c>
      <c r="B21" s="159" t="s">
        <v>1210</v>
      </c>
      <c r="C21" s="176">
        <v>0</v>
      </c>
      <c r="D21" s="169" t="str">
        <f ca="1" t="shared" si="3"/>
        <v>---</v>
      </c>
      <c r="E21" s="170" t="str">
        <f ca="1" t="shared" si="3"/>
        <v>---</v>
      </c>
      <c r="F21" s="170" t="str">
        <f ca="1" t="shared" si="3"/>
        <v>---</v>
      </c>
      <c r="G21" s="170" t="str">
        <f ca="1" t="shared" si="3"/>
        <v>---</v>
      </c>
      <c r="H21" s="170">
        <f ca="1" t="shared" si="3"/>
        <v>22</v>
      </c>
      <c r="I21" s="170" t="str">
        <f ca="1" t="shared" si="3"/>
        <v>---</v>
      </c>
      <c r="J21" s="170" t="str">
        <f ca="1" t="shared" si="3"/>
        <v>---</v>
      </c>
      <c r="K21" s="170">
        <f ca="1" t="shared" si="3"/>
        <v>16</v>
      </c>
      <c r="L21" s="170">
        <f ca="1" t="shared" si="3"/>
        <v>6</v>
      </c>
      <c r="M21" s="171" t="str">
        <f ca="1" t="shared" si="3"/>
        <v>---</v>
      </c>
      <c r="N21" s="160">
        <f t="shared" si="2"/>
        <v>44</v>
      </c>
    </row>
    <row r="22" spans="1:14" ht="12.75">
      <c r="A22" s="158">
        <f t="shared" si="4"/>
        <v>17</v>
      </c>
      <c r="B22" s="162" t="s">
        <v>19</v>
      </c>
      <c r="C22" s="176">
        <v>1</v>
      </c>
      <c r="D22" s="169">
        <f ca="1" t="shared" si="3"/>
        <v>10</v>
      </c>
      <c r="E22" s="170" t="str">
        <f ca="1" t="shared" si="3"/>
        <v>---</v>
      </c>
      <c r="F22" s="170">
        <f ca="1" t="shared" si="3"/>
        <v>6</v>
      </c>
      <c r="G22" s="170" t="str">
        <f ca="1" t="shared" si="3"/>
        <v>---</v>
      </c>
      <c r="H22" s="170">
        <f ca="1" t="shared" si="3"/>
        <v>10</v>
      </c>
      <c r="I22" s="170" t="str">
        <f ca="1" t="shared" si="3"/>
        <v>---</v>
      </c>
      <c r="J22" s="170" t="str">
        <f ca="1" t="shared" si="3"/>
        <v>---</v>
      </c>
      <c r="K22" s="170" t="str">
        <f ca="1" t="shared" si="3"/>
        <v>---</v>
      </c>
      <c r="L22" s="170">
        <f ca="1" t="shared" si="3"/>
        <v>8</v>
      </c>
      <c r="M22" s="171">
        <f ca="1" t="shared" si="3"/>
        <v>8</v>
      </c>
      <c r="N22" s="160">
        <f t="shared" si="2"/>
        <v>42</v>
      </c>
    </row>
    <row r="23" spans="1:14" ht="12.75">
      <c r="A23" s="158" t="str">
        <f t="shared" si="4"/>
        <v>=</v>
      </c>
      <c r="B23" s="162" t="s">
        <v>20</v>
      </c>
      <c r="C23" s="176">
        <v>1</v>
      </c>
      <c r="D23" s="169">
        <f ca="1" t="shared" si="3"/>
        <v>10</v>
      </c>
      <c r="E23" s="170" t="str">
        <f ca="1" t="shared" si="3"/>
        <v>---</v>
      </c>
      <c r="F23" s="170">
        <f ca="1" t="shared" si="3"/>
        <v>6</v>
      </c>
      <c r="G23" s="170" t="str">
        <f ca="1" t="shared" si="3"/>
        <v>---</v>
      </c>
      <c r="H23" s="170">
        <f ca="1" t="shared" si="3"/>
        <v>10</v>
      </c>
      <c r="I23" s="170" t="str">
        <f ca="1" t="shared" si="3"/>
        <v>---</v>
      </c>
      <c r="J23" s="170" t="str">
        <f ca="1" t="shared" si="3"/>
        <v>---</v>
      </c>
      <c r="K23" s="170" t="str">
        <f ca="1" t="shared" si="3"/>
        <v>---</v>
      </c>
      <c r="L23" s="170">
        <f ca="1" t="shared" si="3"/>
        <v>8</v>
      </c>
      <c r="M23" s="171">
        <f ca="1" t="shared" si="3"/>
        <v>8</v>
      </c>
      <c r="N23" s="160">
        <f t="shared" si="2"/>
        <v>42</v>
      </c>
    </row>
    <row r="24" spans="1:14" ht="12.75">
      <c r="A24" s="158">
        <f t="shared" si="4"/>
        <v>19</v>
      </c>
      <c r="B24" s="162" t="s">
        <v>17</v>
      </c>
      <c r="C24" s="176">
        <v>2</v>
      </c>
      <c r="D24" s="169">
        <f ca="1" t="shared" si="3"/>
        <v>2</v>
      </c>
      <c r="E24" s="170" t="str">
        <f ca="1" t="shared" si="3"/>
        <v>---</v>
      </c>
      <c r="F24" s="170" t="str">
        <f ca="1" t="shared" si="3"/>
        <v>---</v>
      </c>
      <c r="G24" s="170" t="str">
        <f ca="1" t="shared" si="3"/>
        <v>---</v>
      </c>
      <c r="H24" s="170">
        <f ca="1" t="shared" si="3"/>
        <v>2</v>
      </c>
      <c r="I24" s="170">
        <f ca="1" t="shared" si="3"/>
        <v>8</v>
      </c>
      <c r="J24" s="170">
        <f ca="1" t="shared" si="3"/>
        <v>4</v>
      </c>
      <c r="K24" s="170">
        <f ca="1" t="shared" si="3"/>
        <v>4</v>
      </c>
      <c r="L24" s="170">
        <f ca="1" t="shared" si="3"/>
        <v>10</v>
      </c>
      <c r="M24" s="171">
        <f ca="1" t="shared" si="3"/>
        <v>10</v>
      </c>
      <c r="N24" s="160">
        <f t="shared" si="2"/>
        <v>40</v>
      </c>
    </row>
    <row r="25" spans="1:14" ht="12.75">
      <c r="A25" s="158">
        <f t="shared" si="4"/>
        <v>20</v>
      </c>
      <c r="B25" s="162" t="s">
        <v>1212</v>
      </c>
      <c r="C25" s="176">
        <v>2</v>
      </c>
      <c r="D25" s="169" t="str">
        <f ca="1" t="shared" si="3"/>
        <v>---</v>
      </c>
      <c r="E25" s="170" t="str">
        <f ca="1" t="shared" si="3"/>
        <v>---</v>
      </c>
      <c r="F25" s="170" t="str">
        <f ca="1" t="shared" si="3"/>
        <v>---</v>
      </c>
      <c r="G25" s="170" t="str">
        <f ca="1" t="shared" si="3"/>
        <v>---</v>
      </c>
      <c r="H25" s="170">
        <f ca="1" t="shared" si="3"/>
        <v>2</v>
      </c>
      <c r="I25" s="170">
        <f ca="1" t="shared" si="3"/>
        <v>8</v>
      </c>
      <c r="J25" s="170" t="str">
        <f ca="1" t="shared" si="3"/>
        <v>---</v>
      </c>
      <c r="K25" s="170">
        <f ca="1" t="shared" si="3"/>
        <v>4</v>
      </c>
      <c r="L25" s="170">
        <f ca="1" t="shared" si="3"/>
        <v>10</v>
      </c>
      <c r="M25" s="171">
        <f ca="1" t="shared" si="3"/>
        <v>10</v>
      </c>
      <c r="N25" s="160">
        <f t="shared" si="2"/>
        <v>34</v>
      </c>
    </row>
    <row r="26" spans="1:14" ht="12.75">
      <c r="A26" s="158">
        <f t="shared" si="4"/>
        <v>21</v>
      </c>
      <c r="B26" s="162" t="s">
        <v>1924</v>
      </c>
      <c r="C26" s="176">
        <v>-1</v>
      </c>
      <c r="D26" s="169" t="str">
        <f aca="true" ca="1" t="shared" si="5" ref="D26:M31">IF($B26="","",IF(OR($C$4&lt;VALUE(REPLACE(D$5,1,3,"")),ISERROR(MATCH($B26,INDIRECT(D$5&amp;"!$D:$D"),0))),IF(OR($C$4&lt;VALUE(REPLACE(D$5,1,3,"")),ISERROR(MATCH($B26,INDIRECT(D$5&amp;"!$C:$C"),0))),"---",SUMIF(INDIRECT(D$5&amp;"!$C:$C"),$B26,INDIRECT(D$5&amp;"!$J:$J"))),SUMIF(INDIRECT(D$5&amp;"!$D:$D"),$B26,INDIRECT(D$5&amp;"!$J:$J"))))</f>
        <v>---</v>
      </c>
      <c r="E26" s="170" t="str">
        <f ca="1" t="shared" si="5"/>
        <v>---</v>
      </c>
      <c r="F26" s="170" t="str">
        <f ca="1" t="shared" si="5"/>
        <v>---</v>
      </c>
      <c r="G26" s="170" t="str">
        <f ca="1" t="shared" si="5"/>
        <v>---</v>
      </c>
      <c r="H26" s="170" t="str">
        <f ca="1" t="shared" si="5"/>
        <v>---</v>
      </c>
      <c r="I26" s="170" t="str">
        <f ca="1" t="shared" si="5"/>
        <v>---</v>
      </c>
      <c r="J26" s="170" t="str">
        <f ca="1" t="shared" si="5"/>
        <v>---</v>
      </c>
      <c r="K26" s="170" t="str">
        <f ca="1" t="shared" si="5"/>
        <v>---</v>
      </c>
      <c r="L26" s="170">
        <f ca="1" t="shared" si="5"/>
        <v>20</v>
      </c>
      <c r="M26" s="171" t="str">
        <f ca="1" t="shared" si="5"/>
        <v>---</v>
      </c>
      <c r="N26" s="160">
        <f t="shared" si="2"/>
        <v>20</v>
      </c>
    </row>
    <row r="27" spans="1:14" ht="12.75">
      <c r="A27" s="158">
        <v>22</v>
      </c>
      <c r="B27" s="162" t="s">
        <v>21</v>
      </c>
      <c r="C27" s="176">
        <v>3</v>
      </c>
      <c r="D27" s="169">
        <f ca="1" t="shared" si="5"/>
        <v>4</v>
      </c>
      <c r="E27" s="170" t="str">
        <f ca="1" t="shared" si="5"/>
        <v>---</v>
      </c>
      <c r="F27" s="170" t="str">
        <f ca="1" t="shared" si="5"/>
        <v>---</v>
      </c>
      <c r="G27" s="170" t="str">
        <f ca="1" t="shared" si="5"/>
        <v>---</v>
      </c>
      <c r="H27" s="170" t="str">
        <f ca="1" t="shared" si="5"/>
        <v>---</v>
      </c>
      <c r="I27" s="170">
        <f ca="1" t="shared" si="5"/>
        <v>10</v>
      </c>
      <c r="J27" s="170" t="str">
        <f ca="1" t="shared" si="5"/>
        <v>---</v>
      </c>
      <c r="K27" s="170" t="str">
        <f ca="1" t="shared" si="5"/>
        <v>---</v>
      </c>
      <c r="L27" s="170" t="str">
        <f ca="1" t="shared" si="5"/>
        <v>---</v>
      </c>
      <c r="M27" s="171">
        <f ca="1" t="shared" si="5"/>
        <v>2</v>
      </c>
      <c r="N27" s="160">
        <f t="shared" si="2"/>
        <v>16</v>
      </c>
    </row>
    <row r="28" spans="1:14" ht="12.75">
      <c r="A28" s="158">
        <v>23</v>
      </c>
      <c r="B28" s="162" t="s">
        <v>50</v>
      </c>
      <c r="C28" s="176">
        <v>4</v>
      </c>
      <c r="D28" s="169" t="str">
        <f ca="1" t="shared" si="5"/>
        <v>---</v>
      </c>
      <c r="E28" s="170">
        <f ca="1" t="shared" si="5"/>
        <v>4</v>
      </c>
      <c r="F28" s="170" t="str">
        <f ca="1" t="shared" si="5"/>
        <v>---</v>
      </c>
      <c r="G28" s="170">
        <f ca="1" t="shared" si="5"/>
        <v>12</v>
      </c>
      <c r="H28" s="170" t="str">
        <f ca="1" t="shared" si="5"/>
        <v>---</v>
      </c>
      <c r="I28" s="170" t="str">
        <f ca="1" t="shared" si="5"/>
        <v>---</v>
      </c>
      <c r="J28" s="170" t="str">
        <f ca="1" t="shared" si="5"/>
        <v>---</v>
      </c>
      <c r="K28" s="170" t="str">
        <f ca="1" t="shared" si="5"/>
        <v>---</v>
      </c>
      <c r="L28" s="170" t="str">
        <f ca="1" t="shared" si="5"/>
        <v>---</v>
      </c>
      <c r="M28" s="171" t="str">
        <f ca="1" t="shared" si="5"/>
        <v>---</v>
      </c>
      <c r="N28" s="160">
        <f t="shared" si="2"/>
        <v>16</v>
      </c>
    </row>
    <row r="29" spans="1:14" ht="12.75">
      <c r="A29" s="158" t="str">
        <f aca="true" t="shared" si="6" ref="A29:A37">IF(B29="","",IF(N29=N28,"=",ROW()-5))</f>
        <v>=</v>
      </c>
      <c r="B29" s="162" t="s">
        <v>55</v>
      </c>
      <c r="C29" s="176">
        <v>-2</v>
      </c>
      <c r="D29" s="169" t="str">
        <f ca="1" t="shared" si="5"/>
        <v>---</v>
      </c>
      <c r="E29" s="170">
        <f ca="1" t="shared" si="5"/>
        <v>4</v>
      </c>
      <c r="F29" s="170" t="str">
        <f ca="1" t="shared" si="5"/>
        <v>---</v>
      </c>
      <c r="G29" s="170">
        <f ca="1" t="shared" si="5"/>
        <v>12</v>
      </c>
      <c r="H29" s="170" t="str">
        <f ca="1" t="shared" si="5"/>
        <v>---</v>
      </c>
      <c r="I29" s="170" t="str">
        <f ca="1" t="shared" si="5"/>
        <v>---</v>
      </c>
      <c r="J29" s="170" t="str">
        <f ca="1" t="shared" si="5"/>
        <v>---</v>
      </c>
      <c r="K29" s="170" t="str">
        <f ca="1" t="shared" si="5"/>
        <v>---</v>
      </c>
      <c r="L29" s="170" t="str">
        <f ca="1" t="shared" si="5"/>
        <v>---</v>
      </c>
      <c r="M29" s="171" t="str">
        <f ca="1" t="shared" si="5"/>
        <v>---</v>
      </c>
      <c r="N29" s="160">
        <f t="shared" si="2"/>
        <v>16</v>
      </c>
    </row>
    <row r="30" spans="1:14" ht="12.75">
      <c r="A30" s="158">
        <f t="shared" si="6"/>
        <v>25</v>
      </c>
      <c r="B30" s="162" t="s">
        <v>53</v>
      </c>
      <c r="C30" s="176">
        <v>4</v>
      </c>
      <c r="D30" s="169">
        <f ca="1" t="shared" si="5"/>
        <v>2</v>
      </c>
      <c r="E30" s="170" t="str">
        <f ca="1" t="shared" si="5"/>
        <v>---</v>
      </c>
      <c r="F30" s="170" t="str">
        <f ca="1" t="shared" si="5"/>
        <v>---</v>
      </c>
      <c r="G30" s="170" t="str">
        <f ca="1" t="shared" si="5"/>
        <v>---</v>
      </c>
      <c r="H30" s="170">
        <f ca="1" t="shared" si="5"/>
        <v>10</v>
      </c>
      <c r="I30" s="170" t="str">
        <f ca="1" t="shared" si="5"/>
        <v>---</v>
      </c>
      <c r="J30" s="170" t="str">
        <f ca="1" t="shared" si="5"/>
        <v>---</v>
      </c>
      <c r="K30" s="170" t="str">
        <f ca="1" t="shared" si="5"/>
        <v>---</v>
      </c>
      <c r="L30" s="170" t="str">
        <f ca="1" t="shared" si="5"/>
        <v>---</v>
      </c>
      <c r="M30" s="171" t="str">
        <f ca="1" t="shared" si="5"/>
        <v>---</v>
      </c>
      <c r="N30" s="160">
        <f t="shared" si="2"/>
        <v>12</v>
      </c>
    </row>
    <row r="31" spans="1:14" ht="12.75">
      <c r="A31" s="158">
        <f t="shared" si="6"/>
        <v>26</v>
      </c>
      <c r="B31" s="162" t="s">
        <v>1211</v>
      </c>
      <c r="C31" s="176">
        <v>4</v>
      </c>
      <c r="D31" s="169" t="str">
        <f ca="1" t="shared" si="5"/>
        <v>---</v>
      </c>
      <c r="E31" s="170" t="str">
        <f ca="1" t="shared" si="5"/>
        <v>---</v>
      </c>
      <c r="F31" s="170" t="str">
        <f ca="1" t="shared" si="5"/>
        <v>---</v>
      </c>
      <c r="G31" s="170" t="str">
        <f ca="1" t="shared" si="5"/>
        <v>---</v>
      </c>
      <c r="H31" s="170">
        <f ca="1" t="shared" si="5"/>
        <v>4</v>
      </c>
      <c r="I31" s="170" t="str">
        <f ca="1" t="shared" si="5"/>
        <v>---</v>
      </c>
      <c r="J31" s="170">
        <f ca="1" t="shared" si="5"/>
        <v>1</v>
      </c>
      <c r="K31" s="170" t="str">
        <f ca="1" t="shared" si="5"/>
        <v>---</v>
      </c>
      <c r="L31" s="170" t="str">
        <f ca="1" t="shared" si="5"/>
        <v>---</v>
      </c>
      <c r="M31" s="171" t="str">
        <f ca="1" t="shared" si="5"/>
        <v>---</v>
      </c>
      <c r="N31" s="160">
        <f t="shared" si="2"/>
        <v>5</v>
      </c>
    </row>
    <row r="32" spans="1:14" ht="12.75">
      <c r="A32" s="158">
        <f t="shared" si="6"/>
      </c>
      <c r="B32" s="161"/>
      <c r="C32" s="176"/>
      <c r="D32" s="169">
        <f aca="true" ca="1" t="shared" si="7" ref="D32:M37">IF($B32="","",IF(OR($C$4&lt;VALUE(REPLACE(D$5,1,3,"")),ISERROR(MATCH($B32,INDIRECT(D$5&amp;"!$D:$D"),0))),IF(OR($C$4&lt;VALUE(REPLACE(D$5,1,3,"")),ISERROR(MATCH($B32,INDIRECT(D$5&amp;"!$C:$C"),0))),"---",SUMIF(INDIRECT(D$5&amp;"!$C:$C"),$B32,INDIRECT(D$5&amp;"!$J:$J"))),SUMIF(INDIRECT(D$5&amp;"!$D:$D"),$B32,INDIRECT(D$5&amp;"!$J:$J"))))</f>
      </c>
      <c r="E32" s="170">
        <f ca="1" t="shared" si="7"/>
      </c>
      <c r="F32" s="170">
        <f ca="1" t="shared" si="7"/>
      </c>
      <c r="G32" s="170">
        <f ca="1" t="shared" si="7"/>
      </c>
      <c r="H32" s="170">
        <f ca="1" t="shared" si="7"/>
      </c>
      <c r="I32" s="170">
        <f ca="1" t="shared" si="7"/>
      </c>
      <c r="J32" s="170">
        <f ca="1" t="shared" si="7"/>
      </c>
      <c r="K32" s="170">
        <f ca="1" t="shared" si="7"/>
      </c>
      <c r="L32" s="170">
        <f ca="1" t="shared" si="7"/>
      </c>
      <c r="M32" s="171">
        <f ca="1" t="shared" si="7"/>
      </c>
      <c r="N32" s="160">
        <f t="shared" si="2"/>
      </c>
    </row>
    <row r="33" spans="1:14" ht="12.75">
      <c r="A33" s="158">
        <f t="shared" si="6"/>
      </c>
      <c r="B33" s="162"/>
      <c r="C33" s="176"/>
      <c r="D33" s="169">
        <f ca="1" t="shared" si="7"/>
      </c>
      <c r="E33" s="170">
        <f ca="1" t="shared" si="7"/>
      </c>
      <c r="F33" s="170">
        <f ca="1" t="shared" si="7"/>
      </c>
      <c r="G33" s="170">
        <f ca="1" t="shared" si="7"/>
      </c>
      <c r="H33" s="170">
        <f ca="1" t="shared" si="7"/>
      </c>
      <c r="I33" s="170">
        <f ca="1" t="shared" si="7"/>
      </c>
      <c r="J33" s="170">
        <f ca="1" t="shared" si="7"/>
      </c>
      <c r="K33" s="170">
        <f ca="1" t="shared" si="7"/>
      </c>
      <c r="L33" s="170">
        <f ca="1" t="shared" si="7"/>
      </c>
      <c r="M33" s="171">
        <f ca="1" t="shared" si="7"/>
      </c>
      <c r="N33" s="160">
        <f t="shared" si="2"/>
      </c>
    </row>
    <row r="34" spans="1:14" ht="12.75">
      <c r="A34" s="158">
        <f t="shared" si="6"/>
      </c>
      <c r="B34" s="161"/>
      <c r="C34" s="176"/>
      <c r="D34" s="169">
        <f ca="1" t="shared" si="7"/>
      </c>
      <c r="E34" s="170">
        <f ca="1" t="shared" si="7"/>
      </c>
      <c r="F34" s="170">
        <f ca="1" t="shared" si="7"/>
      </c>
      <c r="G34" s="170">
        <f ca="1" t="shared" si="7"/>
      </c>
      <c r="H34" s="170">
        <f ca="1" t="shared" si="7"/>
      </c>
      <c r="I34" s="170">
        <f ca="1" t="shared" si="7"/>
      </c>
      <c r="J34" s="170">
        <f ca="1" t="shared" si="7"/>
      </c>
      <c r="K34" s="170">
        <f ca="1" t="shared" si="7"/>
      </c>
      <c r="L34" s="170">
        <f ca="1" t="shared" si="7"/>
      </c>
      <c r="M34" s="171">
        <f ca="1" t="shared" si="7"/>
      </c>
      <c r="N34" s="160">
        <f t="shared" si="2"/>
      </c>
    </row>
    <row r="35" spans="1:14" ht="12.75">
      <c r="A35" s="158">
        <f t="shared" si="6"/>
      </c>
      <c r="B35" s="161"/>
      <c r="C35" s="176"/>
      <c r="D35" s="169">
        <f ca="1" t="shared" si="7"/>
      </c>
      <c r="E35" s="170">
        <f ca="1" t="shared" si="7"/>
      </c>
      <c r="F35" s="170">
        <f ca="1" t="shared" si="7"/>
      </c>
      <c r="G35" s="170">
        <f ca="1" t="shared" si="7"/>
      </c>
      <c r="H35" s="170">
        <f ca="1" t="shared" si="7"/>
      </c>
      <c r="I35" s="170">
        <f ca="1" t="shared" si="7"/>
      </c>
      <c r="J35" s="170">
        <f ca="1" t="shared" si="7"/>
      </c>
      <c r="K35" s="170">
        <f ca="1" t="shared" si="7"/>
      </c>
      <c r="L35" s="170">
        <f ca="1" t="shared" si="7"/>
      </c>
      <c r="M35" s="171">
        <f ca="1" t="shared" si="7"/>
      </c>
      <c r="N35" s="160">
        <f t="shared" si="2"/>
      </c>
    </row>
    <row r="36" spans="1:14" ht="12.75">
      <c r="A36" s="158">
        <f t="shared" si="6"/>
      </c>
      <c r="B36" s="162"/>
      <c r="C36" s="176"/>
      <c r="D36" s="169">
        <f ca="1" t="shared" si="7"/>
      </c>
      <c r="E36" s="170">
        <f ca="1" t="shared" si="7"/>
      </c>
      <c r="F36" s="170">
        <f ca="1" t="shared" si="7"/>
      </c>
      <c r="G36" s="170">
        <f ca="1" t="shared" si="7"/>
      </c>
      <c r="H36" s="170">
        <f ca="1" t="shared" si="7"/>
      </c>
      <c r="I36" s="170">
        <f ca="1" t="shared" si="7"/>
      </c>
      <c r="J36" s="170">
        <f ca="1" t="shared" si="7"/>
      </c>
      <c r="K36" s="170">
        <f ca="1" t="shared" si="7"/>
      </c>
      <c r="L36" s="170">
        <f ca="1" t="shared" si="7"/>
      </c>
      <c r="M36" s="171">
        <f ca="1" t="shared" si="7"/>
      </c>
      <c r="N36" s="160">
        <f t="shared" si="2"/>
      </c>
    </row>
    <row r="37" spans="1:14" ht="12.75">
      <c r="A37" s="163">
        <f t="shared" si="6"/>
      </c>
      <c r="B37" s="164"/>
      <c r="C37" s="177"/>
      <c r="D37" s="172">
        <f ca="1" t="shared" si="7"/>
      </c>
      <c r="E37" s="173">
        <f ca="1" t="shared" si="7"/>
      </c>
      <c r="F37" s="173">
        <f ca="1" t="shared" si="7"/>
      </c>
      <c r="G37" s="173">
        <f ca="1" t="shared" si="7"/>
      </c>
      <c r="H37" s="173">
        <f ca="1" t="shared" si="7"/>
      </c>
      <c r="I37" s="173">
        <f ca="1" t="shared" si="7"/>
      </c>
      <c r="J37" s="173">
        <f ca="1" t="shared" si="7"/>
      </c>
      <c r="K37" s="173">
        <f ca="1" t="shared" si="7"/>
      </c>
      <c r="L37" s="173">
        <f ca="1" t="shared" si="7"/>
      </c>
      <c r="M37" s="174">
        <f ca="1" t="shared" si="7"/>
      </c>
      <c r="N37" s="165">
        <f t="shared" si="2"/>
      </c>
    </row>
    <row r="38" spans="1:13" s="153" customFormat="1" ht="12.75">
      <c r="A38" s="152"/>
      <c r="D38" s="154">
        <f ca="1">IF(SUM(INDIRECT(D$5&amp;"!$J$6:$J$100"))*2=SUM(D6:D37),"",SUM(INDIRECT(D$5&amp;"!$J$6:$J$100"))*2-SUM(D6:D37))</f>
      </c>
      <c r="E38" s="154">
        <f aca="true" ca="1" t="shared" si="8" ref="E38:M38">IF(SUM(INDIRECT(E$5&amp;"!$J$6:$J$100"))*2=SUM(E6:E37),"",SUM(INDIRECT(E$5&amp;"!$J$6:$J$100"))*2-SUM(E6:E37))</f>
      </c>
      <c r="F38" s="154">
        <f ca="1" t="shared" si="8"/>
      </c>
      <c r="G38" s="154">
        <f ca="1" t="shared" si="8"/>
      </c>
      <c r="H38" s="154">
        <f ca="1" t="shared" si="8"/>
      </c>
      <c r="I38" s="154">
        <f ca="1" t="shared" si="8"/>
      </c>
      <c r="J38" s="154">
        <f ca="1">IF(SUM(INDIRECT(J$5&amp;"!$J$6:$J$100"))=SUM(J6:J37),"",SUM(INDIRECT(J$5&amp;"!$J$6:$J$100"))-SUM(J6:J37))</f>
      </c>
      <c r="K38" s="154">
        <f ca="1" t="shared" si="8"/>
      </c>
      <c r="L38" s="154">
        <f ca="1" t="shared" si="8"/>
      </c>
      <c r="M38" s="154">
        <f ca="1" t="shared" si="8"/>
      </c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115" r:id="rId1"/>
  <ignoredErrors>
    <ignoredError sqref="J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56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752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10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18</v>
      </c>
      <c r="H4" s="58">
        <v>144</v>
      </c>
      <c r="J4" s="9">
        <v>18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62" t="s">
        <v>5</v>
      </c>
      <c r="H5" s="62" t="s">
        <v>10</v>
      </c>
      <c r="I5" s="61" t="s">
        <v>11</v>
      </c>
      <c r="J5" s="61" t="s">
        <v>39</v>
      </c>
    </row>
    <row r="6" spans="1:12" ht="12.75">
      <c r="A6" s="305">
        <v>1</v>
      </c>
      <c r="B6" s="306">
        <v>9</v>
      </c>
      <c r="C6" s="12" t="s">
        <v>1924</v>
      </c>
      <c r="D6" s="13" t="s">
        <v>24</v>
      </c>
      <c r="E6" s="16">
        <v>-0.5</v>
      </c>
      <c r="F6" s="63">
        <v>37.6875</v>
      </c>
      <c r="G6" s="63">
        <v>91</v>
      </c>
      <c r="H6" s="307">
        <v>0.6319444444444444</v>
      </c>
      <c r="I6" s="64">
        <v>12</v>
      </c>
      <c r="J6" s="11">
        <f>IF(C6="","",IF(A6="=",J5,(COUNT(B:B)-A6+1)*2))</f>
        <v>20</v>
      </c>
      <c r="L6" s="17"/>
    </row>
    <row r="7" spans="1:12" ht="12.75">
      <c r="A7" s="305">
        <v>2</v>
      </c>
      <c r="B7" s="306">
        <v>8</v>
      </c>
      <c r="C7" s="12" t="s">
        <v>15</v>
      </c>
      <c r="D7" s="13" t="s">
        <v>16</v>
      </c>
      <c r="E7" s="16">
        <v>2</v>
      </c>
      <c r="F7" s="63">
        <v>27.6875</v>
      </c>
      <c r="G7" s="63">
        <v>90</v>
      </c>
      <c r="H7" s="307">
        <v>0.625</v>
      </c>
      <c r="I7" s="64">
        <v>5</v>
      </c>
      <c r="J7" s="11">
        <f aca="true" t="shared" si="0" ref="J7:J21">IF(C7="","",IF(A7="=",J6,(COUNT(B$1:B$65536)-A7+1)*2))</f>
        <v>18</v>
      </c>
      <c r="L7" s="17"/>
    </row>
    <row r="8" spans="1:12" ht="12.75">
      <c r="A8" s="305">
        <v>3</v>
      </c>
      <c r="B8" s="306">
        <v>7</v>
      </c>
      <c r="C8" s="12" t="s">
        <v>28</v>
      </c>
      <c r="D8" s="13" t="s">
        <v>18</v>
      </c>
      <c r="E8" s="16">
        <v>2</v>
      </c>
      <c r="F8" s="63">
        <v>19.5</v>
      </c>
      <c r="G8" s="63">
        <v>100</v>
      </c>
      <c r="H8" s="307">
        <v>0.6944444444444444</v>
      </c>
      <c r="I8" s="64">
        <v>2</v>
      </c>
      <c r="J8" s="11">
        <f t="shared" si="0"/>
        <v>16</v>
      </c>
      <c r="L8" s="17"/>
    </row>
    <row r="9" spans="1:12" ht="12.75">
      <c r="A9" s="305">
        <v>4</v>
      </c>
      <c r="B9" s="308">
        <v>5</v>
      </c>
      <c r="C9" s="12" t="s">
        <v>46</v>
      </c>
      <c r="D9" s="13" t="s">
        <v>47</v>
      </c>
      <c r="E9" s="16">
        <v>-0.5</v>
      </c>
      <c r="F9" s="63">
        <v>13.0625</v>
      </c>
      <c r="G9" s="63">
        <v>80</v>
      </c>
      <c r="H9" s="307">
        <v>0.5555555555555556</v>
      </c>
      <c r="I9" s="64">
        <v>1</v>
      </c>
      <c r="J9" s="11">
        <f t="shared" si="0"/>
        <v>14</v>
      </c>
      <c r="L9" s="17"/>
    </row>
    <row r="10" spans="1:12" ht="12.75">
      <c r="A10" s="305">
        <v>5</v>
      </c>
      <c r="B10" s="306">
        <v>6</v>
      </c>
      <c r="C10" s="12" t="s">
        <v>25</v>
      </c>
      <c r="D10" s="13" t="s">
        <v>13</v>
      </c>
      <c r="E10" s="16">
        <v>0.5</v>
      </c>
      <c r="F10" s="63">
        <v>1.5625</v>
      </c>
      <c r="G10" s="63">
        <v>76</v>
      </c>
      <c r="H10" s="307">
        <v>0.5277777777777778</v>
      </c>
      <c r="J10" s="11">
        <f t="shared" si="0"/>
        <v>12</v>
      </c>
      <c r="L10" s="17"/>
    </row>
    <row r="11" spans="1:12" ht="12.75">
      <c r="A11" s="305">
        <v>6</v>
      </c>
      <c r="B11" s="306">
        <v>10</v>
      </c>
      <c r="C11" s="12" t="s">
        <v>17</v>
      </c>
      <c r="D11" s="13" t="s">
        <v>1212</v>
      </c>
      <c r="E11" s="16">
        <v>2</v>
      </c>
      <c r="F11" s="63">
        <v>-9</v>
      </c>
      <c r="G11" s="63">
        <v>64</v>
      </c>
      <c r="H11" s="307">
        <v>0.4444444444444444</v>
      </c>
      <c r="J11" s="11">
        <f t="shared" si="0"/>
        <v>10</v>
      </c>
      <c r="L11" s="17"/>
    </row>
    <row r="12" spans="1:12" ht="12.75">
      <c r="A12" s="305">
        <v>7</v>
      </c>
      <c r="B12" s="306">
        <v>4</v>
      </c>
      <c r="C12" s="12" t="s">
        <v>19</v>
      </c>
      <c r="D12" s="13" t="s">
        <v>20</v>
      </c>
      <c r="E12" s="16">
        <v>1</v>
      </c>
      <c r="F12" s="63">
        <v>-11</v>
      </c>
      <c r="G12" s="63">
        <v>64</v>
      </c>
      <c r="H12" s="307">
        <v>0.4444444444444444</v>
      </c>
      <c r="J12" s="11">
        <f t="shared" si="0"/>
        <v>8</v>
      </c>
      <c r="L12" s="17"/>
    </row>
    <row r="13" spans="1:12" ht="12.75">
      <c r="A13" s="305">
        <v>8</v>
      </c>
      <c r="B13" s="308">
        <v>2</v>
      </c>
      <c r="C13" s="12" t="s">
        <v>23</v>
      </c>
      <c r="D13" s="13" t="s">
        <v>1210</v>
      </c>
      <c r="E13" s="16">
        <v>-1</v>
      </c>
      <c r="F13" s="63">
        <v>-18.6875</v>
      </c>
      <c r="G13" s="63">
        <v>61</v>
      </c>
      <c r="H13" s="307">
        <v>0.4236111111111111</v>
      </c>
      <c r="J13" s="11">
        <f t="shared" si="0"/>
        <v>6</v>
      </c>
      <c r="L13" s="17"/>
    </row>
    <row r="14" spans="1:12" ht="12.75">
      <c r="A14" s="305">
        <v>9</v>
      </c>
      <c r="B14" s="306">
        <v>3</v>
      </c>
      <c r="C14" s="12" t="s">
        <v>26</v>
      </c>
      <c r="D14" s="13" t="s">
        <v>27</v>
      </c>
      <c r="E14" s="16">
        <v>1</v>
      </c>
      <c r="F14" s="63">
        <v>-27.1875</v>
      </c>
      <c r="G14" s="63">
        <v>52</v>
      </c>
      <c r="H14" s="307">
        <v>0.3611111111111111</v>
      </c>
      <c r="J14" s="11">
        <f t="shared" si="0"/>
        <v>4</v>
      </c>
      <c r="L14" s="17"/>
    </row>
    <row r="15" spans="1:12" ht="12.75">
      <c r="A15" s="305">
        <v>10</v>
      </c>
      <c r="B15" s="306">
        <v>1</v>
      </c>
      <c r="C15" s="12" t="s">
        <v>22</v>
      </c>
      <c r="D15" s="13" t="s">
        <v>14</v>
      </c>
      <c r="E15" s="16">
        <v>1.5</v>
      </c>
      <c r="F15" s="63">
        <v>-33.625</v>
      </c>
      <c r="G15" s="63">
        <v>42</v>
      </c>
      <c r="H15" s="307">
        <v>0.2916666666666667</v>
      </c>
      <c r="J15" s="11">
        <f t="shared" si="0"/>
        <v>2</v>
      </c>
      <c r="L15" s="17"/>
    </row>
    <row r="16" spans="2:12" ht="12.75">
      <c r="B16" s="11"/>
      <c r="C16" s="11"/>
      <c r="D16" s="11"/>
      <c r="F16" s="64"/>
      <c r="G16" s="64"/>
      <c r="J16" s="11">
        <f t="shared" si="0"/>
      </c>
      <c r="L16" s="17"/>
    </row>
    <row r="17" spans="2:12" ht="12.75">
      <c r="B17" s="11"/>
      <c r="C17" s="11"/>
      <c r="D17" s="11"/>
      <c r="F17" s="64"/>
      <c r="G17" s="64"/>
      <c r="J17" s="11">
        <f t="shared" si="0"/>
      </c>
      <c r="L17" s="17"/>
    </row>
    <row r="18" spans="2:12" ht="12.75">
      <c r="B18" s="11"/>
      <c r="C18" s="11"/>
      <c r="D18" s="11"/>
      <c r="F18" s="64"/>
      <c r="G18" s="64"/>
      <c r="J18" s="11">
        <f t="shared" si="0"/>
      </c>
      <c r="L18" s="17"/>
    </row>
    <row r="19" spans="2:12" ht="12.75">
      <c r="B19" s="11"/>
      <c r="C19" s="11"/>
      <c r="D19" s="11"/>
      <c r="F19" s="64"/>
      <c r="G19" s="64"/>
      <c r="J19" s="11">
        <f t="shared" si="0"/>
      </c>
      <c r="L19" s="17"/>
    </row>
    <row r="20" spans="2:12" ht="12.75">
      <c r="B20" s="11"/>
      <c r="C20" s="11"/>
      <c r="D20" s="11"/>
      <c r="F20" s="64"/>
      <c r="G20" s="64"/>
      <c r="J20" s="11">
        <f t="shared" si="0"/>
      </c>
      <c r="L20" s="17"/>
    </row>
    <row r="21" spans="2:12" ht="12.75">
      <c r="B21" s="11"/>
      <c r="C21" s="11"/>
      <c r="D21" s="11"/>
      <c r="F21" s="64"/>
      <c r="G21" s="64"/>
      <c r="J21" s="11">
        <f t="shared" si="0"/>
      </c>
      <c r="L21" s="17"/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PageLayoutView="0" workbookViewId="0" topLeftCell="A1">
      <selection activeCell="H11" sqref="H1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57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753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9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236" t="s">
        <v>5</v>
      </c>
      <c r="H5" s="62" t="s">
        <v>10</v>
      </c>
      <c r="I5" s="61" t="s">
        <v>11</v>
      </c>
      <c r="J5" s="61" t="s">
        <v>39</v>
      </c>
    </row>
    <row r="6" spans="1:12" ht="12.75">
      <c r="A6" s="76">
        <v>1</v>
      </c>
      <c r="B6" s="71">
        <v>6</v>
      </c>
      <c r="C6" s="12" t="s">
        <v>15</v>
      </c>
      <c r="D6" s="13" t="s">
        <v>16</v>
      </c>
      <c r="E6" s="16">
        <v>2</v>
      </c>
      <c r="F6" s="237">
        <v>39.5</v>
      </c>
      <c r="G6" s="63">
        <v>78</v>
      </c>
      <c r="H6" s="273">
        <v>0.6190476190476191</v>
      </c>
      <c r="I6" s="65">
        <v>9</v>
      </c>
      <c r="J6" s="11">
        <f aca="true" t="shared" si="0" ref="J6:J13">IF(C6="","",IF(A6="=",J5,(COUNT(B$1:B$65536)-A6+1)*2))</f>
        <v>16</v>
      </c>
      <c r="L6" s="17"/>
    </row>
    <row r="7" spans="1:12" ht="12.75">
      <c r="A7" s="79">
        <v>2</v>
      </c>
      <c r="B7" s="71">
        <v>2</v>
      </c>
      <c r="C7" s="12" t="s">
        <v>23</v>
      </c>
      <c r="D7" s="13" t="s">
        <v>24</v>
      </c>
      <c r="E7" s="16">
        <v>-1</v>
      </c>
      <c r="F7" s="237">
        <v>22.375</v>
      </c>
      <c r="G7" s="63">
        <v>61</v>
      </c>
      <c r="H7" s="273">
        <v>0.48412698412698413</v>
      </c>
      <c r="I7" s="64">
        <v>3</v>
      </c>
      <c r="J7" s="11">
        <f t="shared" si="0"/>
        <v>14</v>
      </c>
      <c r="L7" s="17"/>
    </row>
    <row r="8" spans="1:12" ht="12.75">
      <c r="A8" s="76">
        <v>3</v>
      </c>
      <c r="B8" s="71">
        <v>3</v>
      </c>
      <c r="C8" s="12" t="s">
        <v>26</v>
      </c>
      <c r="D8" s="13" t="s">
        <v>27</v>
      </c>
      <c r="E8" s="16">
        <v>1</v>
      </c>
      <c r="F8" s="237">
        <v>12.125</v>
      </c>
      <c r="G8" s="63">
        <v>66</v>
      </c>
      <c r="H8" s="273">
        <v>0.5238095238095238</v>
      </c>
      <c r="I8" s="65">
        <v>1</v>
      </c>
      <c r="J8" s="11">
        <f t="shared" si="0"/>
        <v>12</v>
      </c>
      <c r="L8" s="17"/>
    </row>
    <row r="9" spans="1:12" ht="12.75">
      <c r="A9" s="79">
        <v>4</v>
      </c>
      <c r="B9" s="71">
        <v>8</v>
      </c>
      <c r="C9" s="12" t="s">
        <v>17</v>
      </c>
      <c r="D9" s="13" t="s">
        <v>1212</v>
      </c>
      <c r="E9" s="16">
        <v>2</v>
      </c>
      <c r="F9" s="237">
        <v>3.25</v>
      </c>
      <c r="G9" s="63">
        <v>68</v>
      </c>
      <c r="H9" s="273">
        <v>0.5396825396825397</v>
      </c>
      <c r="J9" s="11">
        <f t="shared" si="0"/>
        <v>10</v>
      </c>
      <c r="L9" s="17"/>
    </row>
    <row r="10" spans="1:12" ht="12.75">
      <c r="A10" s="76">
        <v>5</v>
      </c>
      <c r="B10" s="70">
        <v>4</v>
      </c>
      <c r="C10" s="12" t="s">
        <v>19</v>
      </c>
      <c r="D10" s="13" t="s">
        <v>20</v>
      </c>
      <c r="E10" s="16">
        <v>1</v>
      </c>
      <c r="F10" s="237">
        <v>1.25</v>
      </c>
      <c r="G10" s="63">
        <v>63</v>
      </c>
      <c r="H10" s="273">
        <v>0.5</v>
      </c>
      <c r="I10" s="65"/>
      <c r="J10" s="11">
        <f t="shared" si="0"/>
        <v>8</v>
      </c>
      <c r="L10" s="17"/>
    </row>
    <row r="11" spans="1:12" ht="12.75">
      <c r="A11" s="76">
        <v>6</v>
      </c>
      <c r="B11" s="71">
        <v>5</v>
      </c>
      <c r="C11" s="12" t="s">
        <v>28</v>
      </c>
      <c r="D11" s="13" t="s">
        <v>18</v>
      </c>
      <c r="E11" s="16">
        <v>2</v>
      </c>
      <c r="F11" s="237">
        <v>-17.75</v>
      </c>
      <c r="G11" s="63">
        <v>61</v>
      </c>
      <c r="H11" s="273">
        <v>0.48412698412698413</v>
      </c>
      <c r="J11" s="11">
        <f t="shared" si="0"/>
        <v>6</v>
      </c>
      <c r="L11" s="17"/>
    </row>
    <row r="12" spans="1:12" ht="12.75">
      <c r="A12" s="76">
        <v>7</v>
      </c>
      <c r="B12" s="71">
        <v>1</v>
      </c>
      <c r="C12" s="12" t="s">
        <v>25</v>
      </c>
      <c r="D12" s="13" t="s">
        <v>14</v>
      </c>
      <c r="E12" s="16">
        <v>1</v>
      </c>
      <c r="F12" s="237">
        <v>-25.625</v>
      </c>
      <c r="G12" s="63">
        <v>55</v>
      </c>
      <c r="H12" s="273">
        <v>0.4365079365079365</v>
      </c>
      <c r="J12" s="11">
        <f t="shared" si="0"/>
        <v>4</v>
      </c>
      <c r="L12" s="17"/>
    </row>
    <row r="13" spans="1:12" ht="12.75">
      <c r="A13" s="76">
        <v>8</v>
      </c>
      <c r="B13" s="71">
        <v>7</v>
      </c>
      <c r="C13" s="12" t="s">
        <v>21</v>
      </c>
      <c r="D13" s="13" t="s">
        <v>22</v>
      </c>
      <c r="E13" s="16">
        <v>2.5</v>
      </c>
      <c r="F13" s="237">
        <v>-35.125</v>
      </c>
      <c r="G13" s="63">
        <v>52</v>
      </c>
      <c r="H13" s="273">
        <v>0.4126984126984127</v>
      </c>
      <c r="I13" s="65"/>
      <c r="J13" s="11">
        <f t="shared" si="0"/>
        <v>2</v>
      </c>
      <c r="L13" s="17"/>
    </row>
    <row r="14" spans="2:7" ht="12.75">
      <c r="B14" s="11"/>
      <c r="C14" s="11"/>
      <c r="D14" s="11"/>
      <c r="F14" s="64"/>
      <c r="G14" s="64"/>
    </row>
    <row r="15" spans="2:7" ht="12.75">
      <c r="B15" s="11"/>
      <c r="C15" s="11"/>
      <c r="D15" s="11"/>
      <c r="F15" s="64"/>
      <c r="G15" s="64"/>
    </row>
    <row r="16" spans="2:7" ht="12.75">
      <c r="B16" s="11"/>
      <c r="C16" s="11"/>
      <c r="D16" s="11"/>
      <c r="F16" s="64"/>
      <c r="G16" s="64"/>
    </row>
    <row r="17" spans="2:7" ht="12.75">
      <c r="B17" s="11"/>
      <c r="C17" s="11"/>
      <c r="D17" s="11"/>
      <c r="F17" s="64"/>
      <c r="G17" s="64"/>
    </row>
    <row r="18" spans="2:7" ht="12.75">
      <c r="B18" s="11"/>
      <c r="C18" s="11"/>
      <c r="D18" s="11"/>
      <c r="F18" s="64"/>
      <c r="G18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125" style="27" customWidth="1"/>
    <col min="11" max="11" width="6.00390625" style="27" bestFit="1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4.2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81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39" customFormat="1" ht="12.75" customHeight="1">
      <c r="A4" s="90"/>
      <c r="B4" s="91"/>
      <c r="C4" s="92"/>
      <c r="D4" s="93"/>
      <c r="E4" s="34" t="s">
        <v>70</v>
      </c>
      <c r="F4" s="94" t="s">
        <v>71</v>
      </c>
      <c r="G4" s="95"/>
      <c r="H4" s="96"/>
      <c r="I4" s="96"/>
      <c r="J4" s="91"/>
      <c r="K4" s="97"/>
      <c r="L4" s="98"/>
      <c r="M4" s="90"/>
      <c r="N4" s="91"/>
      <c r="O4" s="92"/>
      <c r="P4" s="93"/>
      <c r="Q4" s="34" t="s">
        <v>70</v>
      </c>
      <c r="R4" s="94" t="s">
        <v>72</v>
      </c>
      <c r="S4" s="95"/>
      <c r="T4" s="96"/>
      <c r="U4" s="96"/>
      <c r="V4" s="91"/>
      <c r="W4" s="97"/>
    </row>
    <row r="5" spans="1:23" s="39" customFormat="1" ht="12.75" customHeight="1">
      <c r="A5" s="90"/>
      <c r="B5" s="91"/>
      <c r="C5" s="92"/>
      <c r="D5" s="93"/>
      <c r="E5" s="40" t="s">
        <v>73</v>
      </c>
      <c r="F5" s="94" t="s">
        <v>74</v>
      </c>
      <c r="G5" s="99"/>
      <c r="H5" s="96"/>
      <c r="I5" s="96"/>
      <c r="J5" s="91"/>
      <c r="K5" s="97"/>
      <c r="L5" s="98"/>
      <c r="M5" s="90"/>
      <c r="N5" s="91"/>
      <c r="O5" s="92"/>
      <c r="P5" s="93"/>
      <c r="Q5" s="40" t="s">
        <v>73</v>
      </c>
      <c r="R5" s="94" t="s">
        <v>75</v>
      </c>
      <c r="S5" s="99"/>
      <c r="T5" s="96"/>
      <c r="U5" s="96"/>
      <c r="V5" s="91"/>
      <c r="W5" s="97"/>
    </row>
    <row r="6" spans="1:23" s="39" customFormat="1" ht="12.75" customHeight="1">
      <c r="A6" s="90"/>
      <c r="B6" s="91"/>
      <c r="C6" s="92"/>
      <c r="D6" s="93"/>
      <c r="E6" s="40" t="s">
        <v>76</v>
      </c>
      <c r="F6" s="94" t="s">
        <v>77</v>
      </c>
      <c r="G6" s="95"/>
      <c r="H6" s="96"/>
      <c r="I6" s="96"/>
      <c r="J6" s="91"/>
      <c r="K6" s="97"/>
      <c r="L6" s="98"/>
      <c r="M6" s="90"/>
      <c r="N6" s="91"/>
      <c r="O6" s="92"/>
      <c r="P6" s="93"/>
      <c r="Q6" s="40" t="s">
        <v>76</v>
      </c>
      <c r="R6" s="94" t="s">
        <v>78</v>
      </c>
      <c r="S6" s="95"/>
      <c r="T6" s="96"/>
      <c r="U6" s="96"/>
      <c r="V6" s="91"/>
      <c r="W6" s="97"/>
    </row>
    <row r="7" spans="1:23" s="39" customFormat="1" ht="12.75" customHeight="1">
      <c r="A7" s="90"/>
      <c r="B7" s="91"/>
      <c r="C7" s="92"/>
      <c r="D7" s="93"/>
      <c r="E7" s="34" t="s">
        <v>79</v>
      </c>
      <c r="F7" s="94" t="s">
        <v>80</v>
      </c>
      <c r="G7" s="95"/>
      <c r="H7" s="96"/>
      <c r="I7" s="96"/>
      <c r="J7" s="91"/>
      <c r="K7" s="97"/>
      <c r="L7" s="98"/>
      <c r="M7" s="90"/>
      <c r="N7" s="91"/>
      <c r="O7" s="92"/>
      <c r="P7" s="93"/>
      <c r="Q7" s="34" t="s">
        <v>79</v>
      </c>
      <c r="R7" s="94" t="s">
        <v>81</v>
      </c>
      <c r="S7" s="95"/>
      <c r="T7" s="96"/>
      <c r="U7" s="96"/>
      <c r="V7" s="91"/>
      <c r="W7" s="97"/>
    </row>
    <row r="8" spans="1:23" s="39" customFormat="1" ht="12.75" customHeight="1">
      <c r="A8" s="101" t="s">
        <v>70</v>
      </c>
      <c r="B8" s="102" t="s">
        <v>82</v>
      </c>
      <c r="C8" s="92"/>
      <c r="D8" s="93"/>
      <c r="E8" s="103"/>
      <c r="F8" s="95"/>
      <c r="G8" s="34" t="s">
        <v>70</v>
      </c>
      <c r="H8" s="104" t="s">
        <v>83</v>
      </c>
      <c r="I8" s="95"/>
      <c r="J8" s="99"/>
      <c r="K8" s="97"/>
      <c r="L8" s="98"/>
      <c r="M8" s="101" t="s">
        <v>70</v>
      </c>
      <c r="N8" s="109" t="s">
        <v>84</v>
      </c>
      <c r="O8" s="92"/>
      <c r="P8" s="93"/>
      <c r="Q8" s="103"/>
      <c r="R8" s="95"/>
      <c r="S8" s="34" t="s">
        <v>70</v>
      </c>
      <c r="T8" s="104" t="s">
        <v>85</v>
      </c>
      <c r="U8" s="95"/>
      <c r="V8" s="99"/>
      <c r="W8" s="97"/>
    </row>
    <row r="9" spans="1:23" s="39" customFormat="1" ht="12.75" customHeight="1">
      <c r="A9" s="105" t="s">
        <v>73</v>
      </c>
      <c r="B9" s="102" t="s">
        <v>86</v>
      </c>
      <c r="C9" s="106"/>
      <c r="D9" s="93"/>
      <c r="E9" s="103"/>
      <c r="F9" s="107"/>
      <c r="G9" s="40" t="s">
        <v>73</v>
      </c>
      <c r="H9" s="104" t="s">
        <v>87</v>
      </c>
      <c r="I9" s="95"/>
      <c r="J9" s="99"/>
      <c r="K9" s="97"/>
      <c r="L9" s="98"/>
      <c r="M9" s="105" t="s">
        <v>73</v>
      </c>
      <c r="N9" s="102" t="s">
        <v>88</v>
      </c>
      <c r="O9" s="106"/>
      <c r="P9" s="93"/>
      <c r="Q9" s="103"/>
      <c r="R9" s="107"/>
      <c r="S9" s="40" t="s">
        <v>73</v>
      </c>
      <c r="T9" s="104" t="s">
        <v>89</v>
      </c>
      <c r="U9" s="95"/>
      <c r="V9" s="99"/>
      <c r="W9" s="97"/>
    </row>
    <row r="10" spans="1:23" s="39" customFormat="1" ht="12.75" customHeight="1">
      <c r="A10" s="105" t="s">
        <v>76</v>
      </c>
      <c r="B10" s="102" t="s">
        <v>90</v>
      </c>
      <c r="C10" s="92"/>
      <c r="D10" s="93"/>
      <c r="E10" s="103"/>
      <c r="F10" s="107"/>
      <c r="G10" s="40" t="s">
        <v>76</v>
      </c>
      <c r="H10" s="104" t="s">
        <v>91</v>
      </c>
      <c r="I10" s="95"/>
      <c r="J10" s="95"/>
      <c r="K10" s="97"/>
      <c r="L10" s="98"/>
      <c r="M10" s="105" t="s">
        <v>76</v>
      </c>
      <c r="N10" s="102" t="s">
        <v>92</v>
      </c>
      <c r="O10" s="92"/>
      <c r="P10" s="93"/>
      <c r="Q10" s="103"/>
      <c r="R10" s="107"/>
      <c r="S10" s="40" t="s">
        <v>76</v>
      </c>
      <c r="T10" s="104" t="s">
        <v>93</v>
      </c>
      <c r="U10" s="95"/>
      <c r="V10" s="95"/>
      <c r="W10" s="97"/>
    </row>
    <row r="11" spans="1:23" s="39" customFormat="1" ht="12.75" customHeight="1">
      <c r="A11" s="101" t="s">
        <v>79</v>
      </c>
      <c r="B11" s="102" t="s">
        <v>94</v>
      </c>
      <c r="C11" s="106"/>
      <c r="D11" s="93"/>
      <c r="E11" s="103"/>
      <c r="F11" s="95"/>
      <c r="G11" s="34" t="s">
        <v>79</v>
      </c>
      <c r="H11" s="104" t="s">
        <v>95</v>
      </c>
      <c r="I11" s="95"/>
      <c r="J11" s="108" t="s">
        <v>96</v>
      </c>
      <c r="K11" s="97"/>
      <c r="L11" s="98"/>
      <c r="M11" s="101" t="s">
        <v>79</v>
      </c>
      <c r="N11" s="102" t="s">
        <v>97</v>
      </c>
      <c r="O11" s="106"/>
      <c r="P11" s="93"/>
      <c r="Q11" s="103"/>
      <c r="R11" s="95"/>
      <c r="S11" s="34" t="s">
        <v>79</v>
      </c>
      <c r="T11" s="104" t="s">
        <v>98</v>
      </c>
      <c r="U11" s="95"/>
      <c r="V11" s="108" t="s">
        <v>96</v>
      </c>
      <c r="W11" s="97"/>
    </row>
    <row r="12" spans="1:23" s="39" customFormat="1" ht="12.75" customHeight="1">
      <c r="A12" s="110"/>
      <c r="B12" s="106"/>
      <c r="C12" s="106"/>
      <c r="D12" s="93"/>
      <c r="E12" s="34" t="s">
        <v>70</v>
      </c>
      <c r="F12" s="94" t="s">
        <v>99</v>
      </c>
      <c r="G12" s="95"/>
      <c r="H12" s="111"/>
      <c r="I12" s="112" t="s">
        <v>100</v>
      </c>
      <c r="J12" s="113" t="s">
        <v>101</v>
      </c>
      <c r="K12" s="97"/>
      <c r="L12" s="98"/>
      <c r="M12" s="110"/>
      <c r="N12" s="106"/>
      <c r="O12" s="106"/>
      <c r="P12" s="93"/>
      <c r="Q12" s="34" t="s">
        <v>70</v>
      </c>
      <c r="R12" s="94" t="s">
        <v>102</v>
      </c>
      <c r="S12" s="95"/>
      <c r="T12" s="111"/>
      <c r="U12" s="112" t="s">
        <v>100</v>
      </c>
      <c r="V12" s="113" t="s">
        <v>103</v>
      </c>
      <c r="W12" s="97"/>
    </row>
    <row r="13" spans="1:23" s="39" customFormat="1" ht="12.75" customHeight="1">
      <c r="A13" s="90"/>
      <c r="B13" s="114" t="s">
        <v>104</v>
      </c>
      <c r="C13" s="92"/>
      <c r="D13" s="93"/>
      <c r="E13" s="40" t="s">
        <v>73</v>
      </c>
      <c r="F13" s="94" t="s">
        <v>105</v>
      </c>
      <c r="G13" s="95"/>
      <c r="H13" s="96"/>
      <c r="I13" s="112" t="s">
        <v>5</v>
      </c>
      <c r="J13" s="115" t="s">
        <v>101</v>
      </c>
      <c r="K13" s="97"/>
      <c r="L13" s="98"/>
      <c r="M13" s="90"/>
      <c r="N13" s="114" t="s">
        <v>104</v>
      </c>
      <c r="O13" s="92"/>
      <c r="P13" s="93"/>
      <c r="Q13" s="40" t="s">
        <v>73</v>
      </c>
      <c r="R13" s="94" t="s">
        <v>106</v>
      </c>
      <c r="S13" s="95"/>
      <c r="T13" s="96"/>
      <c r="U13" s="112" t="s">
        <v>5</v>
      </c>
      <c r="V13" s="115" t="s">
        <v>103</v>
      </c>
      <c r="W13" s="97"/>
    </row>
    <row r="14" spans="1:23" s="39" customFormat="1" ht="12.75" customHeight="1">
      <c r="A14" s="90"/>
      <c r="B14" s="114" t="s">
        <v>107</v>
      </c>
      <c r="C14" s="92"/>
      <c r="D14" s="93"/>
      <c r="E14" s="40" t="s">
        <v>76</v>
      </c>
      <c r="F14" s="94" t="s">
        <v>108</v>
      </c>
      <c r="G14" s="99"/>
      <c r="H14" s="96"/>
      <c r="I14" s="112" t="s">
        <v>109</v>
      </c>
      <c r="J14" s="115" t="s">
        <v>110</v>
      </c>
      <c r="K14" s="97"/>
      <c r="L14" s="98"/>
      <c r="M14" s="90"/>
      <c r="N14" s="114" t="s">
        <v>111</v>
      </c>
      <c r="O14" s="92"/>
      <c r="P14" s="93"/>
      <c r="Q14" s="40" t="s">
        <v>76</v>
      </c>
      <c r="R14" s="94" t="s">
        <v>112</v>
      </c>
      <c r="S14" s="99"/>
      <c r="T14" s="96"/>
      <c r="U14" s="112" t="s">
        <v>109</v>
      </c>
      <c r="V14" s="115" t="s">
        <v>113</v>
      </c>
      <c r="W14" s="97"/>
    </row>
    <row r="15" spans="1:23" s="39" customFormat="1" ht="12.75" customHeight="1">
      <c r="A15" s="116"/>
      <c r="B15" s="117"/>
      <c r="C15" s="117"/>
      <c r="D15" s="93"/>
      <c r="E15" s="34" t="s">
        <v>79</v>
      </c>
      <c r="F15" s="102" t="s">
        <v>114</v>
      </c>
      <c r="G15" s="117"/>
      <c r="H15" s="117"/>
      <c r="I15" s="118" t="s">
        <v>115</v>
      </c>
      <c r="J15" s="115" t="s">
        <v>110</v>
      </c>
      <c r="K15" s="119"/>
      <c r="L15" s="120"/>
      <c r="M15" s="116"/>
      <c r="N15" s="117"/>
      <c r="O15" s="117"/>
      <c r="P15" s="93"/>
      <c r="Q15" s="34" t="s">
        <v>79</v>
      </c>
      <c r="R15" s="102" t="s">
        <v>116</v>
      </c>
      <c r="S15" s="117"/>
      <c r="T15" s="117"/>
      <c r="U15" s="118" t="s">
        <v>115</v>
      </c>
      <c r="V15" s="115" t="s">
        <v>113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5" t="s">
        <v>123</v>
      </c>
    </row>
    <row r="18" spans="1:23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36" t="s">
        <v>124</v>
      </c>
      <c r="O18" s="137" t="s">
        <v>125</v>
      </c>
      <c r="P18" s="138" t="s">
        <v>126</v>
      </c>
      <c r="Q18" s="138" t="s">
        <v>127</v>
      </c>
      <c r="R18" s="138"/>
      <c r="S18" s="139" t="s">
        <v>125</v>
      </c>
      <c r="T18" s="139" t="s">
        <v>122</v>
      </c>
      <c r="U18" s="137"/>
      <c r="V18" s="136" t="s">
        <v>124</v>
      </c>
      <c r="W18" s="140"/>
    </row>
    <row r="19" spans="1:23" ht="16.5" customHeight="1">
      <c r="A19" s="141">
        <v>-6.1875</v>
      </c>
      <c r="B19" s="142">
        <v>0</v>
      </c>
      <c r="C19" s="143">
        <v>1</v>
      </c>
      <c r="D19" s="186" t="s">
        <v>128</v>
      </c>
      <c r="E19" s="144" t="s">
        <v>115</v>
      </c>
      <c r="F19" s="150">
        <v>10</v>
      </c>
      <c r="G19" s="146"/>
      <c r="H19" s="146">
        <v>430</v>
      </c>
      <c r="I19" s="147">
        <v>2</v>
      </c>
      <c r="J19" s="148">
        <v>8</v>
      </c>
      <c r="K19" s="149">
        <v>6.1875</v>
      </c>
      <c r="L19" s="26"/>
      <c r="M19" s="141">
        <v>3.375</v>
      </c>
      <c r="N19" s="142">
        <v>8</v>
      </c>
      <c r="O19" s="143">
        <v>1</v>
      </c>
      <c r="P19" s="182" t="s">
        <v>129</v>
      </c>
      <c r="Q19" s="144" t="s">
        <v>100</v>
      </c>
      <c r="R19" s="150">
        <v>9</v>
      </c>
      <c r="S19" s="146">
        <v>140</v>
      </c>
      <c r="T19" s="146"/>
      <c r="U19" s="147">
        <v>2</v>
      </c>
      <c r="V19" s="148">
        <v>0</v>
      </c>
      <c r="W19" s="183">
        <v>-3.375</v>
      </c>
    </row>
    <row r="20" spans="1:23" ht="16.5" customHeight="1">
      <c r="A20" s="141">
        <v>-6.1875</v>
      </c>
      <c r="B20" s="142">
        <v>2</v>
      </c>
      <c r="C20" s="143">
        <v>4</v>
      </c>
      <c r="D20" s="185" t="s">
        <v>130</v>
      </c>
      <c r="E20" s="144" t="s">
        <v>115</v>
      </c>
      <c r="F20" s="150">
        <v>10</v>
      </c>
      <c r="G20" s="146"/>
      <c r="H20" s="146">
        <v>420</v>
      </c>
      <c r="I20" s="147">
        <v>7</v>
      </c>
      <c r="J20" s="148">
        <v>6</v>
      </c>
      <c r="K20" s="149">
        <v>6.1875</v>
      </c>
      <c r="L20" s="26"/>
      <c r="M20" s="141">
        <v>-5.25</v>
      </c>
      <c r="N20" s="142">
        <v>0</v>
      </c>
      <c r="O20" s="143">
        <v>4</v>
      </c>
      <c r="P20" s="185" t="s">
        <v>131</v>
      </c>
      <c r="Q20" s="144" t="s">
        <v>100</v>
      </c>
      <c r="R20" s="150">
        <v>7</v>
      </c>
      <c r="S20" s="146"/>
      <c r="T20" s="146">
        <v>200</v>
      </c>
      <c r="U20" s="147">
        <v>7</v>
      </c>
      <c r="V20" s="148">
        <v>8</v>
      </c>
      <c r="W20" s="183">
        <v>5.25</v>
      </c>
    </row>
    <row r="21" spans="1:23" ht="16.5" customHeight="1">
      <c r="A21" s="141">
        <v>5.8125</v>
      </c>
      <c r="B21" s="142">
        <v>8</v>
      </c>
      <c r="C21" s="143">
        <v>8</v>
      </c>
      <c r="D21" s="182" t="s">
        <v>132</v>
      </c>
      <c r="E21" s="144" t="s">
        <v>109</v>
      </c>
      <c r="F21" s="150">
        <v>9</v>
      </c>
      <c r="G21" s="146">
        <v>100</v>
      </c>
      <c r="H21" s="146"/>
      <c r="I21" s="147">
        <v>6</v>
      </c>
      <c r="J21" s="148">
        <v>0</v>
      </c>
      <c r="K21" s="141">
        <v>-5.8125</v>
      </c>
      <c r="L21" s="53"/>
      <c r="M21" s="141">
        <v>0.6875</v>
      </c>
      <c r="N21" s="142">
        <v>4</v>
      </c>
      <c r="O21" s="143">
        <v>8</v>
      </c>
      <c r="P21" s="182" t="s">
        <v>133</v>
      </c>
      <c r="Q21" s="144" t="s">
        <v>109</v>
      </c>
      <c r="R21" s="150">
        <v>8</v>
      </c>
      <c r="S21" s="146">
        <v>50</v>
      </c>
      <c r="T21" s="146"/>
      <c r="U21" s="147">
        <v>6</v>
      </c>
      <c r="V21" s="148">
        <v>4</v>
      </c>
      <c r="W21" s="183">
        <v>-0.6875</v>
      </c>
    </row>
    <row r="22" spans="1:23" ht="16.5" customHeight="1">
      <c r="A22" s="141">
        <v>4.5</v>
      </c>
      <c r="B22" s="142">
        <v>6</v>
      </c>
      <c r="C22" s="143">
        <v>3</v>
      </c>
      <c r="D22" s="182" t="s">
        <v>132</v>
      </c>
      <c r="E22" s="144" t="s">
        <v>109</v>
      </c>
      <c r="F22" s="150">
        <v>10</v>
      </c>
      <c r="G22" s="146">
        <v>50</v>
      </c>
      <c r="H22" s="146"/>
      <c r="I22" s="147">
        <v>10</v>
      </c>
      <c r="J22" s="148">
        <v>2</v>
      </c>
      <c r="K22" s="149">
        <v>-4.5</v>
      </c>
      <c r="L22" s="26"/>
      <c r="M22" s="141">
        <v>2.625</v>
      </c>
      <c r="N22" s="142">
        <v>6</v>
      </c>
      <c r="O22" s="143">
        <v>3</v>
      </c>
      <c r="P22" s="182" t="s">
        <v>129</v>
      </c>
      <c r="Q22" s="144" t="s">
        <v>100</v>
      </c>
      <c r="R22" s="150">
        <v>8</v>
      </c>
      <c r="S22" s="146">
        <v>110</v>
      </c>
      <c r="T22" s="146"/>
      <c r="U22" s="147">
        <v>10</v>
      </c>
      <c r="V22" s="148">
        <v>2</v>
      </c>
      <c r="W22" s="183">
        <v>-2.625</v>
      </c>
    </row>
    <row r="23" spans="1:23" ht="16.5" customHeight="1">
      <c r="A23" s="141">
        <v>1.1875</v>
      </c>
      <c r="B23" s="142">
        <v>4</v>
      </c>
      <c r="C23" s="143">
        <v>9</v>
      </c>
      <c r="D23" s="182" t="s">
        <v>134</v>
      </c>
      <c r="E23" s="144" t="s">
        <v>109</v>
      </c>
      <c r="F23" s="150">
        <v>8</v>
      </c>
      <c r="G23" s="146"/>
      <c r="H23" s="146">
        <v>90</v>
      </c>
      <c r="I23" s="147">
        <v>5</v>
      </c>
      <c r="J23" s="148">
        <v>4</v>
      </c>
      <c r="K23" s="149">
        <v>-1.1875</v>
      </c>
      <c r="L23" s="26"/>
      <c r="M23" s="141">
        <v>-3.1875</v>
      </c>
      <c r="N23" s="142">
        <v>2</v>
      </c>
      <c r="O23" s="143">
        <v>9</v>
      </c>
      <c r="P23" s="182" t="s">
        <v>135</v>
      </c>
      <c r="Q23" s="144" t="s">
        <v>109</v>
      </c>
      <c r="R23" s="150">
        <v>8</v>
      </c>
      <c r="S23" s="146"/>
      <c r="T23" s="146">
        <v>110</v>
      </c>
      <c r="U23" s="147">
        <v>5</v>
      </c>
      <c r="V23" s="148">
        <v>6</v>
      </c>
      <c r="W23" s="183">
        <v>3.1875</v>
      </c>
    </row>
    <row r="24" spans="1:23" s="39" customFormat="1" ht="30" customHeight="1">
      <c r="A24" s="27"/>
      <c r="B24" s="27"/>
      <c r="C24" s="54"/>
      <c r="D24" s="27"/>
      <c r="E24" s="27"/>
      <c r="F24" s="27"/>
      <c r="G24" s="27"/>
      <c r="H24" s="27"/>
      <c r="I24" s="54"/>
      <c r="J24" s="27"/>
      <c r="K24" s="25"/>
      <c r="L24" s="52"/>
      <c r="M24" s="27"/>
      <c r="N24" s="27"/>
      <c r="O24" s="54"/>
      <c r="P24" s="27"/>
      <c r="Q24" s="27"/>
      <c r="R24" s="27"/>
      <c r="S24" s="27"/>
      <c r="T24" s="27"/>
      <c r="U24" s="54"/>
      <c r="V24" s="27"/>
      <c r="W24" s="27"/>
    </row>
    <row r="25" spans="1:23" s="39" customFormat="1" ht="14.25">
      <c r="A25" s="18"/>
      <c r="B25" s="19" t="s">
        <v>61</v>
      </c>
      <c r="C25" s="20"/>
      <c r="D25" s="19"/>
      <c r="E25" s="21" t="s">
        <v>136</v>
      </c>
      <c r="F25" s="22"/>
      <c r="G25" s="23" t="s">
        <v>63</v>
      </c>
      <c r="H25" s="23"/>
      <c r="I25" s="24" t="s">
        <v>137</v>
      </c>
      <c r="J25" s="24"/>
      <c r="K25" s="25"/>
      <c r="L25" s="26">
        <v>150</v>
      </c>
      <c r="M25" s="18"/>
      <c r="N25" s="19" t="s">
        <v>61</v>
      </c>
      <c r="O25" s="20"/>
      <c r="P25" s="19"/>
      <c r="Q25" s="21" t="s">
        <v>138</v>
      </c>
      <c r="R25" s="22"/>
      <c r="S25" s="23" t="s">
        <v>63</v>
      </c>
      <c r="T25" s="23"/>
      <c r="U25" s="24" t="s">
        <v>139</v>
      </c>
      <c r="V25" s="24"/>
      <c r="W25" s="25"/>
    </row>
    <row r="26" spans="1:23" s="39" customFormat="1" ht="12.75">
      <c r="A26" s="28"/>
      <c r="B26" s="28"/>
      <c r="C26" s="29"/>
      <c r="D26" s="30"/>
      <c r="E26" s="30"/>
      <c r="F26" s="30"/>
      <c r="G26" s="31" t="s">
        <v>67</v>
      </c>
      <c r="H26" s="31"/>
      <c r="I26" s="24" t="s">
        <v>140</v>
      </c>
      <c r="J26" s="24"/>
      <c r="K26" s="25"/>
      <c r="L26" s="26">
        <v>150</v>
      </c>
      <c r="M26" s="28"/>
      <c r="N26" s="28"/>
      <c r="O26" s="29"/>
      <c r="P26" s="30"/>
      <c r="Q26" s="30"/>
      <c r="R26" s="30"/>
      <c r="S26" s="31" t="s">
        <v>67</v>
      </c>
      <c r="T26" s="31"/>
      <c r="U26" s="24" t="s">
        <v>141</v>
      </c>
      <c r="V26" s="24"/>
      <c r="W26" s="25"/>
    </row>
    <row r="27" spans="1:23" s="39" customFormat="1" ht="4.5" customHeight="1">
      <c r="A27" s="82"/>
      <c r="B27" s="83"/>
      <c r="C27" s="84"/>
      <c r="D27" s="85"/>
      <c r="E27" s="86"/>
      <c r="F27" s="87"/>
      <c r="G27" s="88"/>
      <c r="H27" s="88"/>
      <c r="I27" s="84"/>
      <c r="J27" s="83"/>
      <c r="K27" s="89"/>
      <c r="L27" s="81"/>
      <c r="M27" s="82"/>
      <c r="N27" s="83"/>
      <c r="O27" s="84"/>
      <c r="P27" s="85"/>
      <c r="Q27" s="86"/>
      <c r="R27" s="87"/>
      <c r="S27" s="88"/>
      <c r="T27" s="88"/>
      <c r="U27" s="84"/>
      <c r="V27" s="83"/>
      <c r="W27" s="89"/>
    </row>
    <row r="28" spans="1:23" s="39" customFormat="1" ht="12.75" customHeight="1">
      <c r="A28" s="90"/>
      <c r="B28" s="91"/>
      <c r="C28" s="92"/>
      <c r="D28" s="93"/>
      <c r="E28" s="34" t="s">
        <v>70</v>
      </c>
      <c r="F28" s="94" t="s">
        <v>142</v>
      </c>
      <c r="G28" s="95"/>
      <c r="H28" s="96"/>
      <c r="I28" s="96"/>
      <c r="J28" s="91"/>
      <c r="K28" s="97"/>
      <c r="L28" s="98"/>
      <c r="M28" s="90"/>
      <c r="N28" s="91"/>
      <c r="O28" s="92"/>
      <c r="P28" s="93"/>
      <c r="Q28" s="34" t="s">
        <v>70</v>
      </c>
      <c r="R28" s="94" t="s">
        <v>143</v>
      </c>
      <c r="S28" s="95"/>
      <c r="T28" s="96"/>
      <c r="U28" s="96"/>
      <c r="V28" s="91"/>
      <c r="W28" s="97"/>
    </row>
    <row r="29" spans="1:23" s="39" customFormat="1" ht="12.75" customHeight="1">
      <c r="A29" s="90"/>
      <c r="B29" s="91"/>
      <c r="C29" s="92"/>
      <c r="D29" s="93"/>
      <c r="E29" s="40" t="s">
        <v>73</v>
      </c>
      <c r="F29" s="94" t="s">
        <v>144</v>
      </c>
      <c r="G29" s="99"/>
      <c r="H29" s="96"/>
      <c r="I29" s="96"/>
      <c r="J29" s="91"/>
      <c r="K29" s="97"/>
      <c r="L29" s="98"/>
      <c r="M29" s="90"/>
      <c r="N29" s="91"/>
      <c r="O29" s="92"/>
      <c r="P29" s="93"/>
      <c r="Q29" s="40" t="s">
        <v>73</v>
      </c>
      <c r="R29" s="94" t="s">
        <v>145</v>
      </c>
      <c r="S29" s="99"/>
      <c r="T29" s="96"/>
      <c r="U29" s="96"/>
      <c r="V29" s="91"/>
      <c r="W29" s="97"/>
    </row>
    <row r="30" spans="1:23" s="39" customFormat="1" ht="12.75" customHeight="1">
      <c r="A30" s="90"/>
      <c r="B30" s="91"/>
      <c r="C30" s="92"/>
      <c r="D30" s="93"/>
      <c r="E30" s="40" t="s">
        <v>76</v>
      </c>
      <c r="F30" s="94" t="s">
        <v>146</v>
      </c>
      <c r="G30" s="95"/>
      <c r="H30" s="96"/>
      <c r="I30" s="96"/>
      <c r="J30" s="91"/>
      <c r="K30" s="97"/>
      <c r="L30" s="98"/>
      <c r="M30" s="90"/>
      <c r="N30" s="91"/>
      <c r="O30" s="92"/>
      <c r="P30" s="93"/>
      <c r="Q30" s="40" t="s">
        <v>76</v>
      </c>
      <c r="R30" s="100" t="s">
        <v>147</v>
      </c>
      <c r="S30" s="95"/>
      <c r="T30" s="96"/>
      <c r="U30" s="96"/>
      <c r="V30" s="91"/>
      <c r="W30" s="97"/>
    </row>
    <row r="31" spans="1:23" s="39" customFormat="1" ht="12.75" customHeight="1">
      <c r="A31" s="90"/>
      <c r="B31" s="91"/>
      <c r="C31" s="92"/>
      <c r="D31" s="93"/>
      <c r="E31" s="34" t="s">
        <v>79</v>
      </c>
      <c r="F31" s="94" t="s">
        <v>148</v>
      </c>
      <c r="G31" s="95"/>
      <c r="H31" s="96"/>
      <c r="I31" s="96"/>
      <c r="J31" s="91"/>
      <c r="K31" s="97"/>
      <c r="L31" s="98"/>
      <c r="M31" s="90"/>
      <c r="N31" s="91"/>
      <c r="O31" s="92"/>
      <c r="P31" s="93"/>
      <c r="Q31" s="34" t="s">
        <v>79</v>
      </c>
      <c r="R31" s="94" t="s">
        <v>149</v>
      </c>
      <c r="S31" s="95"/>
      <c r="T31" s="96"/>
      <c r="U31" s="96"/>
      <c r="V31" s="91"/>
      <c r="W31" s="97"/>
    </row>
    <row r="32" spans="1:23" s="39" customFormat="1" ht="12.75" customHeight="1">
      <c r="A32" s="101" t="s">
        <v>70</v>
      </c>
      <c r="B32" s="102" t="s">
        <v>150</v>
      </c>
      <c r="C32" s="92"/>
      <c r="D32" s="93"/>
      <c r="E32" s="103"/>
      <c r="F32" s="95"/>
      <c r="G32" s="34" t="s">
        <v>70</v>
      </c>
      <c r="H32" s="104" t="s">
        <v>151</v>
      </c>
      <c r="I32" s="95"/>
      <c r="J32" s="99"/>
      <c r="K32" s="97"/>
      <c r="L32" s="98"/>
      <c r="M32" s="101" t="s">
        <v>70</v>
      </c>
      <c r="N32" s="102" t="s">
        <v>152</v>
      </c>
      <c r="O32" s="92"/>
      <c r="P32" s="93"/>
      <c r="Q32" s="103"/>
      <c r="R32" s="95"/>
      <c r="S32" s="34" t="s">
        <v>70</v>
      </c>
      <c r="T32" s="104" t="s">
        <v>153</v>
      </c>
      <c r="U32" s="95"/>
      <c r="V32" s="99"/>
      <c r="W32" s="97"/>
    </row>
    <row r="33" spans="1:23" s="39" customFormat="1" ht="12.75" customHeight="1">
      <c r="A33" s="105" t="s">
        <v>73</v>
      </c>
      <c r="B33" s="102" t="s">
        <v>154</v>
      </c>
      <c r="C33" s="106"/>
      <c r="D33" s="93"/>
      <c r="E33" s="103"/>
      <c r="F33" s="107"/>
      <c r="G33" s="40" t="s">
        <v>73</v>
      </c>
      <c r="H33" s="104" t="s">
        <v>155</v>
      </c>
      <c r="I33" s="95"/>
      <c r="J33" s="99"/>
      <c r="K33" s="97"/>
      <c r="L33" s="98"/>
      <c r="M33" s="105" t="s">
        <v>73</v>
      </c>
      <c r="N33" s="102" t="s">
        <v>156</v>
      </c>
      <c r="O33" s="106"/>
      <c r="P33" s="93"/>
      <c r="Q33" s="103"/>
      <c r="R33" s="107"/>
      <c r="S33" s="40" t="s">
        <v>73</v>
      </c>
      <c r="T33" s="104" t="s">
        <v>157</v>
      </c>
      <c r="U33" s="95"/>
      <c r="V33" s="99"/>
      <c r="W33" s="97"/>
    </row>
    <row r="34" spans="1:23" s="39" customFormat="1" ht="12.75" customHeight="1">
      <c r="A34" s="105" t="s">
        <v>76</v>
      </c>
      <c r="B34" s="102" t="s">
        <v>158</v>
      </c>
      <c r="C34" s="92"/>
      <c r="D34" s="93"/>
      <c r="E34" s="103"/>
      <c r="F34" s="107"/>
      <c r="G34" s="40" t="s">
        <v>76</v>
      </c>
      <c r="H34" s="104" t="s">
        <v>159</v>
      </c>
      <c r="I34" s="95"/>
      <c r="J34" s="95"/>
      <c r="K34" s="97"/>
      <c r="L34" s="98"/>
      <c r="M34" s="105" t="s">
        <v>76</v>
      </c>
      <c r="N34" s="102" t="s">
        <v>160</v>
      </c>
      <c r="O34" s="92"/>
      <c r="P34" s="93"/>
      <c r="Q34" s="103"/>
      <c r="R34" s="107"/>
      <c r="S34" s="40" t="s">
        <v>76</v>
      </c>
      <c r="T34" s="104" t="s">
        <v>161</v>
      </c>
      <c r="U34" s="95"/>
      <c r="V34" s="95"/>
      <c r="W34" s="97"/>
    </row>
    <row r="35" spans="1:23" s="39" customFormat="1" ht="12.75" customHeight="1">
      <c r="A35" s="101" t="s">
        <v>79</v>
      </c>
      <c r="B35" s="102" t="s">
        <v>72</v>
      </c>
      <c r="C35" s="106"/>
      <c r="D35" s="93"/>
      <c r="E35" s="103"/>
      <c r="F35" s="95"/>
      <c r="G35" s="34" t="s">
        <v>79</v>
      </c>
      <c r="H35" s="151" t="s">
        <v>162</v>
      </c>
      <c r="I35" s="95"/>
      <c r="J35" s="108" t="s">
        <v>96</v>
      </c>
      <c r="K35" s="97"/>
      <c r="L35" s="98"/>
      <c r="M35" s="101" t="s">
        <v>79</v>
      </c>
      <c r="N35" s="102" t="s">
        <v>163</v>
      </c>
      <c r="O35" s="106"/>
      <c r="P35" s="93"/>
      <c r="Q35" s="103"/>
      <c r="R35" s="95"/>
      <c r="S35" s="34" t="s">
        <v>79</v>
      </c>
      <c r="T35" s="104" t="s">
        <v>164</v>
      </c>
      <c r="U35" s="95"/>
      <c r="V35" s="108" t="s">
        <v>96</v>
      </c>
      <c r="W35" s="97"/>
    </row>
    <row r="36" spans="1:23" s="39" customFormat="1" ht="12.75" customHeight="1">
      <c r="A36" s="110"/>
      <c r="B36" s="106"/>
      <c r="C36" s="106"/>
      <c r="D36" s="93"/>
      <c r="E36" s="34" t="s">
        <v>70</v>
      </c>
      <c r="F36" s="94" t="s">
        <v>165</v>
      </c>
      <c r="G36" s="95"/>
      <c r="H36" s="111"/>
      <c r="I36" s="112" t="s">
        <v>100</v>
      </c>
      <c r="J36" s="113" t="s">
        <v>166</v>
      </c>
      <c r="K36" s="97"/>
      <c r="L36" s="98"/>
      <c r="M36" s="110"/>
      <c r="N36" s="106"/>
      <c r="O36" s="106"/>
      <c r="P36" s="93"/>
      <c r="Q36" s="34" t="s">
        <v>70</v>
      </c>
      <c r="R36" s="94" t="s">
        <v>167</v>
      </c>
      <c r="S36" s="95"/>
      <c r="T36" s="111"/>
      <c r="U36" s="112" t="s">
        <v>100</v>
      </c>
      <c r="V36" s="113" t="s">
        <v>168</v>
      </c>
      <c r="W36" s="97"/>
    </row>
    <row r="37" spans="1:23" s="39" customFormat="1" ht="12.75" customHeight="1">
      <c r="A37" s="90"/>
      <c r="B37" s="114" t="s">
        <v>104</v>
      </c>
      <c r="C37" s="92"/>
      <c r="D37" s="93"/>
      <c r="E37" s="40" t="s">
        <v>73</v>
      </c>
      <c r="F37" s="94" t="s">
        <v>169</v>
      </c>
      <c r="G37" s="95"/>
      <c r="H37" s="96"/>
      <c r="I37" s="112" t="s">
        <v>5</v>
      </c>
      <c r="J37" s="115" t="s">
        <v>166</v>
      </c>
      <c r="K37" s="97"/>
      <c r="L37" s="98"/>
      <c r="M37" s="90"/>
      <c r="N37" s="114" t="s">
        <v>104</v>
      </c>
      <c r="O37" s="92"/>
      <c r="P37" s="93"/>
      <c r="Q37" s="40" t="s">
        <v>73</v>
      </c>
      <c r="R37" s="100" t="s">
        <v>84</v>
      </c>
      <c r="S37" s="95"/>
      <c r="T37" s="96"/>
      <c r="U37" s="112" t="s">
        <v>5</v>
      </c>
      <c r="V37" s="115" t="s">
        <v>168</v>
      </c>
      <c r="W37" s="97"/>
    </row>
    <row r="38" spans="1:23" s="39" customFormat="1" ht="12.75" customHeight="1">
      <c r="A38" s="90"/>
      <c r="B38" s="114" t="s">
        <v>170</v>
      </c>
      <c r="C38" s="92"/>
      <c r="D38" s="93"/>
      <c r="E38" s="40" t="s">
        <v>76</v>
      </c>
      <c r="F38" s="94" t="s">
        <v>171</v>
      </c>
      <c r="G38" s="99"/>
      <c r="H38" s="96"/>
      <c r="I38" s="112" t="s">
        <v>109</v>
      </c>
      <c r="J38" s="115" t="s">
        <v>172</v>
      </c>
      <c r="K38" s="97"/>
      <c r="L38" s="98"/>
      <c r="M38" s="90"/>
      <c r="N38" s="114" t="s">
        <v>173</v>
      </c>
      <c r="O38" s="92"/>
      <c r="P38" s="93"/>
      <c r="Q38" s="40" t="s">
        <v>76</v>
      </c>
      <c r="R38" s="94" t="s">
        <v>174</v>
      </c>
      <c r="S38" s="99"/>
      <c r="T38" s="96"/>
      <c r="U38" s="112" t="s">
        <v>109</v>
      </c>
      <c r="V38" s="115" t="s">
        <v>175</v>
      </c>
      <c r="W38" s="97"/>
    </row>
    <row r="39" spans="1:23" s="39" customFormat="1" ht="12.75" customHeight="1">
      <c r="A39" s="116"/>
      <c r="B39" s="117"/>
      <c r="C39" s="117"/>
      <c r="D39" s="93"/>
      <c r="E39" s="34" t="s">
        <v>79</v>
      </c>
      <c r="F39" s="102" t="s">
        <v>176</v>
      </c>
      <c r="G39" s="117"/>
      <c r="H39" s="117"/>
      <c r="I39" s="118" t="s">
        <v>115</v>
      </c>
      <c r="J39" s="115" t="s">
        <v>177</v>
      </c>
      <c r="K39" s="119"/>
      <c r="L39" s="120"/>
      <c r="M39" s="116"/>
      <c r="N39" s="117"/>
      <c r="O39" s="117"/>
      <c r="P39" s="93"/>
      <c r="Q39" s="34" t="s">
        <v>79</v>
      </c>
      <c r="R39" s="102" t="s">
        <v>178</v>
      </c>
      <c r="S39" s="117"/>
      <c r="T39" s="117"/>
      <c r="U39" s="118" t="s">
        <v>115</v>
      </c>
      <c r="V39" s="115" t="s">
        <v>175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23" ht="12.75" customHeight="1">
      <c r="A41" s="130"/>
      <c r="B41" s="130" t="s">
        <v>117</v>
      </c>
      <c r="C41" s="131"/>
      <c r="D41" s="132" t="s">
        <v>118</v>
      </c>
      <c r="E41" s="132" t="s">
        <v>119</v>
      </c>
      <c r="F41" s="132" t="s">
        <v>120</v>
      </c>
      <c r="G41" s="133" t="s">
        <v>121</v>
      </c>
      <c r="H41" s="134"/>
      <c r="I41" s="131" t="s">
        <v>122</v>
      </c>
      <c r="J41" s="132" t="s">
        <v>117</v>
      </c>
      <c r="K41" s="130" t="s">
        <v>123</v>
      </c>
      <c r="L41" s="26">
        <v>150</v>
      </c>
      <c r="M41" s="130"/>
      <c r="N41" s="130" t="s">
        <v>117</v>
      </c>
      <c r="O41" s="131"/>
      <c r="P41" s="132" t="s">
        <v>118</v>
      </c>
      <c r="Q41" s="132" t="s">
        <v>119</v>
      </c>
      <c r="R41" s="132" t="s">
        <v>120</v>
      </c>
      <c r="S41" s="133" t="s">
        <v>121</v>
      </c>
      <c r="T41" s="134"/>
      <c r="U41" s="131" t="s">
        <v>122</v>
      </c>
      <c r="V41" s="132" t="s">
        <v>117</v>
      </c>
      <c r="W41" s="135" t="s">
        <v>123</v>
      </c>
    </row>
    <row r="42" spans="1:23" ht="12.75">
      <c r="A42" s="136" t="s">
        <v>123</v>
      </c>
      <c r="B42" s="136" t="s">
        <v>124</v>
      </c>
      <c r="C42" s="137" t="s">
        <v>125</v>
      </c>
      <c r="D42" s="138" t="s">
        <v>126</v>
      </c>
      <c r="E42" s="138" t="s">
        <v>127</v>
      </c>
      <c r="F42" s="138"/>
      <c r="G42" s="139" t="s">
        <v>125</v>
      </c>
      <c r="H42" s="139" t="s">
        <v>122</v>
      </c>
      <c r="I42" s="137"/>
      <c r="J42" s="136" t="s">
        <v>124</v>
      </c>
      <c r="K42" s="136"/>
      <c r="L42" s="26">
        <v>150</v>
      </c>
      <c r="M42" s="136" t="s">
        <v>123</v>
      </c>
      <c r="N42" s="136" t="s">
        <v>124</v>
      </c>
      <c r="O42" s="137" t="s">
        <v>125</v>
      </c>
      <c r="P42" s="138" t="s">
        <v>126</v>
      </c>
      <c r="Q42" s="138" t="s">
        <v>127</v>
      </c>
      <c r="R42" s="138"/>
      <c r="S42" s="139" t="s">
        <v>125</v>
      </c>
      <c r="T42" s="139" t="s">
        <v>122</v>
      </c>
      <c r="U42" s="137"/>
      <c r="V42" s="136" t="s">
        <v>124</v>
      </c>
      <c r="W42" s="140"/>
    </row>
    <row r="43" spans="1:23" ht="16.5" customHeight="1">
      <c r="A43" s="141">
        <v>-5.9375</v>
      </c>
      <c r="B43" s="142">
        <v>2</v>
      </c>
      <c r="C43" s="143">
        <v>3</v>
      </c>
      <c r="D43" s="185" t="s">
        <v>179</v>
      </c>
      <c r="E43" s="144" t="s">
        <v>115</v>
      </c>
      <c r="F43" s="145">
        <v>10</v>
      </c>
      <c r="G43" s="146"/>
      <c r="H43" s="146">
        <v>620</v>
      </c>
      <c r="I43" s="147">
        <v>4</v>
      </c>
      <c r="J43" s="148">
        <v>6</v>
      </c>
      <c r="K43" s="187">
        <v>5.9375</v>
      </c>
      <c r="L43" s="26"/>
      <c r="M43" s="141">
        <v>3.3125</v>
      </c>
      <c r="N43" s="142">
        <v>7</v>
      </c>
      <c r="O43" s="143">
        <v>3</v>
      </c>
      <c r="P43" s="188" t="s">
        <v>180</v>
      </c>
      <c r="Q43" s="144" t="s">
        <v>115</v>
      </c>
      <c r="R43" s="145">
        <v>6</v>
      </c>
      <c r="S43" s="146">
        <v>200</v>
      </c>
      <c r="T43" s="146"/>
      <c r="U43" s="147">
        <v>4</v>
      </c>
      <c r="V43" s="148">
        <v>1</v>
      </c>
      <c r="W43" s="183">
        <v>-3.3125</v>
      </c>
    </row>
    <row r="44" spans="1:23" ht="16.5" customHeight="1">
      <c r="A44" s="141">
        <v>2.875</v>
      </c>
      <c r="B44" s="142">
        <v>5</v>
      </c>
      <c r="C44" s="143">
        <v>9</v>
      </c>
      <c r="D44" s="185" t="s">
        <v>181</v>
      </c>
      <c r="E44" s="144" t="s">
        <v>115</v>
      </c>
      <c r="F44" s="150">
        <v>11</v>
      </c>
      <c r="G44" s="146"/>
      <c r="H44" s="146">
        <v>200</v>
      </c>
      <c r="I44" s="147">
        <v>2</v>
      </c>
      <c r="J44" s="148">
        <v>3</v>
      </c>
      <c r="K44" s="187">
        <v>-2.875</v>
      </c>
      <c r="L44" s="26"/>
      <c r="M44" s="141">
        <v>-4.0625</v>
      </c>
      <c r="N44" s="142">
        <v>1</v>
      </c>
      <c r="O44" s="143">
        <v>9</v>
      </c>
      <c r="P44" s="185" t="s">
        <v>129</v>
      </c>
      <c r="Q44" s="144" t="s">
        <v>115</v>
      </c>
      <c r="R44" s="145">
        <v>8</v>
      </c>
      <c r="S44" s="146"/>
      <c r="T44" s="146">
        <v>110</v>
      </c>
      <c r="U44" s="147">
        <v>2</v>
      </c>
      <c r="V44" s="148">
        <v>7</v>
      </c>
      <c r="W44" s="183">
        <v>4.0625</v>
      </c>
    </row>
    <row r="45" spans="1:23" ht="16.5" customHeight="1">
      <c r="A45" s="141">
        <v>3.875</v>
      </c>
      <c r="B45" s="142">
        <v>8</v>
      </c>
      <c r="C45" s="143">
        <v>6</v>
      </c>
      <c r="D45" s="185" t="s">
        <v>181</v>
      </c>
      <c r="E45" s="144" t="s">
        <v>115</v>
      </c>
      <c r="F45" s="150">
        <v>10</v>
      </c>
      <c r="G45" s="146"/>
      <c r="H45" s="146">
        <v>170</v>
      </c>
      <c r="I45" s="147">
        <v>10</v>
      </c>
      <c r="J45" s="148">
        <v>0</v>
      </c>
      <c r="K45" s="187">
        <v>-3.875</v>
      </c>
      <c r="L45" s="26"/>
      <c r="M45" s="141">
        <v>0.625</v>
      </c>
      <c r="N45" s="142">
        <v>4</v>
      </c>
      <c r="O45" s="143">
        <v>6</v>
      </c>
      <c r="P45" s="185" t="s">
        <v>182</v>
      </c>
      <c r="Q45" s="144" t="s">
        <v>109</v>
      </c>
      <c r="R45" s="145">
        <v>8</v>
      </c>
      <c r="S45" s="146">
        <v>100</v>
      </c>
      <c r="T45" s="146"/>
      <c r="U45" s="147">
        <v>10</v>
      </c>
      <c r="V45" s="148">
        <v>4</v>
      </c>
      <c r="W45" s="183">
        <v>-0.625</v>
      </c>
    </row>
    <row r="46" spans="1:23" ht="16.5" customHeight="1">
      <c r="A46" s="141">
        <v>2.875</v>
      </c>
      <c r="B46" s="142">
        <v>5</v>
      </c>
      <c r="C46" s="143">
        <v>1</v>
      </c>
      <c r="D46" s="185" t="s">
        <v>181</v>
      </c>
      <c r="E46" s="144" t="s">
        <v>115</v>
      </c>
      <c r="F46" s="150">
        <v>11</v>
      </c>
      <c r="G46" s="146"/>
      <c r="H46" s="146">
        <v>200</v>
      </c>
      <c r="I46" s="147">
        <v>8</v>
      </c>
      <c r="J46" s="148">
        <v>3</v>
      </c>
      <c r="K46" s="187">
        <v>-2.875</v>
      </c>
      <c r="L46" s="26"/>
      <c r="M46" s="141">
        <v>-4.0625</v>
      </c>
      <c r="N46" s="142">
        <v>1</v>
      </c>
      <c r="O46" s="143">
        <v>1</v>
      </c>
      <c r="P46" s="185" t="s">
        <v>129</v>
      </c>
      <c r="Q46" s="144" t="s">
        <v>115</v>
      </c>
      <c r="R46" s="150">
        <v>8</v>
      </c>
      <c r="S46" s="146"/>
      <c r="T46" s="146">
        <v>110</v>
      </c>
      <c r="U46" s="147">
        <v>8</v>
      </c>
      <c r="V46" s="148">
        <v>7</v>
      </c>
      <c r="W46" s="183">
        <v>4.0625</v>
      </c>
    </row>
    <row r="47" spans="1:23" ht="16.5" customHeight="1">
      <c r="A47" s="141">
        <v>-8.875</v>
      </c>
      <c r="B47" s="142">
        <v>0</v>
      </c>
      <c r="C47" s="143">
        <v>7</v>
      </c>
      <c r="D47" s="185" t="s">
        <v>183</v>
      </c>
      <c r="E47" s="144" t="s">
        <v>115</v>
      </c>
      <c r="F47" s="150">
        <v>10</v>
      </c>
      <c r="G47" s="146"/>
      <c r="H47" s="146">
        <v>790</v>
      </c>
      <c r="I47" s="147">
        <v>5</v>
      </c>
      <c r="J47" s="148">
        <v>8</v>
      </c>
      <c r="K47" s="187">
        <v>8.875</v>
      </c>
      <c r="L47" s="26"/>
      <c r="M47" s="141">
        <v>3.3125</v>
      </c>
      <c r="N47" s="142">
        <v>7</v>
      </c>
      <c r="O47" s="143">
        <v>7</v>
      </c>
      <c r="P47" s="188" t="s">
        <v>128</v>
      </c>
      <c r="Q47" s="144" t="s">
        <v>115</v>
      </c>
      <c r="R47" s="150">
        <v>7</v>
      </c>
      <c r="S47" s="146">
        <v>200</v>
      </c>
      <c r="T47" s="146"/>
      <c r="U47" s="147">
        <v>5</v>
      </c>
      <c r="V47" s="148">
        <v>1</v>
      </c>
      <c r="W47" s="183">
        <v>-3.3125</v>
      </c>
    </row>
    <row r="48" spans="1:23" s="39" customFormat="1" ht="9.75" customHeight="1">
      <c r="A48" s="27"/>
      <c r="B48" s="27"/>
      <c r="C48" s="54"/>
      <c r="D48" s="27"/>
      <c r="E48" s="27"/>
      <c r="F48" s="27"/>
      <c r="G48" s="27"/>
      <c r="H48" s="27"/>
      <c r="I48" s="54"/>
      <c r="J48" s="27"/>
      <c r="K48" s="27"/>
      <c r="L48" s="52"/>
      <c r="M48" s="27"/>
      <c r="N48" s="27"/>
      <c r="O48" s="54"/>
      <c r="P48" s="27"/>
      <c r="Q48" s="27"/>
      <c r="R48" s="27"/>
      <c r="S48" s="27"/>
      <c r="T48" s="27"/>
      <c r="U48" s="54"/>
      <c r="V48" s="27"/>
      <c r="W48" s="27"/>
    </row>
    <row r="49" spans="1:23" s="39" customFormat="1" ht="14.25">
      <c r="A49" s="18"/>
      <c r="B49" s="19" t="s">
        <v>61</v>
      </c>
      <c r="C49" s="20"/>
      <c r="D49" s="19"/>
      <c r="E49" s="21" t="s">
        <v>184</v>
      </c>
      <c r="F49" s="22"/>
      <c r="G49" s="23" t="s">
        <v>63</v>
      </c>
      <c r="H49" s="23"/>
      <c r="I49" s="24" t="s">
        <v>64</v>
      </c>
      <c r="J49" s="24"/>
      <c r="K49" s="25"/>
      <c r="L49" s="26">
        <v>150</v>
      </c>
      <c r="M49" s="18"/>
      <c r="N49" s="19" t="s">
        <v>61</v>
      </c>
      <c r="O49" s="20"/>
      <c r="P49" s="19"/>
      <c r="Q49" s="21" t="s">
        <v>185</v>
      </c>
      <c r="R49" s="22"/>
      <c r="S49" s="23" t="s">
        <v>63</v>
      </c>
      <c r="T49" s="23"/>
      <c r="U49" s="24" t="s">
        <v>66</v>
      </c>
      <c r="V49" s="24"/>
      <c r="W49" s="25"/>
    </row>
    <row r="50" spans="1:23" s="39" customFormat="1" ht="12.75">
      <c r="A50" s="28"/>
      <c r="B50" s="28"/>
      <c r="C50" s="29"/>
      <c r="D50" s="30"/>
      <c r="E50" s="30"/>
      <c r="F50" s="30"/>
      <c r="G50" s="31" t="s">
        <v>67</v>
      </c>
      <c r="H50" s="31"/>
      <c r="I50" s="24" t="s">
        <v>69</v>
      </c>
      <c r="J50" s="24"/>
      <c r="K50" s="25"/>
      <c r="L50" s="26">
        <v>150</v>
      </c>
      <c r="M50" s="28"/>
      <c r="N50" s="28"/>
      <c r="O50" s="29"/>
      <c r="P50" s="30"/>
      <c r="Q50" s="30"/>
      <c r="R50" s="30"/>
      <c r="S50" s="31" t="s">
        <v>67</v>
      </c>
      <c r="T50" s="31"/>
      <c r="U50" s="24" t="s">
        <v>140</v>
      </c>
      <c r="V50" s="24"/>
      <c r="W50" s="25"/>
    </row>
    <row r="51" spans="1:23" s="39" customFormat="1" ht="4.5" customHeight="1">
      <c r="A51" s="82"/>
      <c r="B51" s="83"/>
      <c r="C51" s="84"/>
      <c r="D51" s="85"/>
      <c r="E51" s="86"/>
      <c r="F51" s="87"/>
      <c r="G51" s="88"/>
      <c r="H51" s="88"/>
      <c r="I51" s="84"/>
      <c r="J51" s="83"/>
      <c r="K51" s="89"/>
      <c r="L51" s="81"/>
      <c r="M51" s="82"/>
      <c r="N51" s="83"/>
      <c r="O51" s="84"/>
      <c r="P51" s="85"/>
      <c r="Q51" s="86"/>
      <c r="R51" s="87"/>
      <c r="S51" s="88"/>
      <c r="T51" s="88"/>
      <c r="U51" s="84"/>
      <c r="V51" s="83"/>
      <c r="W51" s="89"/>
    </row>
    <row r="52" spans="1:23" s="39" customFormat="1" ht="12.75" customHeight="1">
      <c r="A52" s="90"/>
      <c r="B52" s="91"/>
      <c r="C52" s="92"/>
      <c r="D52" s="93"/>
      <c r="E52" s="34" t="s">
        <v>70</v>
      </c>
      <c r="F52" s="94" t="s">
        <v>186</v>
      </c>
      <c r="G52" s="95"/>
      <c r="H52" s="96"/>
      <c r="I52" s="96"/>
      <c r="J52" s="91"/>
      <c r="K52" s="97"/>
      <c r="L52" s="98"/>
      <c r="M52" s="90"/>
      <c r="N52" s="91"/>
      <c r="O52" s="92"/>
      <c r="P52" s="93"/>
      <c r="Q52" s="34" t="s">
        <v>70</v>
      </c>
      <c r="R52" s="94" t="s">
        <v>187</v>
      </c>
      <c r="S52" s="95"/>
      <c r="T52" s="96"/>
      <c r="U52" s="96"/>
      <c r="V52" s="91"/>
      <c r="W52" s="97"/>
    </row>
    <row r="53" spans="1:23" s="39" customFormat="1" ht="12.75" customHeight="1">
      <c r="A53" s="90"/>
      <c r="B53" s="91"/>
      <c r="C53" s="92"/>
      <c r="D53" s="93"/>
      <c r="E53" s="40" t="s">
        <v>73</v>
      </c>
      <c r="F53" s="94" t="s">
        <v>188</v>
      </c>
      <c r="G53" s="99"/>
      <c r="H53" s="96"/>
      <c r="I53" s="96"/>
      <c r="J53" s="91"/>
      <c r="K53" s="97"/>
      <c r="L53" s="98"/>
      <c r="M53" s="90"/>
      <c r="N53" s="91"/>
      <c r="O53" s="92"/>
      <c r="P53" s="93"/>
      <c r="Q53" s="40" t="s">
        <v>73</v>
      </c>
      <c r="R53" s="94" t="s">
        <v>189</v>
      </c>
      <c r="S53" s="99"/>
      <c r="T53" s="96"/>
      <c r="U53" s="96"/>
      <c r="V53" s="91"/>
      <c r="W53" s="97"/>
    </row>
    <row r="54" spans="1:23" s="39" customFormat="1" ht="12.75" customHeight="1">
      <c r="A54" s="90"/>
      <c r="B54" s="91"/>
      <c r="C54" s="92"/>
      <c r="D54" s="93"/>
      <c r="E54" s="40" t="s">
        <v>76</v>
      </c>
      <c r="F54" s="94" t="s">
        <v>149</v>
      </c>
      <c r="G54" s="95"/>
      <c r="H54" s="96"/>
      <c r="I54" s="96"/>
      <c r="J54" s="91"/>
      <c r="K54" s="97"/>
      <c r="L54" s="98"/>
      <c r="M54" s="90"/>
      <c r="N54" s="91"/>
      <c r="O54" s="92"/>
      <c r="P54" s="93"/>
      <c r="Q54" s="40" t="s">
        <v>76</v>
      </c>
      <c r="R54" s="94" t="s">
        <v>68</v>
      </c>
      <c r="S54" s="95"/>
      <c r="T54" s="96"/>
      <c r="U54" s="96"/>
      <c r="V54" s="91"/>
      <c r="W54" s="97"/>
    </row>
    <row r="55" spans="1:23" s="39" customFormat="1" ht="12.75" customHeight="1">
      <c r="A55" s="90"/>
      <c r="B55" s="91"/>
      <c r="C55" s="92"/>
      <c r="D55" s="93"/>
      <c r="E55" s="34" t="s">
        <v>79</v>
      </c>
      <c r="F55" s="94" t="s">
        <v>190</v>
      </c>
      <c r="G55" s="95"/>
      <c r="H55" s="96"/>
      <c r="I55" s="96"/>
      <c r="J55" s="91"/>
      <c r="K55" s="97"/>
      <c r="L55" s="98"/>
      <c r="M55" s="90"/>
      <c r="N55" s="91"/>
      <c r="O55" s="92"/>
      <c r="P55" s="93"/>
      <c r="Q55" s="34" t="s">
        <v>79</v>
      </c>
      <c r="R55" s="100" t="s">
        <v>191</v>
      </c>
      <c r="S55" s="95"/>
      <c r="T55" s="96"/>
      <c r="U55" s="96"/>
      <c r="V55" s="91"/>
      <c r="W55" s="97"/>
    </row>
    <row r="56" spans="1:23" s="39" customFormat="1" ht="12.75" customHeight="1">
      <c r="A56" s="101" t="s">
        <v>70</v>
      </c>
      <c r="B56" s="102" t="s">
        <v>192</v>
      </c>
      <c r="C56" s="92"/>
      <c r="D56" s="93"/>
      <c r="E56" s="103"/>
      <c r="F56" s="95"/>
      <c r="G56" s="34" t="s">
        <v>70</v>
      </c>
      <c r="H56" s="104" t="s">
        <v>193</v>
      </c>
      <c r="I56" s="95"/>
      <c r="J56" s="99"/>
      <c r="K56" s="97"/>
      <c r="L56" s="98"/>
      <c r="M56" s="101" t="s">
        <v>70</v>
      </c>
      <c r="N56" s="102" t="s">
        <v>194</v>
      </c>
      <c r="O56" s="92"/>
      <c r="P56" s="93"/>
      <c r="Q56" s="103"/>
      <c r="R56" s="95"/>
      <c r="S56" s="34" t="s">
        <v>70</v>
      </c>
      <c r="T56" s="104" t="s">
        <v>145</v>
      </c>
      <c r="U56" s="95"/>
      <c r="V56" s="99"/>
      <c r="W56" s="97"/>
    </row>
    <row r="57" spans="1:23" s="39" customFormat="1" ht="12.75" customHeight="1">
      <c r="A57" s="105" t="s">
        <v>73</v>
      </c>
      <c r="B57" s="109" t="s">
        <v>195</v>
      </c>
      <c r="C57" s="106"/>
      <c r="D57" s="93"/>
      <c r="E57" s="103"/>
      <c r="F57" s="107"/>
      <c r="G57" s="40" t="s">
        <v>73</v>
      </c>
      <c r="H57" s="104" t="s">
        <v>196</v>
      </c>
      <c r="I57" s="95"/>
      <c r="J57" s="99"/>
      <c r="K57" s="97"/>
      <c r="L57" s="98"/>
      <c r="M57" s="105" t="s">
        <v>73</v>
      </c>
      <c r="N57" s="102" t="s">
        <v>197</v>
      </c>
      <c r="O57" s="106"/>
      <c r="P57" s="93"/>
      <c r="Q57" s="103"/>
      <c r="R57" s="107"/>
      <c r="S57" s="40" t="s">
        <v>73</v>
      </c>
      <c r="T57" s="104" t="s">
        <v>198</v>
      </c>
      <c r="U57" s="95"/>
      <c r="V57" s="99"/>
      <c r="W57" s="97"/>
    </row>
    <row r="58" spans="1:23" s="39" customFormat="1" ht="12.75" customHeight="1">
      <c r="A58" s="105" t="s">
        <v>76</v>
      </c>
      <c r="B58" s="102" t="s">
        <v>199</v>
      </c>
      <c r="C58" s="92"/>
      <c r="D58" s="93"/>
      <c r="E58" s="103"/>
      <c r="F58" s="107"/>
      <c r="G58" s="40" t="s">
        <v>76</v>
      </c>
      <c r="H58" s="104" t="s">
        <v>200</v>
      </c>
      <c r="I58" s="95"/>
      <c r="J58" s="95"/>
      <c r="K58" s="97"/>
      <c r="L58" s="98"/>
      <c r="M58" s="105" t="s">
        <v>76</v>
      </c>
      <c r="N58" s="102" t="s">
        <v>201</v>
      </c>
      <c r="O58" s="92"/>
      <c r="P58" s="93"/>
      <c r="Q58" s="103"/>
      <c r="R58" s="107"/>
      <c r="S58" s="40" t="s">
        <v>76</v>
      </c>
      <c r="T58" s="104" t="s">
        <v>202</v>
      </c>
      <c r="U58" s="95"/>
      <c r="V58" s="95"/>
      <c r="W58" s="97"/>
    </row>
    <row r="59" spans="1:23" s="39" customFormat="1" ht="12.75" customHeight="1">
      <c r="A59" s="101" t="s">
        <v>79</v>
      </c>
      <c r="B59" s="102" t="s">
        <v>203</v>
      </c>
      <c r="C59" s="106"/>
      <c r="D59" s="93"/>
      <c r="E59" s="103"/>
      <c r="F59" s="95"/>
      <c r="G59" s="34" t="s">
        <v>79</v>
      </c>
      <c r="H59" s="104" t="s">
        <v>204</v>
      </c>
      <c r="I59" s="95"/>
      <c r="J59" s="108" t="s">
        <v>96</v>
      </c>
      <c r="K59" s="97"/>
      <c r="L59" s="98"/>
      <c r="M59" s="101" t="s">
        <v>79</v>
      </c>
      <c r="N59" s="102" t="s">
        <v>205</v>
      </c>
      <c r="O59" s="106"/>
      <c r="P59" s="93"/>
      <c r="Q59" s="103"/>
      <c r="R59" s="95"/>
      <c r="S59" s="34" t="s">
        <v>79</v>
      </c>
      <c r="T59" s="104" t="s">
        <v>206</v>
      </c>
      <c r="U59" s="95"/>
      <c r="V59" s="108" t="s">
        <v>96</v>
      </c>
      <c r="W59" s="97"/>
    </row>
    <row r="60" spans="1:23" s="39" customFormat="1" ht="12.75" customHeight="1">
      <c r="A60" s="110"/>
      <c r="B60" s="106"/>
      <c r="C60" s="106"/>
      <c r="D60" s="93"/>
      <c r="E60" s="34" t="s">
        <v>70</v>
      </c>
      <c r="F60" s="100" t="s">
        <v>207</v>
      </c>
      <c r="G60" s="95"/>
      <c r="H60" s="111"/>
      <c r="I60" s="112" t="s">
        <v>100</v>
      </c>
      <c r="J60" s="113" t="s">
        <v>208</v>
      </c>
      <c r="K60" s="97"/>
      <c r="L60" s="98"/>
      <c r="M60" s="110"/>
      <c r="N60" s="106"/>
      <c r="O60" s="106"/>
      <c r="P60" s="93"/>
      <c r="Q60" s="34" t="s">
        <v>70</v>
      </c>
      <c r="R60" s="94" t="s">
        <v>209</v>
      </c>
      <c r="S60" s="95"/>
      <c r="T60" s="111"/>
      <c r="U60" s="112" t="s">
        <v>100</v>
      </c>
      <c r="V60" s="113" t="s">
        <v>210</v>
      </c>
      <c r="W60" s="97"/>
    </row>
    <row r="61" spans="1:23" s="39" customFormat="1" ht="12.75" customHeight="1">
      <c r="A61" s="90"/>
      <c r="B61" s="114" t="s">
        <v>104</v>
      </c>
      <c r="C61" s="92"/>
      <c r="D61" s="93"/>
      <c r="E61" s="40" t="s">
        <v>73</v>
      </c>
      <c r="F61" s="94" t="s">
        <v>211</v>
      </c>
      <c r="G61" s="95"/>
      <c r="H61" s="96"/>
      <c r="I61" s="112" t="s">
        <v>5</v>
      </c>
      <c r="J61" s="115" t="s">
        <v>208</v>
      </c>
      <c r="K61" s="97"/>
      <c r="L61" s="98"/>
      <c r="M61" s="90"/>
      <c r="N61" s="114" t="s">
        <v>104</v>
      </c>
      <c r="O61" s="92"/>
      <c r="P61" s="93"/>
      <c r="Q61" s="40" t="s">
        <v>73</v>
      </c>
      <c r="R61" s="94" t="s">
        <v>212</v>
      </c>
      <c r="S61" s="95"/>
      <c r="T61" s="96"/>
      <c r="U61" s="112" t="s">
        <v>5</v>
      </c>
      <c r="V61" s="115" t="s">
        <v>213</v>
      </c>
      <c r="W61" s="97"/>
    </row>
    <row r="62" spans="1:23" s="39" customFormat="1" ht="12.75" customHeight="1">
      <c r="A62" s="90"/>
      <c r="B62" s="114" t="s">
        <v>214</v>
      </c>
      <c r="C62" s="92"/>
      <c r="D62" s="93"/>
      <c r="E62" s="40" t="s">
        <v>76</v>
      </c>
      <c r="F62" s="94" t="s">
        <v>215</v>
      </c>
      <c r="G62" s="99"/>
      <c r="H62" s="96"/>
      <c r="I62" s="112" t="s">
        <v>109</v>
      </c>
      <c r="J62" s="115" t="s">
        <v>216</v>
      </c>
      <c r="K62" s="97"/>
      <c r="L62" s="98"/>
      <c r="M62" s="90"/>
      <c r="N62" s="114" t="s">
        <v>217</v>
      </c>
      <c r="O62" s="92"/>
      <c r="P62" s="93"/>
      <c r="Q62" s="40" t="s">
        <v>76</v>
      </c>
      <c r="R62" s="94" t="s">
        <v>218</v>
      </c>
      <c r="S62" s="99"/>
      <c r="T62" s="96"/>
      <c r="U62" s="112" t="s">
        <v>109</v>
      </c>
      <c r="V62" s="115" t="s">
        <v>219</v>
      </c>
      <c r="W62" s="97"/>
    </row>
    <row r="63" spans="1:23" s="39" customFormat="1" ht="12.75" customHeight="1">
      <c r="A63" s="116"/>
      <c r="B63" s="117"/>
      <c r="C63" s="117"/>
      <c r="D63" s="93"/>
      <c r="E63" s="34" t="s">
        <v>79</v>
      </c>
      <c r="F63" s="102" t="s">
        <v>220</v>
      </c>
      <c r="G63" s="117"/>
      <c r="H63" s="117"/>
      <c r="I63" s="118" t="s">
        <v>115</v>
      </c>
      <c r="J63" s="115" t="s">
        <v>216</v>
      </c>
      <c r="K63" s="119"/>
      <c r="L63" s="120"/>
      <c r="M63" s="116"/>
      <c r="N63" s="117"/>
      <c r="O63" s="117"/>
      <c r="P63" s="93"/>
      <c r="Q63" s="34" t="s">
        <v>79</v>
      </c>
      <c r="R63" s="102" t="s">
        <v>221</v>
      </c>
      <c r="S63" s="117"/>
      <c r="T63" s="117"/>
      <c r="U63" s="118" t="s">
        <v>115</v>
      </c>
      <c r="V63" s="115" t="s">
        <v>219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23" ht="12.75" customHeight="1">
      <c r="A65" s="130"/>
      <c r="B65" s="130" t="s">
        <v>117</v>
      </c>
      <c r="C65" s="131"/>
      <c r="D65" s="132" t="s">
        <v>118</v>
      </c>
      <c r="E65" s="132" t="s">
        <v>119</v>
      </c>
      <c r="F65" s="132" t="s">
        <v>120</v>
      </c>
      <c r="G65" s="133" t="s">
        <v>121</v>
      </c>
      <c r="H65" s="134"/>
      <c r="I65" s="131" t="s">
        <v>122</v>
      </c>
      <c r="J65" s="132" t="s">
        <v>117</v>
      </c>
      <c r="K65" s="130" t="s">
        <v>123</v>
      </c>
      <c r="L65" s="26">
        <v>150</v>
      </c>
      <c r="M65" s="130"/>
      <c r="N65" s="130" t="s">
        <v>117</v>
      </c>
      <c r="O65" s="131"/>
      <c r="P65" s="132" t="s">
        <v>118</v>
      </c>
      <c r="Q65" s="132" t="s">
        <v>119</v>
      </c>
      <c r="R65" s="132" t="s">
        <v>120</v>
      </c>
      <c r="S65" s="133" t="s">
        <v>121</v>
      </c>
      <c r="T65" s="134"/>
      <c r="U65" s="131" t="s">
        <v>122</v>
      </c>
      <c r="V65" s="132" t="s">
        <v>117</v>
      </c>
      <c r="W65" s="135" t="s">
        <v>123</v>
      </c>
    </row>
    <row r="66" spans="1:23" ht="12.75">
      <c r="A66" s="136" t="s">
        <v>123</v>
      </c>
      <c r="B66" s="136" t="s">
        <v>124</v>
      </c>
      <c r="C66" s="137" t="s">
        <v>125</v>
      </c>
      <c r="D66" s="138" t="s">
        <v>126</v>
      </c>
      <c r="E66" s="138" t="s">
        <v>127</v>
      </c>
      <c r="F66" s="138"/>
      <c r="G66" s="139" t="s">
        <v>125</v>
      </c>
      <c r="H66" s="139" t="s">
        <v>122</v>
      </c>
      <c r="I66" s="137"/>
      <c r="J66" s="136" t="s">
        <v>124</v>
      </c>
      <c r="K66" s="136"/>
      <c r="L66" s="26">
        <v>150</v>
      </c>
      <c r="M66" s="136" t="s">
        <v>123</v>
      </c>
      <c r="N66" s="136" t="s">
        <v>124</v>
      </c>
      <c r="O66" s="137" t="s">
        <v>125</v>
      </c>
      <c r="P66" s="138" t="s">
        <v>126</v>
      </c>
      <c r="Q66" s="138" t="s">
        <v>127</v>
      </c>
      <c r="R66" s="138"/>
      <c r="S66" s="139" t="s">
        <v>125</v>
      </c>
      <c r="T66" s="139" t="s">
        <v>122</v>
      </c>
      <c r="U66" s="137"/>
      <c r="V66" s="136" t="s">
        <v>124</v>
      </c>
      <c r="W66" s="140"/>
    </row>
    <row r="67" spans="1:23" ht="16.5" customHeight="1">
      <c r="A67" s="141">
        <v>-1.4875</v>
      </c>
      <c r="B67" s="142">
        <v>4.2</v>
      </c>
      <c r="C67" s="143">
        <v>5</v>
      </c>
      <c r="D67" s="188" t="s">
        <v>128</v>
      </c>
      <c r="E67" s="144" t="s">
        <v>109</v>
      </c>
      <c r="F67" s="145">
        <v>10</v>
      </c>
      <c r="G67" s="146"/>
      <c r="H67" s="146">
        <v>430</v>
      </c>
      <c r="I67" s="147">
        <v>6</v>
      </c>
      <c r="J67" s="148">
        <v>3.8</v>
      </c>
      <c r="K67" s="187">
        <v>1.4875</v>
      </c>
      <c r="L67" s="26"/>
      <c r="M67" s="141">
        <v>1</v>
      </c>
      <c r="N67" s="142">
        <v>4</v>
      </c>
      <c r="O67" s="143">
        <v>5</v>
      </c>
      <c r="P67" s="184" t="s">
        <v>128</v>
      </c>
      <c r="Q67" s="144" t="s">
        <v>115</v>
      </c>
      <c r="R67" s="145">
        <v>8</v>
      </c>
      <c r="S67" s="146">
        <v>100</v>
      </c>
      <c r="T67" s="146"/>
      <c r="U67" s="147">
        <v>6</v>
      </c>
      <c r="V67" s="148">
        <v>4</v>
      </c>
      <c r="W67" s="183">
        <v>-1</v>
      </c>
    </row>
    <row r="68" spans="1:23" ht="16.5" customHeight="1">
      <c r="A68" s="141">
        <v>-1.4875</v>
      </c>
      <c r="B68" s="142">
        <v>4.2</v>
      </c>
      <c r="C68" s="143">
        <v>8</v>
      </c>
      <c r="D68" s="184" t="s">
        <v>128</v>
      </c>
      <c r="E68" s="144" t="s">
        <v>109</v>
      </c>
      <c r="F68" s="145">
        <v>10</v>
      </c>
      <c r="G68" s="146"/>
      <c r="H68" s="146">
        <v>430</v>
      </c>
      <c r="I68" s="147">
        <v>3</v>
      </c>
      <c r="J68" s="148">
        <v>3.8</v>
      </c>
      <c r="K68" s="187">
        <v>1.4875</v>
      </c>
      <c r="L68" s="26"/>
      <c r="M68" s="141">
        <v>9.75</v>
      </c>
      <c r="N68" s="142">
        <v>8</v>
      </c>
      <c r="O68" s="143">
        <v>8</v>
      </c>
      <c r="P68" s="185" t="s">
        <v>222</v>
      </c>
      <c r="Q68" s="144" t="s">
        <v>100</v>
      </c>
      <c r="R68" s="150">
        <v>9</v>
      </c>
      <c r="S68" s="146">
        <v>530</v>
      </c>
      <c r="T68" s="146"/>
      <c r="U68" s="147">
        <v>3</v>
      </c>
      <c r="V68" s="148">
        <v>0</v>
      </c>
      <c r="W68" s="183">
        <v>-9.75</v>
      </c>
    </row>
    <row r="69" spans="1:23" ht="16.5" customHeight="1">
      <c r="A69" s="141">
        <v>-2.4625000000000004</v>
      </c>
      <c r="B69" s="142">
        <v>1.2</v>
      </c>
      <c r="C69" s="143">
        <v>1</v>
      </c>
      <c r="D69" s="188" t="s">
        <v>128</v>
      </c>
      <c r="E69" s="144" t="s">
        <v>109</v>
      </c>
      <c r="F69" s="145">
        <v>11</v>
      </c>
      <c r="G69" s="146"/>
      <c r="H69" s="146">
        <v>460</v>
      </c>
      <c r="I69" s="147">
        <v>9</v>
      </c>
      <c r="J69" s="148">
        <v>6.8</v>
      </c>
      <c r="K69" s="187">
        <v>2.4625000000000004</v>
      </c>
      <c r="L69" s="26"/>
      <c r="M69" s="141">
        <v>-4.75</v>
      </c>
      <c r="N69" s="142">
        <v>1</v>
      </c>
      <c r="O69" s="143">
        <v>1</v>
      </c>
      <c r="P69" s="185" t="s">
        <v>133</v>
      </c>
      <c r="Q69" s="144" t="s">
        <v>115</v>
      </c>
      <c r="R69" s="150">
        <v>10</v>
      </c>
      <c r="S69" s="146"/>
      <c r="T69" s="146">
        <v>130</v>
      </c>
      <c r="U69" s="147">
        <v>9</v>
      </c>
      <c r="V69" s="148">
        <v>7</v>
      </c>
      <c r="W69" s="183">
        <v>4.75</v>
      </c>
    </row>
    <row r="70" spans="1:23" ht="16.5" customHeight="1">
      <c r="A70" s="141">
        <v>10.162500000000001</v>
      </c>
      <c r="B70" s="142">
        <v>7.2</v>
      </c>
      <c r="C70" s="143">
        <v>2</v>
      </c>
      <c r="D70" s="185" t="s">
        <v>223</v>
      </c>
      <c r="E70" s="144" t="s">
        <v>109</v>
      </c>
      <c r="F70" s="150">
        <v>10</v>
      </c>
      <c r="G70" s="146">
        <v>300</v>
      </c>
      <c r="H70" s="146"/>
      <c r="I70" s="147">
        <v>4</v>
      </c>
      <c r="J70" s="148">
        <v>0.7999999999999998</v>
      </c>
      <c r="K70" s="187">
        <v>-10.162500000000001</v>
      </c>
      <c r="L70" s="26"/>
      <c r="M70" s="141">
        <v>2</v>
      </c>
      <c r="N70" s="142">
        <v>6</v>
      </c>
      <c r="O70" s="143">
        <v>2</v>
      </c>
      <c r="P70" s="185" t="s">
        <v>224</v>
      </c>
      <c r="Q70" s="144" t="s">
        <v>100</v>
      </c>
      <c r="R70" s="150">
        <v>9</v>
      </c>
      <c r="S70" s="146">
        <v>140</v>
      </c>
      <c r="T70" s="146"/>
      <c r="U70" s="147">
        <v>4</v>
      </c>
      <c r="V70" s="148">
        <v>2</v>
      </c>
      <c r="W70" s="183">
        <v>-2</v>
      </c>
    </row>
    <row r="71" spans="1:23" ht="16.5" customHeight="1">
      <c r="A71" s="141">
        <v>-0.5875000000000004</v>
      </c>
      <c r="B71" s="142">
        <v>3.2</v>
      </c>
      <c r="C71" s="143">
        <v>7</v>
      </c>
      <c r="D71" s="185" t="s">
        <v>225</v>
      </c>
      <c r="E71" s="144" t="s">
        <v>109</v>
      </c>
      <c r="F71" s="150"/>
      <c r="G71" s="146" t="s">
        <v>226</v>
      </c>
      <c r="H71" s="146"/>
      <c r="I71" s="147">
        <v>10</v>
      </c>
      <c r="J71" s="148">
        <v>4.8</v>
      </c>
      <c r="K71" s="187">
        <v>0.5875000000000004</v>
      </c>
      <c r="L71" s="26"/>
      <c r="M71" s="141">
        <v>-4.75</v>
      </c>
      <c r="N71" s="142">
        <v>1</v>
      </c>
      <c r="O71" s="143">
        <v>7</v>
      </c>
      <c r="P71" s="185" t="s">
        <v>133</v>
      </c>
      <c r="Q71" s="144" t="s">
        <v>115</v>
      </c>
      <c r="R71" s="150">
        <v>10</v>
      </c>
      <c r="S71" s="146"/>
      <c r="T71" s="146">
        <v>130</v>
      </c>
      <c r="U71" s="147">
        <v>10</v>
      </c>
      <c r="V71" s="148">
        <v>7</v>
      </c>
      <c r="W71" s="183">
        <v>4.75</v>
      </c>
    </row>
    <row r="72" spans="1:23" s="39" customFormat="1" ht="30" customHeight="1">
      <c r="A72" s="27"/>
      <c r="B72" s="27"/>
      <c r="C72" s="54"/>
      <c r="D72" s="27"/>
      <c r="E72" s="27"/>
      <c r="F72" s="27"/>
      <c r="G72" s="27"/>
      <c r="H72" s="27"/>
      <c r="I72" s="54"/>
      <c r="J72" s="27"/>
      <c r="K72" s="27"/>
      <c r="L72" s="52"/>
      <c r="M72" s="27"/>
      <c r="N72" s="27"/>
      <c r="O72" s="54"/>
      <c r="P72" s="27"/>
      <c r="Q72" s="27"/>
      <c r="R72" s="27"/>
      <c r="S72" s="27"/>
      <c r="T72" s="27"/>
      <c r="U72" s="54"/>
      <c r="V72" s="27"/>
      <c r="W72" s="27"/>
    </row>
    <row r="73" spans="1:23" s="39" customFormat="1" ht="15">
      <c r="A73" s="18"/>
      <c r="B73" s="19" t="s">
        <v>61</v>
      </c>
      <c r="C73" s="20"/>
      <c r="D73" s="19"/>
      <c r="E73" s="21" t="s">
        <v>227</v>
      </c>
      <c r="F73" s="22"/>
      <c r="G73" s="23" t="s">
        <v>63</v>
      </c>
      <c r="H73" s="23"/>
      <c r="I73" s="24" t="s">
        <v>137</v>
      </c>
      <c r="J73" s="24"/>
      <c r="K73" s="25"/>
      <c r="L73" s="26">
        <v>150</v>
      </c>
      <c r="M73" s="18"/>
      <c r="N73" s="19" t="s">
        <v>61</v>
      </c>
      <c r="O73" s="20"/>
      <c r="P73" s="19"/>
      <c r="Q73" s="21" t="s">
        <v>228</v>
      </c>
      <c r="R73" s="22"/>
      <c r="S73" s="23" t="s">
        <v>63</v>
      </c>
      <c r="T73" s="23"/>
      <c r="U73" s="24" t="s">
        <v>139</v>
      </c>
      <c r="V73" s="24"/>
      <c r="W73" s="25"/>
    </row>
    <row r="74" spans="1:23" s="39" customFormat="1" ht="12.75">
      <c r="A74" s="28"/>
      <c r="B74" s="28"/>
      <c r="C74" s="29"/>
      <c r="D74" s="30"/>
      <c r="E74" s="30"/>
      <c r="F74" s="30"/>
      <c r="G74" s="31" t="s">
        <v>67</v>
      </c>
      <c r="H74" s="31"/>
      <c r="I74" s="24" t="s">
        <v>141</v>
      </c>
      <c r="J74" s="24"/>
      <c r="K74" s="25"/>
      <c r="L74" s="26">
        <v>150</v>
      </c>
      <c r="M74" s="28"/>
      <c r="N74" s="28"/>
      <c r="O74" s="29"/>
      <c r="P74" s="30"/>
      <c r="Q74" s="30"/>
      <c r="R74" s="30"/>
      <c r="S74" s="31" t="s">
        <v>67</v>
      </c>
      <c r="T74" s="31"/>
      <c r="U74" s="24" t="s">
        <v>68</v>
      </c>
      <c r="V74" s="24"/>
      <c r="W74" s="25"/>
    </row>
    <row r="75" spans="1:23" s="39" customFormat="1" ht="4.5" customHeight="1">
      <c r="A75" s="82"/>
      <c r="B75" s="83"/>
      <c r="C75" s="84"/>
      <c r="D75" s="85"/>
      <c r="E75" s="86"/>
      <c r="F75" s="87"/>
      <c r="G75" s="88"/>
      <c r="H75" s="88"/>
      <c r="I75" s="84"/>
      <c r="J75" s="83"/>
      <c r="K75" s="89"/>
      <c r="L75" s="81"/>
      <c r="M75" s="82"/>
      <c r="N75" s="83"/>
      <c r="O75" s="84"/>
      <c r="P75" s="85"/>
      <c r="Q75" s="86"/>
      <c r="R75" s="87"/>
      <c r="S75" s="88"/>
      <c r="T75" s="88"/>
      <c r="U75" s="84"/>
      <c r="V75" s="83"/>
      <c r="W75" s="89"/>
    </row>
    <row r="76" spans="1:23" s="39" customFormat="1" ht="12.75" customHeight="1">
      <c r="A76" s="90"/>
      <c r="B76" s="91"/>
      <c r="C76" s="92"/>
      <c r="D76" s="93"/>
      <c r="E76" s="34" t="s">
        <v>70</v>
      </c>
      <c r="F76" s="94" t="s">
        <v>229</v>
      </c>
      <c r="G76" s="95"/>
      <c r="H76" s="96"/>
      <c r="I76" s="96"/>
      <c r="J76" s="91"/>
      <c r="K76" s="97"/>
      <c r="L76" s="98"/>
      <c r="M76" s="90"/>
      <c r="N76" s="91"/>
      <c r="O76" s="92"/>
      <c r="P76" s="93"/>
      <c r="Q76" s="34" t="s">
        <v>70</v>
      </c>
      <c r="R76" s="94" t="s">
        <v>230</v>
      </c>
      <c r="S76" s="95"/>
      <c r="T76" s="96"/>
      <c r="U76" s="96"/>
      <c r="V76" s="91"/>
      <c r="W76" s="97"/>
    </row>
    <row r="77" spans="1:23" s="39" customFormat="1" ht="12.75" customHeight="1">
      <c r="A77" s="90"/>
      <c r="B77" s="91"/>
      <c r="C77" s="92"/>
      <c r="D77" s="93"/>
      <c r="E77" s="40" t="s">
        <v>73</v>
      </c>
      <c r="F77" s="94" t="s">
        <v>231</v>
      </c>
      <c r="G77" s="99"/>
      <c r="H77" s="96"/>
      <c r="I77" s="96"/>
      <c r="J77" s="91"/>
      <c r="K77" s="97"/>
      <c r="L77" s="98"/>
      <c r="M77" s="90"/>
      <c r="N77" s="91"/>
      <c r="O77" s="92"/>
      <c r="P77" s="93"/>
      <c r="Q77" s="40" t="s">
        <v>73</v>
      </c>
      <c r="R77" s="94" t="s">
        <v>232</v>
      </c>
      <c r="S77" s="99"/>
      <c r="T77" s="96"/>
      <c r="U77" s="96"/>
      <c r="V77" s="91"/>
      <c r="W77" s="97"/>
    </row>
    <row r="78" spans="1:23" s="39" customFormat="1" ht="12.75" customHeight="1">
      <c r="A78" s="90"/>
      <c r="B78" s="91"/>
      <c r="C78" s="92"/>
      <c r="D78" s="93"/>
      <c r="E78" s="40" t="s">
        <v>76</v>
      </c>
      <c r="F78" s="94" t="s">
        <v>233</v>
      </c>
      <c r="G78" s="95"/>
      <c r="H78" s="96"/>
      <c r="I78" s="96"/>
      <c r="J78" s="91"/>
      <c r="K78" s="97"/>
      <c r="L78" s="98"/>
      <c r="M78" s="90"/>
      <c r="N78" s="91"/>
      <c r="O78" s="92"/>
      <c r="P78" s="93"/>
      <c r="Q78" s="40" t="s">
        <v>76</v>
      </c>
      <c r="R78" s="94" t="s">
        <v>234</v>
      </c>
      <c r="S78" s="95"/>
      <c r="T78" s="96"/>
      <c r="U78" s="96"/>
      <c r="V78" s="91"/>
      <c r="W78" s="97"/>
    </row>
    <row r="79" spans="1:23" s="39" customFormat="1" ht="12.75" customHeight="1">
      <c r="A79" s="90"/>
      <c r="B79" s="91"/>
      <c r="C79" s="92"/>
      <c r="D79" s="93"/>
      <c r="E79" s="34" t="s">
        <v>79</v>
      </c>
      <c r="F79" s="94" t="s">
        <v>235</v>
      </c>
      <c r="G79" s="95"/>
      <c r="H79" s="96"/>
      <c r="I79" s="96"/>
      <c r="J79" s="91"/>
      <c r="K79" s="97"/>
      <c r="L79" s="98"/>
      <c r="M79" s="90"/>
      <c r="N79" s="91"/>
      <c r="O79" s="92"/>
      <c r="P79" s="93"/>
      <c r="Q79" s="34" t="s">
        <v>79</v>
      </c>
      <c r="R79" s="102" t="s">
        <v>236</v>
      </c>
      <c r="S79" s="95"/>
      <c r="T79" s="96"/>
      <c r="U79" s="96"/>
      <c r="V79" s="91"/>
      <c r="W79" s="97"/>
    </row>
    <row r="80" spans="1:23" s="39" customFormat="1" ht="12.75" customHeight="1">
      <c r="A80" s="101" t="s">
        <v>70</v>
      </c>
      <c r="B80" s="102" t="s">
        <v>221</v>
      </c>
      <c r="C80" s="92"/>
      <c r="D80" s="93"/>
      <c r="E80" s="103"/>
      <c r="F80" s="95"/>
      <c r="G80" s="34" t="s">
        <v>70</v>
      </c>
      <c r="H80" s="104" t="s">
        <v>237</v>
      </c>
      <c r="I80" s="95"/>
      <c r="J80" s="99"/>
      <c r="K80" s="97"/>
      <c r="L80" s="98"/>
      <c r="M80" s="101" t="s">
        <v>70</v>
      </c>
      <c r="N80" s="102" t="s">
        <v>238</v>
      </c>
      <c r="O80" s="92"/>
      <c r="P80" s="93"/>
      <c r="Q80" s="103"/>
      <c r="R80" s="95"/>
      <c r="S80" s="34" t="s">
        <v>70</v>
      </c>
      <c r="T80" s="104" t="s">
        <v>239</v>
      </c>
      <c r="U80" s="95"/>
      <c r="V80" s="99"/>
      <c r="W80" s="97"/>
    </row>
    <row r="81" spans="1:23" s="39" customFormat="1" ht="12.75" customHeight="1">
      <c r="A81" s="105" t="s">
        <v>73</v>
      </c>
      <c r="B81" s="109" t="s">
        <v>240</v>
      </c>
      <c r="C81" s="106"/>
      <c r="D81" s="93"/>
      <c r="E81" s="103"/>
      <c r="F81" s="107"/>
      <c r="G81" s="40" t="s">
        <v>73</v>
      </c>
      <c r="H81" s="104" t="s">
        <v>241</v>
      </c>
      <c r="I81" s="95"/>
      <c r="J81" s="99"/>
      <c r="K81" s="97"/>
      <c r="L81" s="98"/>
      <c r="M81" s="105" t="s">
        <v>73</v>
      </c>
      <c r="N81" s="102" t="s">
        <v>242</v>
      </c>
      <c r="O81" s="106"/>
      <c r="P81" s="93"/>
      <c r="Q81" s="103"/>
      <c r="R81" s="107"/>
      <c r="S81" s="40" t="s">
        <v>73</v>
      </c>
      <c r="T81" s="104" t="s">
        <v>243</v>
      </c>
      <c r="U81" s="95"/>
      <c r="V81" s="99"/>
      <c r="W81" s="97"/>
    </row>
    <row r="82" spans="1:23" s="39" customFormat="1" ht="12.75" customHeight="1">
      <c r="A82" s="105" t="s">
        <v>76</v>
      </c>
      <c r="B82" s="102" t="s">
        <v>244</v>
      </c>
      <c r="C82" s="92"/>
      <c r="D82" s="93"/>
      <c r="E82" s="103"/>
      <c r="F82" s="107"/>
      <c r="G82" s="40" t="s">
        <v>76</v>
      </c>
      <c r="H82" s="151" t="s">
        <v>245</v>
      </c>
      <c r="I82" s="95"/>
      <c r="J82" s="95"/>
      <c r="K82" s="97"/>
      <c r="L82" s="98"/>
      <c r="M82" s="105" t="s">
        <v>76</v>
      </c>
      <c r="N82" s="102" t="s">
        <v>246</v>
      </c>
      <c r="O82" s="92"/>
      <c r="P82" s="93"/>
      <c r="Q82" s="103"/>
      <c r="R82" s="107"/>
      <c r="S82" s="40" t="s">
        <v>76</v>
      </c>
      <c r="T82" s="104" t="s">
        <v>247</v>
      </c>
      <c r="U82" s="95"/>
      <c r="V82" s="95"/>
      <c r="W82" s="97"/>
    </row>
    <row r="83" spans="1:23" s="39" customFormat="1" ht="12.75" customHeight="1">
      <c r="A83" s="101" t="s">
        <v>79</v>
      </c>
      <c r="B83" s="102" t="s">
        <v>248</v>
      </c>
      <c r="C83" s="106"/>
      <c r="D83" s="93"/>
      <c r="E83" s="103"/>
      <c r="F83" s="95"/>
      <c r="G83" s="34" t="s">
        <v>79</v>
      </c>
      <c r="H83" s="104" t="s">
        <v>221</v>
      </c>
      <c r="I83" s="95"/>
      <c r="J83" s="108" t="s">
        <v>96</v>
      </c>
      <c r="K83" s="97"/>
      <c r="L83" s="98"/>
      <c r="M83" s="101" t="s">
        <v>79</v>
      </c>
      <c r="N83" s="102" t="s">
        <v>187</v>
      </c>
      <c r="O83" s="106"/>
      <c r="P83" s="93"/>
      <c r="Q83" s="103"/>
      <c r="R83" s="95"/>
      <c r="S83" s="34" t="s">
        <v>79</v>
      </c>
      <c r="T83" s="151" t="s">
        <v>249</v>
      </c>
      <c r="U83" s="95"/>
      <c r="V83" s="108" t="s">
        <v>96</v>
      </c>
      <c r="W83" s="97"/>
    </row>
    <row r="84" spans="1:23" s="39" customFormat="1" ht="12.75" customHeight="1">
      <c r="A84" s="110"/>
      <c r="B84" s="106"/>
      <c r="C84" s="106"/>
      <c r="D84" s="93"/>
      <c r="E84" s="34" t="s">
        <v>70</v>
      </c>
      <c r="F84" s="94" t="s">
        <v>250</v>
      </c>
      <c r="G84" s="95"/>
      <c r="H84" s="111"/>
      <c r="I84" s="112" t="s">
        <v>100</v>
      </c>
      <c r="J84" s="113" t="s">
        <v>251</v>
      </c>
      <c r="K84" s="97"/>
      <c r="L84" s="98"/>
      <c r="M84" s="110"/>
      <c r="N84" s="106"/>
      <c r="O84" s="106"/>
      <c r="P84" s="93"/>
      <c r="Q84" s="34" t="s">
        <v>70</v>
      </c>
      <c r="R84" s="100" t="s">
        <v>249</v>
      </c>
      <c r="S84" s="95"/>
      <c r="T84" s="111"/>
      <c r="U84" s="112" t="s">
        <v>100</v>
      </c>
      <c r="V84" s="113" t="s">
        <v>252</v>
      </c>
      <c r="W84" s="97"/>
    </row>
    <row r="85" spans="1:23" s="39" customFormat="1" ht="12.75" customHeight="1">
      <c r="A85" s="90"/>
      <c r="B85" s="114" t="s">
        <v>104</v>
      </c>
      <c r="C85" s="92"/>
      <c r="D85" s="93"/>
      <c r="E85" s="40" t="s">
        <v>73</v>
      </c>
      <c r="F85" s="94" t="s">
        <v>238</v>
      </c>
      <c r="G85" s="95"/>
      <c r="H85" s="96"/>
      <c r="I85" s="112" t="s">
        <v>5</v>
      </c>
      <c r="J85" s="115" t="s">
        <v>253</v>
      </c>
      <c r="K85" s="97"/>
      <c r="L85" s="98"/>
      <c r="M85" s="90"/>
      <c r="N85" s="114" t="s">
        <v>104</v>
      </c>
      <c r="O85" s="92"/>
      <c r="P85" s="93"/>
      <c r="Q85" s="40" t="s">
        <v>73</v>
      </c>
      <c r="R85" s="94" t="s">
        <v>238</v>
      </c>
      <c r="S85" s="95"/>
      <c r="T85" s="96"/>
      <c r="U85" s="112" t="s">
        <v>5</v>
      </c>
      <c r="V85" s="115" t="s">
        <v>254</v>
      </c>
      <c r="W85" s="97"/>
    </row>
    <row r="86" spans="1:23" s="39" customFormat="1" ht="12.75" customHeight="1">
      <c r="A86" s="90"/>
      <c r="B86" s="114" t="s">
        <v>255</v>
      </c>
      <c r="C86" s="92"/>
      <c r="D86" s="93"/>
      <c r="E86" s="40" t="s">
        <v>76</v>
      </c>
      <c r="F86" s="94" t="s">
        <v>256</v>
      </c>
      <c r="G86" s="99"/>
      <c r="H86" s="96"/>
      <c r="I86" s="112" t="s">
        <v>109</v>
      </c>
      <c r="J86" s="115" t="s">
        <v>257</v>
      </c>
      <c r="K86" s="97"/>
      <c r="L86" s="98"/>
      <c r="M86" s="90"/>
      <c r="N86" s="114" t="s">
        <v>258</v>
      </c>
      <c r="O86" s="92"/>
      <c r="P86" s="93"/>
      <c r="Q86" s="40" t="s">
        <v>76</v>
      </c>
      <c r="R86" s="100" t="s">
        <v>259</v>
      </c>
      <c r="S86" s="99"/>
      <c r="T86" s="96"/>
      <c r="U86" s="112" t="s">
        <v>109</v>
      </c>
      <c r="V86" s="115" t="s">
        <v>260</v>
      </c>
      <c r="W86" s="97"/>
    </row>
    <row r="87" spans="1:23" s="39" customFormat="1" ht="12.75" customHeight="1">
      <c r="A87" s="116"/>
      <c r="B87" s="117"/>
      <c r="C87" s="117"/>
      <c r="D87" s="93"/>
      <c r="E87" s="34" t="s">
        <v>79</v>
      </c>
      <c r="F87" s="102" t="s">
        <v>161</v>
      </c>
      <c r="G87" s="117"/>
      <c r="H87" s="117"/>
      <c r="I87" s="118" t="s">
        <v>115</v>
      </c>
      <c r="J87" s="115" t="s">
        <v>257</v>
      </c>
      <c r="K87" s="119"/>
      <c r="L87" s="120"/>
      <c r="M87" s="116"/>
      <c r="N87" s="117"/>
      <c r="O87" s="117"/>
      <c r="P87" s="93"/>
      <c r="Q87" s="34" t="s">
        <v>79</v>
      </c>
      <c r="R87" s="94" t="s">
        <v>72</v>
      </c>
      <c r="S87" s="117"/>
      <c r="T87" s="117"/>
      <c r="U87" s="118" t="s">
        <v>115</v>
      </c>
      <c r="V87" s="115" t="s">
        <v>260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23" ht="12.75" customHeight="1">
      <c r="A89" s="130"/>
      <c r="B89" s="130" t="s">
        <v>117</v>
      </c>
      <c r="C89" s="131"/>
      <c r="D89" s="132" t="s">
        <v>118</v>
      </c>
      <c r="E89" s="132" t="s">
        <v>119</v>
      </c>
      <c r="F89" s="132" t="s">
        <v>120</v>
      </c>
      <c r="G89" s="133" t="s">
        <v>121</v>
      </c>
      <c r="H89" s="134"/>
      <c r="I89" s="131" t="s">
        <v>122</v>
      </c>
      <c r="J89" s="132" t="s">
        <v>117</v>
      </c>
      <c r="K89" s="130" t="s">
        <v>123</v>
      </c>
      <c r="L89" s="26">
        <v>150</v>
      </c>
      <c r="M89" s="130"/>
      <c r="N89" s="130" t="s">
        <v>117</v>
      </c>
      <c r="O89" s="131"/>
      <c r="P89" s="132" t="s">
        <v>118</v>
      </c>
      <c r="Q89" s="132" t="s">
        <v>119</v>
      </c>
      <c r="R89" s="132" t="s">
        <v>120</v>
      </c>
      <c r="S89" s="133" t="s">
        <v>121</v>
      </c>
      <c r="T89" s="134"/>
      <c r="U89" s="131" t="s">
        <v>122</v>
      </c>
      <c r="V89" s="132" t="s">
        <v>117</v>
      </c>
      <c r="W89" s="135" t="s">
        <v>123</v>
      </c>
    </row>
    <row r="90" spans="1:23" ht="12.75">
      <c r="A90" s="136" t="s">
        <v>123</v>
      </c>
      <c r="B90" s="136" t="s">
        <v>124</v>
      </c>
      <c r="C90" s="137" t="s">
        <v>125</v>
      </c>
      <c r="D90" s="138" t="s">
        <v>126</v>
      </c>
      <c r="E90" s="138" t="s">
        <v>127</v>
      </c>
      <c r="F90" s="138"/>
      <c r="G90" s="139" t="s">
        <v>125</v>
      </c>
      <c r="H90" s="139" t="s">
        <v>122</v>
      </c>
      <c r="I90" s="137"/>
      <c r="J90" s="136" t="s">
        <v>124</v>
      </c>
      <c r="K90" s="136"/>
      <c r="L90" s="26">
        <v>150</v>
      </c>
      <c r="M90" s="136" t="s">
        <v>123</v>
      </c>
      <c r="N90" s="136" t="s">
        <v>124</v>
      </c>
      <c r="O90" s="137" t="s">
        <v>125</v>
      </c>
      <c r="P90" s="138" t="s">
        <v>126</v>
      </c>
      <c r="Q90" s="138" t="s">
        <v>127</v>
      </c>
      <c r="R90" s="138"/>
      <c r="S90" s="139" t="s">
        <v>125</v>
      </c>
      <c r="T90" s="139" t="s">
        <v>122</v>
      </c>
      <c r="U90" s="137"/>
      <c r="V90" s="136" t="s">
        <v>124</v>
      </c>
      <c r="W90" s="140"/>
    </row>
    <row r="91" spans="1:23" ht="16.5" customHeight="1">
      <c r="A91" s="141">
        <v>0.3125</v>
      </c>
      <c r="B91" s="142">
        <v>6</v>
      </c>
      <c r="C91" s="143">
        <v>8</v>
      </c>
      <c r="D91" s="186" t="s">
        <v>128</v>
      </c>
      <c r="E91" s="144" t="s">
        <v>100</v>
      </c>
      <c r="F91" s="150">
        <v>11</v>
      </c>
      <c r="G91" s="146">
        <v>660</v>
      </c>
      <c r="H91" s="146"/>
      <c r="I91" s="147">
        <v>7</v>
      </c>
      <c r="J91" s="148">
        <v>2</v>
      </c>
      <c r="K91" s="187">
        <v>-0.3125</v>
      </c>
      <c r="L91" s="26"/>
      <c r="M91" s="141">
        <v>-3.5625</v>
      </c>
      <c r="N91" s="142">
        <v>0</v>
      </c>
      <c r="O91" s="143">
        <v>8</v>
      </c>
      <c r="P91" s="186" t="s">
        <v>261</v>
      </c>
      <c r="Q91" s="144" t="s">
        <v>115</v>
      </c>
      <c r="R91" s="150">
        <v>7</v>
      </c>
      <c r="S91" s="146"/>
      <c r="T91" s="146">
        <v>90</v>
      </c>
      <c r="U91" s="147">
        <v>7</v>
      </c>
      <c r="V91" s="148">
        <v>8</v>
      </c>
      <c r="W91" s="183">
        <v>3.5625</v>
      </c>
    </row>
    <row r="92" spans="1:23" ht="16.5" customHeight="1">
      <c r="A92" s="141">
        <v>-0.6875</v>
      </c>
      <c r="B92" s="142">
        <v>1</v>
      </c>
      <c r="C92" s="143">
        <v>5</v>
      </c>
      <c r="D92" s="185" t="s">
        <v>179</v>
      </c>
      <c r="E92" s="144" t="s">
        <v>100</v>
      </c>
      <c r="F92" s="145">
        <v>10</v>
      </c>
      <c r="G92" s="146">
        <v>620</v>
      </c>
      <c r="H92" s="146"/>
      <c r="I92" s="147">
        <v>10</v>
      </c>
      <c r="J92" s="148">
        <v>7</v>
      </c>
      <c r="K92" s="187">
        <v>0.6875</v>
      </c>
      <c r="L92" s="26"/>
      <c r="M92" s="141">
        <v>2.3125</v>
      </c>
      <c r="N92" s="142">
        <v>8</v>
      </c>
      <c r="O92" s="143">
        <v>5</v>
      </c>
      <c r="P92" s="185" t="s">
        <v>129</v>
      </c>
      <c r="Q92" s="144" t="s">
        <v>100</v>
      </c>
      <c r="R92" s="145">
        <v>8</v>
      </c>
      <c r="S92" s="146">
        <v>110</v>
      </c>
      <c r="T92" s="146"/>
      <c r="U92" s="147">
        <v>10</v>
      </c>
      <c r="V92" s="148">
        <v>0</v>
      </c>
      <c r="W92" s="183">
        <v>-2.3125</v>
      </c>
    </row>
    <row r="93" spans="1:23" ht="16.5" customHeight="1">
      <c r="A93" s="141">
        <v>0.3125</v>
      </c>
      <c r="B93" s="142">
        <v>6</v>
      </c>
      <c r="C93" s="143">
        <v>4</v>
      </c>
      <c r="D93" s="184" t="s">
        <v>128</v>
      </c>
      <c r="E93" s="144" t="s">
        <v>100</v>
      </c>
      <c r="F93" s="145">
        <v>11</v>
      </c>
      <c r="G93" s="146">
        <v>660</v>
      </c>
      <c r="H93" s="146"/>
      <c r="I93" s="147">
        <v>1</v>
      </c>
      <c r="J93" s="148">
        <v>2</v>
      </c>
      <c r="K93" s="187">
        <v>-0.3125</v>
      </c>
      <c r="L93" s="26"/>
      <c r="M93" s="149">
        <v>-1.25</v>
      </c>
      <c r="N93" s="142">
        <v>2</v>
      </c>
      <c r="O93" s="143">
        <v>4</v>
      </c>
      <c r="P93" s="184"/>
      <c r="Q93" s="144" t="s">
        <v>262</v>
      </c>
      <c r="R93" s="145"/>
      <c r="S93" s="146">
        <v>0</v>
      </c>
      <c r="T93" s="146">
        <v>0</v>
      </c>
      <c r="U93" s="147">
        <v>1</v>
      </c>
      <c r="V93" s="148">
        <v>6</v>
      </c>
      <c r="W93" s="183">
        <v>1.25</v>
      </c>
    </row>
    <row r="94" spans="1:23" ht="16.5" customHeight="1">
      <c r="A94" s="141">
        <v>0.3125</v>
      </c>
      <c r="B94" s="142">
        <v>6</v>
      </c>
      <c r="C94" s="143">
        <v>3</v>
      </c>
      <c r="D94" s="188" t="s">
        <v>128</v>
      </c>
      <c r="E94" s="144" t="s">
        <v>5</v>
      </c>
      <c r="F94" s="145">
        <v>11</v>
      </c>
      <c r="G94" s="146">
        <v>660</v>
      </c>
      <c r="H94" s="146"/>
      <c r="I94" s="147">
        <v>9</v>
      </c>
      <c r="J94" s="148">
        <v>2</v>
      </c>
      <c r="K94" s="189">
        <v>-0.3125</v>
      </c>
      <c r="L94" s="26"/>
      <c r="M94" s="141">
        <v>0.625</v>
      </c>
      <c r="N94" s="142">
        <v>5</v>
      </c>
      <c r="O94" s="143">
        <v>3</v>
      </c>
      <c r="P94" s="185" t="s">
        <v>263</v>
      </c>
      <c r="Q94" s="144" t="s">
        <v>109</v>
      </c>
      <c r="R94" s="145">
        <v>6</v>
      </c>
      <c r="S94" s="146">
        <v>50</v>
      </c>
      <c r="T94" s="146"/>
      <c r="U94" s="147">
        <v>9</v>
      </c>
      <c r="V94" s="148">
        <v>3</v>
      </c>
      <c r="W94" s="183">
        <v>-0.625</v>
      </c>
    </row>
    <row r="95" spans="1:23" ht="16.5" customHeight="1">
      <c r="A95" s="141">
        <v>-0.6875</v>
      </c>
      <c r="B95" s="142">
        <v>1</v>
      </c>
      <c r="C95" s="143">
        <v>2</v>
      </c>
      <c r="D95" s="185" t="s">
        <v>179</v>
      </c>
      <c r="E95" s="144" t="s">
        <v>100</v>
      </c>
      <c r="F95" s="145">
        <v>10</v>
      </c>
      <c r="G95" s="146">
        <v>620</v>
      </c>
      <c r="H95" s="146"/>
      <c r="I95" s="147">
        <v>6</v>
      </c>
      <c r="J95" s="148">
        <v>7</v>
      </c>
      <c r="K95" s="187">
        <v>0.6875</v>
      </c>
      <c r="L95" s="26"/>
      <c r="M95" s="141">
        <v>0.625</v>
      </c>
      <c r="N95" s="142">
        <v>5</v>
      </c>
      <c r="O95" s="143">
        <v>2</v>
      </c>
      <c r="P95" s="185" t="s">
        <v>134</v>
      </c>
      <c r="Q95" s="144" t="s">
        <v>115</v>
      </c>
      <c r="R95" s="145">
        <v>7</v>
      </c>
      <c r="S95" s="146">
        <v>50</v>
      </c>
      <c r="T95" s="146"/>
      <c r="U95" s="147">
        <v>6</v>
      </c>
      <c r="V95" s="148">
        <v>3</v>
      </c>
      <c r="W95" s="183">
        <v>-0.625</v>
      </c>
    </row>
    <row r="96" spans="1:23" s="39" customFormat="1" ht="9.75" customHeight="1">
      <c r="A96" s="27"/>
      <c r="B96" s="27"/>
      <c r="C96" s="54"/>
      <c r="D96" s="27"/>
      <c r="E96" s="27"/>
      <c r="F96" s="27"/>
      <c r="G96" s="27"/>
      <c r="H96" s="27"/>
      <c r="I96" s="54"/>
      <c r="J96" s="27"/>
      <c r="K96" s="27"/>
      <c r="L96" s="52"/>
      <c r="M96" s="27"/>
      <c r="N96" s="27"/>
      <c r="O96" s="54"/>
      <c r="P96" s="27"/>
      <c r="Q96" s="27"/>
      <c r="R96" s="27"/>
      <c r="S96" s="27"/>
      <c r="T96" s="27"/>
      <c r="U96" s="54"/>
      <c r="V96" s="27"/>
      <c r="W96" s="27"/>
    </row>
    <row r="97" spans="1:23" s="39" customFormat="1" ht="15">
      <c r="A97" s="18"/>
      <c r="B97" s="19" t="s">
        <v>61</v>
      </c>
      <c r="C97" s="20"/>
      <c r="D97" s="19"/>
      <c r="E97" s="21" t="s">
        <v>264</v>
      </c>
      <c r="F97" s="22"/>
      <c r="G97" s="23" t="s">
        <v>63</v>
      </c>
      <c r="H97" s="23"/>
      <c r="I97" s="24" t="s">
        <v>64</v>
      </c>
      <c r="J97" s="24"/>
      <c r="K97" s="25"/>
      <c r="L97" s="26">
        <v>150</v>
      </c>
      <c r="M97" s="18"/>
      <c r="N97" s="19" t="s">
        <v>61</v>
      </c>
      <c r="O97" s="20"/>
      <c r="P97" s="19"/>
      <c r="Q97" s="21" t="s">
        <v>265</v>
      </c>
      <c r="R97" s="22"/>
      <c r="S97" s="23" t="s">
        <v>63</v>
      </c>
      <c r="T97" s="23"/>
      <c r="U97" s="24" t="s">
        <v>66</v>
      </c>
      <c r="V97" s="24"/>
      <c r="W97" s="25"/>
    </row>
    <row r="98" spans="1:23" s="39" customFormat="1" ht="12.75">
      <c r="A98" s="28"/>
      <c r="B98" s="28"/>
      <c r="C98" s="29"/>
      <c r="D98" s="30"/>
      <c r="E98" s="30"/>
      <c r="F98" s="30"/>
      <c r="G98" s="31" t="s">
        <v>67</v>
      </c>
      <c r="H98" s="31"/>
      <c r="I98" s="24" t="s">
        <v>140</v>
      </c>
      <c r="J98" s="24"/>
      <c r="K98" s="25"/>
      <c r="L98" s="26">
        <v>150</v>
      </c>
      <c r="M98" s="28"/>
      <c r="N98" s="28"/>
      <c r="O98" s="29"/>
      <c r="P98" s="30"/>
      <c r="Q98" s="30"/>
      <c r="R98" s="30"/>
      <c r="S98" s="31" t="s">
        <v>67</v>
      </c>
      <c r="T98" s="31"/>
      <c r="U98" s="24" t="s">
        <v>141</v>
      </c>
      <c r="V98" s="24"/>
      <c r="W98" s="25"/>
    </row>
    <row r="99" spans="1:23" s="39" customFormat="1" ht="4.5" customHeight="1">
      <c r="A99" s="82"/>
      <c r="B99" s="83"/>
      <c r="C99" s="84"/>
      <c r="D99" s="85"/>
      <c r="E99" s="86"/>
      <c r="F99" s="87"/>
      <c r="G99" s="88"/>
      <c r="H99" s="88"/>
      <c r="I99" s="84"/>
      <c r="J99" s="83"/>
      <c r="K99" s="89"/>
      <c r="L99" s="81"/>
      <c r="M99" s="82"/>
      <c r="N99" s="83"/>
      <c r="O99" s="84"/>
      <c r="P99" s="85"/>
      <c r="Q99" s="86"/>
      <c r="R99" s="87"/>
      <c r="S99" s="88"/>
      <c r="T99" s="88"/>
      <c r="U99" s="84"/>
      <c r="V99" s="83"/>
      <c r="W99" s="89"/>
    </row>
    <row r="100" spans="1:23" s="39" customFormat="1" ht="12.75" customHeight="1">
      <c r="A100" s="90"/>
      <c r="B100" s="91"/>
      <c r="C100" s="92"/>
      <c r="D100" s="93"/>
      <c r="E100" s="34" t="s">
        <v>70</v>
      </c>
      <c r="F100" s="94" t="s">
        <v>266</v>
      </c>
      <c r="G100" s="95"/>
      <c r="H100" s="96"/>
      <c r="I100" s="96"/>
      <c r="J100" s="91"/>
      <c r="K100" s="97"/>
      <c r="L100" s="98"/>
      <c r="M100" s="90"/>
      <c r="N100" s="91"/>
      <c r="O100" s="92"/>
      <c r="P100" s="93"/>
      <c r="Q100" s="34" t="s">
        <v>70</v>
      </c>
      <c r="R100" s="94" t="s">
        <v>267</v>
      </c>
      <c r="S100" s="95"/>
      <c r="T100" s="96"/>
      <c r="U100" s="96"/>
      <c r="V100" s="91"/>
      <c r="W100" s="97"/>
    </row>
    <row r="101" spans="1:23" s="39" customFormat="1" ht="12.75" customHeight="1">
      <c r="A101" s="90"/>
      <c r="B101" s="91"/>
      <c r="C101" s="92"/>
      <c r="D101" s="93"/>
      <c r="E101" s="40" t="s">
        <v>73</v>
      </c>
      <c r="F101" s="94" t="s">
        <v>268</v>
      </c>
      <c r="G101" s="99"/>
      <c r="H101" s="96"/>
      <c r="I101" s="96"/>
      <c r="J101" s="91"/>
      <c r="K101" s="97"/>
      <c r="L101" s="98"/>
      <c r="M101" s="90"/>
      <c r="N101" s="91"/>
      <c r="O101" s="92"/>
      <c r="P101" s="93"/>
      <c r="Q101" s="40" t="s">
        <v>73</v>
      </c>
      <c r="R101" s="94" t="s">
        <v>269</v>
      </c>
      <c r="S101" s="99"/>
      <c r="T101" s="96"/>
      <c r="U101" s="96"/>
      <c r="V101" s="91"/>
      <c r="W101" s="97"/>
    </row>
    <row r="102" spans="1:23" s="39" customFormat="1" ht="12.75" customHeight="1">
      <c r="A102" s="90"/>
      <c r="B102" s="91"/>
      <c r="C102" s="92"/>
      <c r="D102" s="93"/>
      <c r="E102" s="40" t="s">
        <v>76</v>
      </c>
      <c r="F102" s="94" t="s">
        <v>243</v>
      </c>
      <c r="G102" s="95"/>
      <c r="H102" s="96"/>
      <c r="I102" s="96"/>
      <c r="J102" s="91"/>
      <c r="K102" s="97"/>
      <c r="L102" s="98"/>
      <c r="M102" s="90"/>
      <c r="N102" s="91"/>
      <c r="O102" s="92"/>
      <c r="P102" s="93"/>
      <c r="Q102" s="40" t="s">
        <v>76</v>
      </c>
      <c r="R102" s="100" t="s">
        <v>270</v>
      </c>
      <c r="S102" s="95"/>
      <c r="T102" s="96"/>
      <c r="U102" s="96"/>
      <c r="V102" s="91"/>
      <c r="W102" s="97"/>
    </row>
    <row r="103" spans="1:23" s="39" customFormat="1" ht="12.75" customHeight="1">
      <c r="A103" s="90"/>
      <c r="B103" s="91"/>
      <c r="C103" s="92"/>
      <c r="D103" s="93"/>
      <c r="E103" s="34" t="s">
        <v>79</v>
      </c>
      <c r="F103" s="94" t="s">
        <v>271</v>
      </c>
      <c r="G103" s="95"/>
      <c r="H103" s="96"/>
      <c r="I103" s="96"/>
      <c r="J103" s="91"/>
      <c r="K103" s="97"/>
      <c r="L103" s="98"/>
      <c r="M103" s="90"/>
      <c r="N103" s="91"/>
      <c r="O103" s="92"/>
      <c r="P103" s="93"/>
      <c r="Q103" s="34" t="s">
        <v>79</v>
      </c>
      <c r="R103" s="94" t="s">
        <v>272</v>
      </c>
      <c r="S103" s="95"/>
      <c r="T103" s="96"/>
      <c r="U103" s="96"/>
      <c r="V103" s="91"/>
      <c r="W103" s="97"/>
    </row>
    <row r="104" spans="1:23" s="39" customFormat="1" ht="12.75" customHeight="1">
      <c r="A104" s="101" t="s">
        <v>70</v>
      </c>
      <c r="B104" s="102" t="s">
        <v>158</v>
      </c>
      <c r="C104" s="92"/>
      <c r="D104" s="93"/>
      <c r="E104" s="103"/>
      <c r="F104" s="95"/>
      <c r="G104" s="34" t="s">
        <v>70</v>
      </c>
      <c r="H104" s="104" t="s">
        <v>273</v>
      </c>
      <c r="I104" s="95"/>
      <c r="J104" s="99"/>
      <c r="K104" s="97"/>
      <c r="L104" s="98"/>
      <c r="M104" s="101" t="s">
        <v>70</v>
      </c>
      <c r="N104" s="102" t="s">
        <v>274</v>
      </c>
      <c r="O104" s="92"/>
      <c r="P104" s="93"/>
      <c r="Q104" s="103"/>
      <c r="R104" s="95"/>
      <c r="S104" s="34" t="s">
        <v>70</v>
      </c>
      <c r="T104" s="104" t="s">
        <v>275</v>
      </c>
      <c r="U104" s="95"/>
      <c r="V104" s="99"/>
      <c r="W104" s="97"/>
    </row>
    <row r="105" spans="1:23" s="39" customFormat="1" ht="12.75" customHeight="1">
      <c r="A105" s="105" t="s">
        <v>73</v>
      </c>
      <c r="B105" s="102" t="s">
        <v>276</v>
      </c>
      <c r="C105" s="106"/>
      <c r="D105" s="93"/>
      <c r="E105" s="103"/>
      <c r="F105" s="107"/>
      <c r="G105" s="40" t="s">
        <v>73</v>
      </c>
      <c r="H105" s="104" t="s">
        <v>277</v>
      </c>
      <c r="I105" s="95"/>
      <c r="J105" s="99"/>
      <c r="K105" s="97"/>
      <c r="L105" s="98"/>
      <c r="M105" s="105" t="s">
        <v>73</v>
      </c>
      <c r="N105" s="102" t="s">
        <v>278</v>
      </c>
      <c r="O105" s="106"/>
      <c r="P105" s="93"/>
      <c r="Q105" s="103"/>
      <c r="R105" s="107"/>
      <c r="S105" s="40" t="s">
        <v>73</v>
      </c>
      <c r="T105" s="104" t="s">
        <v>279</v>
      </c>
      <c r="U105" s="95"/>
      <c r="V105" s="99"/>
      <c r="W105" s="97"/>
    </row>
    <row r="106" spans="1:23" s="39" customFormat="1" ht="12.75" customHeight="1">
      <c r="A106" s="105" t="s">
        <v>76</v>
      </c>
      <c r="B106" s="102" t="s">
        <v>221</v>
      </c>
      <c r="C106" s="92"/>
      <c r="D106" s="93"/>
      <c r="E106" s="103"/>
      <c r="F106" s="107"/>
      <c r="G106" s="40" t="s">
        <v>76</v>
      </c>
      <c r="H106" s="104" t="s">
        <v>280</v>
      </c>
      <c r="I106" s="95"/>
      <c r="J106" s="95"/>
      <c r="K106" s="97"/>
      <c r="L106" s="98"/>
      <c r="M106" s="105" t="s">
        <v>76</v>
      </c>
      <c r="N106" s="102" t="s">
        <v>281</v>
      </c>
      <c r="O106" s="92"/>
      <c r="P106" s="93"/>
      <c r="Q106" s="103"/>
      <c r="R106" s="107"/>
      <c r="S106" s="40" t="s">
        <v>76</v>
      </c>
      <c r="T106" s="104" t="s">
        <v>282</v>
      </c>
      <c r="U106" s="95"/>
      <c r="V106" s="95"/>
      <c r="W106" s="97"/>
    </row>
    <row r="107" spans="1:23" s="39" customFormat="1" ht="12.75" customHeight="1">
      <c r="A107" s="101" t="s">
        <v>79</v>
      </c>
      <c r="B107" s="102" t="s">
        <v>283</v>
      </c>
      <c r="C107" s="106"/>
      <c r="D107" s="93"/>
      <c r="E107" s="103"/>
      <c r="F107" s="95"/>
      <c r="G107" s="34" t="s">
        <v>79</v>
      </c>
      <c r="H107" s="151" t="s">
        <v>265</v>
      </c>
      <c r="I107" s="95"/>
      <c r="J107" s="108" t="s">
        <v>96</v>
      </c>
      <c r="K107" s="97"/>
      <c r="L107" s="98"/>
      <c r="M107" s="101" t="s">
        <v>79</v>
      </c>
      <c r="N107" s="102" t="s">
        <v>284</v>
      </c>
      <c r="O107" s="106"/>
      <c r="P107" s="93"/>
      <c r="Q107" s="103"/>
      <c r="R107" s="95"/>
      <c r="S107" s="34" t="s">
        <v>79</v>
      </c>
      <c r="T107" s="104" t="s">
        <v>285</v>
      </c>
      <c r="U107" s="95"/>
      <c r="V107" s="108" t="s">
        <v>96</v>
      </c>
      <c r="W107" s="97"/>
    </row>
    <row r="108" spans="1:23" s="39" customFormat="1" ht="12.75" customHeight="1">
      <c r="A108" s="110"/>
      <c r="B108" s="106"/>
      <c r="C108" s="106"/>
      <c r="D108" s="93"/>
      <c r="E108" s="34" t="s">
        <v>70</v>
      </c>
      <c r="F108" s="94" t="s">
        <v>286</v>
      </c>
      <c r="G108" s="95"/>
      <c r="H108" s="111"/>
      <c r="I108" s="112" t="s">
        <v>100</v>
      </c>
      <c r="J108" s="113" t="s">
        <v>287</v>
      </c>
      <c r="K108" s="97"/>
      <c r="L108" s="98"/>
      <c r="M108" s="110"/>
      <c r="N108" s="106"/>
      <c r="O108" s="106"/>
      <c r="P108" s="93"/>
      <c r="Q108" s="34" t="s">
        <v>70</v>
      </c>
      <c r="R108" s="94" t="s">
        <v>218</v>
      </c>
      <c r="S108" s="95"/>
      <c r="T108" s="111"/>
      <c r="U108" s="112" t="s">
        <v>100</v>
      </c>
      <c r="V108" s="113" t="s">
        <v>288</v>
      </c>
      <c r="W108" s="97"/>
    </row>
    <row r="109" spans="1:23" s="39" customFormat="1" ht="12.75" customHeight="1">
      <c r="A109" s="90"/>
      <c r="B109" s="114" t="s">
        <v>104</v>
      </c>
      <c r="C109" s="92"/>
      <c r="D109" s="93"/>
      <c r="E109" s="40" t="s">
        <v>73</v>
      </c>
      <c r="F109" s="94" t="s">
        <v>289</v>
      </c>
      <c r="G109" s="95"/>
      <c r="H109" s="96"/>
      <c r="I109" s="112" t="s">
        <v>5</v>
      </c>
      <c r="J109" s="115" t="s">
        <v>287</v>
      </c>
      <c r="K109" s="97"/>
      <c r="L109" s="98"/>
      <c r="M109" s="90"/>
      <c r="N109" s="114" t="s">
        <v>104</v>
      </c>
      <c r="O109" s="92"/>
      <c r="P109" s="93"/>
      <c r="Q109" s="40" t="s">
        <v>73</v>
      </c>
      <c r="R109" s="94" t="s">
        <v>290</v>
      </c>
      <c r="S109" s="95"/>
      <c r="T109" s="96"/>
      <c r="U109" s="112" t="s">
        <v>5</v>
      </c>
      <c r="V109" s="115" t="s">
        <v>288</v>
      </c>
      <c r="W109" s="97"/>
    </row>
    <row r="110" spans="1:23" s="39" customFormat="1" ht="12.75" customHeight="1">
      <c r="A110" s="90"/>
      <c r="B110" s="114" t="s">
        <v>291</v>
      </c>
      <c r="C110" s="92"/>
      <c r="D110" s="93"/>
      <c r="E110" s="40" t="s">
        <v>76</v>
      </c>
      <c r="F110" s="94" t="s">
        <v>292</v>
      </c>
      <c r="G110" s="99"/>
      <c r="H110" s="96"/>
      <c r="I110" s="112" t="s">
        <v>109</v>
      </c>
      <c r="J110" s="115" t="s">
        <v>293</v>
      </c>
      <c r="K110" s="97"/>
      <c r="L110" s="98"/>
      <c r="M110" s="90"/>
      <c r="N110" s="114" t="s">
        <v>294</v>
      </c>
      <c r="O110" s="92"/>
      <c r="P110" s="93"/>
      <c r="Q110" s="40" t="s">
        <v>76</v>
      </c>
      <c r="R110" s="94" t="s">
        <v>295</v>
      </c>
      <c r="S110" s="99"/>
      <c r="T110" s="96"/>
      <c r="U110" s="112" t="s">
        <v>109</v>
      </c>
      <c r="V110" s="115" t="s">
        <v>296</v>
      </c>
      <c r="W110" s="97"/>
    </row>
    <row r="111" spans="1:23" s="39" customFormat="1" ht="12.75" customHeight="1">
      <c r="A111" s="116"/>
      <c r="B111" s="117"/>
      <c r="C111" s="117"/>
      <c r="D111" s="93"/>
      <c r="E111" s="34" t="s">
        <v>79</v>
      </c>
      <c r="F111" s="102" t="s">
        <v>297</v>
      </c>
      <c r="G111" s="117"/>
      <c r="H111" s="117"/>
      <c r="I111" s="118" t="s">
        <v>115</v>
      </c>
      <c r="J111" s="115" t="s">
        <v>293</v>
      </c>
      <c r="K111" s="119"/>
      <c r="L111" s="120"/>
      <c r="M111" s="116"/>
      <c r="N111" s="117"/>
      <c r="O111" s="117"/>
      <c r="P111" s="93"/>
      <c r="Q111" s="34" t="s">
        <v>79</v>
      </c>
      <c r="R111" s="102" t="s">
        <v>298</v>
      </c>
      <c r="S111" s="117"/>
      <c r="T111" s="117"/>
      <c r="U111" s="118" t="s">
        <v>115</v>
      </c>
      <c r="V111" s="115" t="s">
        <v>299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23" ht="12.75" customHeight="1">
      <c r="A113" s="130"/>
      <c r="B113" s="130" t="s">
        <v>117</v>
      </c>
      <c r="C113" s="131"/>
      <c r="D113" s="132" t="s">
        <v>118</v>
      </c>
      <c r="E113" s="132" t="s">
        <v>119</v>
      </c>
      <c r="F113" s="132" t="s">
        <v>120</v>
      </c>
      <c r="G113" s="133" t="s">
        <v>121</v>
      </c>
      <c r="H113" s="134"/>
      <c r="I113" s="131" t="s">
        <v>122</v>
      </c>
      <c r="J113" s="132" t="s">
        <v>117</v>
      </c>
      <c r="K113" s="130" t="s">
        <v>123</v>
      </c>
      <c r="L113" s="26">
        <v>150</v>
      </c>
      <c r="M113" s="130"/>
      <c r="N113" s="130" t="s">
        <v>117</v>
      </c>
      <c r="O113" s="131"/>
      <c r="P113" s="132" t="s">
        <v>118</v>
      </c>
      <c r="Q113" s="132" t="s">
        <v>119</v>
      </c>
      <c r="R113" s="132" t="s">
        <v>120</v>
      </c>
      <c r="S113" s="133" t="s">
        <v>121</v>
      </c>
      <c r="T113" s="134"/>
      <c r="U113" s="131" t="s">
        <v>122</v>
      </c>
      <c r="V113" s="132" t="s">
        <v>117</v>
      </c>
      <c r="W113" s="135" t="s">
        <v>123</v>
      </c>
    </row>
    <row r="114" spans="1:23" ht="12.75">
      <c r="A114" s="136" t="s">
        <v>123</v>
      </c>
      <c r="B114" s="136" t="s">
        <v>124</v>
      </c>
      <c r="C114" s="137" t="s">
        <v>125</v>
      </c>
      <c r="D114" s="138" t="s">
        <v>126</v>
      </c>
      <c r="E114" s="138" t="s">
        <v>127</v>
      </c>
      <c r="F114" s="138"/>
      <c r="G114" s="139" t="s">
        <v>125</v>
      </c>
      <c r="H114" s="139" t="s">
        <v>122</v>
      </c>
      <c r="I114" s="137"/>
      <c r="J114" s="136" t="s">
        <v>124</v>
      </c>
      <c r="K114" s="136"/>
      <c r="L114" s="26">
        <v>150</v>
      </c>
      <c r="M114" s="136" t="s">
        <v>123</v>
      </c>
      <c r="N114" s="136" t="s">
        <v>124</v>
      </c>
      <c r="O114" s="137" t="s">
        <v>125</v>
      </c>
      <c r="P114" s="138" t="s">
        <v>126</v>
      </c>
      <c r="Q114" s="138" t="s">
        <v>127</v>
      </c>
      <c r="R114" s="138"/>
      <c r="S114" s="139" t="s">
        <v>125</v>
      </c>
      <c r="T114" s="139" t="s">
        <v>122</v>
      </c>
      <c r="U114" s="137"/>
      <c r="V114" s="136" t="s">
        <v>124</v>
      </c>
      <c r="W114" s="140"/>
    </row>
    <row r="115" spans="1:23" ht="16.5" customHeight="1">
      <c r="A115" s="141">
        <v>-2.1875</v>
      </c>
      <c r="B115" s="142">
        <v>1</v>
      </c>
      <c r="C115" s="143">
        <v>9</v>
      </c>
      <c r="D115" s="182" t="s">
        <v>179</v>
      </c>
      <c r="E115" s="144" t="s">
        <v>109</v>
      </c>
      <c r="F115" s="150">
        <v>9</v>
      </c>
      <c r="G115" s="146">
        <v>100</v>
      </c>
      <c r="H115" s="146"/>
      <c r="I115" s="147">
        <v>10</v>
      </c>
      <c r="J115" s="148">
        <v>7</v>
      </c>
      <c r="K115" s="187">
        <v>2.1875</v>
      </c>
      <c r="L115" s="26"/>
      <c r="M115" s="141">
        <v>-4.375</v>
      </c>
      <c r="N115" s="142">
        <v>0</v>
      </c>
      <c r="O115" s="143">
        <v>9</v>
      </c>
      <c r="P115" s="182" t="s">
        <v>300</v>
      </c>
      <c r="Q115" s="144" t="s">
        <v>5</v>
      </c>
      <c r="R115" s="150">
        <v>8</v>
      </c>
      <c r="S115" s="146"/>
      <c r="T115" s="146">
        <v>200</v>
      </c>
      <c r="U115" s="147">
        <v>10</v>
      </c>
      <c r="V115" s="148">
        <v>8</v>
      </c>
      <c r="W115" s="183">
        <v>4.375</v>
      </c>
    </row>
    <row r="116" spans="1:23" ht="16.5" customHeight="1">
      <c r="A116" s="141">
        <v>0.75</v>
      </c>
      <c r="B116" s="142">
        <v>5</v>
      </c>
      <c r="C116" s="143">
        <v>6</v>
      </c>
      <c r="D116" s="186" t="s">
        <v>128</v>
      </c>
      <c r="E116" s="144" t="s">
        <v>115</v>
      </c>
      <c r="F116" s="145">
        <v>7</v>
      </c>
      <c r="G116" s="146">
        <v>200</v>
      </c>
      <c r="H116" s="146"/>
      <c r="I116" s="147">
        <v>4</v>
      </c>
      <c r="J116" s="148">
        <v>3</v>
      </c>
      <c r="K116" s="187">
        <v>-0.75</v>
      </c>
      <c r="L116" s="26"/>
      <c r="M116" s="141">
        <v>-1.6875</v>
      </c>
      <c r="N116" s="142">
        <v>3</v>
      </c>
      <c r="O116" s="143">
        <v>6</v>
      </c>
      <c r="P116" s="182" t="s">
        <v>301</v>
      </c>
      <c r="Q116" s="144" t="s">
        <v>109</v>
      </c>
      <c r="R116" s="145">
        <v>8</v>
      </c>
      <c r="S116" s="146"/>
      <c r="T116" s="146">
        <v>90</v>
      </c>
      <c r="U116" s="147">
        <v>4</v>
      </c>
      <c r="V116" s="148">
        <v>5</v>
      </c>
      <c r="W116" s="183">
        <v>1.6875</v>
      </c>
    </row>
    <row r="117" spans="1:23" ht="16.5" customHeight="1">
      <c r="A117" s="141">
        <v>-2.1875</v>
      </c>
      <c r="B117" s="142">
        <v>1</v>
      </c>
      <c r="C117" s="143">
        <v>2</v>
      </c>
      <c r="D117" s="186" t="s">
        <v>128</v>
      </c>
      <c r="E117" s="144" t="s">
        <v>115</v>
      </c>
      <c r="F117" s="145">
        <v>8</v>
      </c>
      <c r="G117" s="146">
        <v>100</v>
      </c>
      <c r="H117" s="146"/>
      <c r="I117" s="147">
        <v>7</v>
      </c>
      <c r="J117" s="148">
        <v>7</v>
      </c>
      <c r="K117" s="187">
        <v>2.1875</v>
      </c>
      <c r="L117" s="26"/>
      <c r="M117" s="141">
        <v>-1.6875</v>
      </c>
      <c r="N117" s="142">
        <v>3</v>
      </c>
      <c r="O117" s="143">
        <v>2</v>
      </c>
      <c r="P117" s="190" t="s">
        <v>261</v>
      </c>
      <c r="Q117" s="144" t="s">
        <v>115</v>
      </c>
      <c r="R117" s="145">
        <v>7</v>
      </c>
      <c r="S117" s="146"/>
      <c r="T117" s="146">
        <v>90</v>
      </c>
      <c r="U117" s="147">
        <v>7</v>
      </c>
      <c r="V117" s="148">
        <v>5</v>
      </c>
      <c r="W117" s="183">
        <v>1.6875</v>
      </c>
    </row>
    <row r="118" spans="1:23" ht="16.5" customHeight="1">
      <c r="A118" s="141">
        <v>3.4375</v>
      </c>
      <c r="B118" s="142">
        <v>8</v>
      </c>
      <c r="C118" s="143">
        <v>8</v>
      </c>
      <c r="D118" s="185" t="s">
        <v>179</v>
      </c>
      <c r="E118" s="144" t="s">
        <v>109</v>
      </c>
      <c r="F118" s="150">
        <v>7</v>
      </c>
      <c r="G118" s="146">
        <v>300</v>
      </c>
      <c r="H118" s="146"/>
      <c r="I118" s="147">
        <v>5</v>
      </c>
      <c r="J118" s="148">
        <v>0</v>
      </c>
      <c r="K118" s="187">
        <v>-3.4375</v>
      </c>
      <c r="L118" s="26"/>
      <c r="M118" s="141">
        <v>3.125</v>
      </c>
      <c r="N118" s="142">
        <v>6</v>
      </c>
      <c r="O118" s="143">
        <v>8</v>
      </c>
      <c r="P118" s="185" t="s">
        <v>133</v>
      </c>
      <c r="Q118" s="144" t="s">
        <v>109</v>
      </c>
      <c r="R118" s="150">
        <v>8</v>
      </c>
      <c r="S118" s="146">
        <v>100</v>
      </c>
      <c r="T118" s="146"/>
      <c r="U118" s="147">
        <v>5</v>
      </c>
      <c r="V118" s="148">
        <v>2</v>
      </c>
      <c r="W118" s="183">
        <v>-3.125</v>
      </c>
    </row>
    <row r="119" spans="1:23" ht="16.5" customHeight="1">
      <c r="A119" s="141">
        <v>0.75</v>
      </c>
      <c r="B119" s="142">
        <v>5</v>
      </c>
      <c r="C119" s="143">
        <v>3</v>
      </c>
      <c r="D119" s="186" t="s">
        <v>128</v>
      </c>
      <c r="E119" s="144" t="s">
        <v>115</v>
      </c>
      <c r="F119" s="150">
        <v>7</v>
      </c>
      <c r="G119" s="146">
        <v>200</v>
      </c>
      <c r="H119" s="146"/>
      <c r="I119" s="147">
        <v>1</v>
      </c>
      <c r="J119" s="148">
        <v>3</v>
      </c>
      <c r="K119" s="187">
        <v>-0.75</v>
      </c>
      <c r="L119" s="26"/>
      <c r="M119" s="141">
        <v>8.75</v>
      </c>
      <c r="N119" s="142">
        <v>8</v>
      </c>
      <c r="O119" s="143">
        <v>3</v>
      </c>
      <c r="P119" s="186" t="s">
        <v>128</v>
      </c>
      <c r="Q119" s="144" t="s">
        <v>109</v>
      </c>
      <c r="R119" s="150">
        <v>5</v>
      </c>
      <c r="S119" s="146">
        <v>400</v>
      </c>
      <c r="T119" s="146"/>
      <c r="U119" s="147">
        <v>1</v>
      </c>
      <c r="V119" s="148">
        <v>0</v>
      </c>
      <c r="W119" s="183">
        <v>-8.75</v>
      </c>
    </row>
    <row r="120" spans="1:23" s="39" customFormat="1" ht="30" customHeight="1">
      <c r="A120" s="27"/>
      <c r="B120" s="27"/>
      <c r="C120" s="54"/>
      <c r="D120" s="27"/>
      <c r="E120" s="27"/>
      <c r="F120" s="27"/>
      <c r="G120" s="27"/>
      <c r="H120" s="27"/>
      <c r="I120" s="54"/>
      <c r="J120" s="27"/>
      <c r="K120" s="27"/>
      <c r="L120" s="52"/>
      <c r="M120" s="27"/>
      <c r="N120" s="27"/>
      <c r="O120" s="54"/>
      <c r="P120" s="27"/>
      <c r="Q120" s="27"/>
      <c r="R120" s="27"/>
      <c r="S120" s="27"/>
      <c r="T120" s="27"/>
      <c r="U120" s="54"/>
      <c r="V120" s="27"/>
      <c r="W120" s="27"/>
    </row>
    <row r="121" spans="1:23" s="39" customFormat="1" ht="15">
      <c r="A121" s="18"/>
      <c r="B121" s="19" t="s">
        <v>61</v>
      </c>
      <c r="C121" s="20"/>
      <c r="D121" s="19"/>
      <c r="E121" s="21" t="s">
        <v>302</v>
      </c>
      <c r="F121" s="22"/>
      <c r="G121" s="23" t="s">
        <v>63</v>
      </c>
      <c r="H121" s="23"/>
      <c r="I121" s="24" t="s">
        <v>137</v>
      </c>
      <c r="J121" s="24"/>
      <c r="K121" s="25"/>
      <c r="L121" s="26">
        <v>150</v>
      </c>
      <c r="M121" s="18"/>
      <c r="N121" s="19" t="s">
        <v>61</v>
      </c>
      <c r="O121" s="20"/>
      <c r="P121" s="19"/>
      <c r="Q121" s="21" t="s">
        <v>303</v>
      </c>
      <c r="R121" s="22"/>
      <c r="S121" s="23" t="s">
        <v>63</v>
      </c>
      <c r="T121" s="23"/>
      <c r="U121" s="24" t="s">
        <v>139</v>
      </c>
      <c r="V121" s="24"/>
      <c r="W121" s="25"/>
    </row>
    <row r="122" spans="1:23" s="39" customFormat="1" ht="12.75">
      <c r="A122" s="28"/>
      <c r="B122" s="28"/>
      <c r="C122" s="29"/>
      <c r="D122" s="30"/>
      <c r="E122" s="30"/>
      <c r="F122" s="30"/>
      <c r="G122" s="31" t="s">
        <v>67</v>
      </c>
      <c r="H122" s="31"/>
      <c r="I122" s="24" t="s">
        <v>68</v>
      </c>
      <c r="J122" s="24"/>
      <c r="K122" s="25"/>
      <c r="L122" s="26">
        <v>150</v>
      </c>
      <c r="M122" s="28"/>
      <c r="N122" s="28"/>
      <c r="O122" s="29"/>
      <c r="P122" s="30"/>
      <c r="Q122" s="30"/>
      <c r="R122" s="30"/>
      <c r="S122" s="31" t="s">
        <v>67</v>
      </c>
      <c r="T122" s="31"/>
      <c r="U122" s="24" t="s">
        <v>69</v>
      </c>
      <c r="V122" s="24"/>
      <c r="W122" s="25"/>
    </row>
    <row r="123" spans="1:23" s="39" customFormat="1" ht="4.5" customHeight="1">
      <c r="A123" s="82"/>
      <c r="B123" s="83"/>
      <c r="C123" s="84"/>
      <c r="D123" s="85"/>
      <c r="E123" s="86"/>
      <c r="F123" s="87"/>
      <c r="G123" s="88"/>
      <c r="H123" s="88"/>
      <c r="I123" s="84"/>
      <c r="J123" s="83"/>
      <c r="K123" s="89"/>
      <c r="L123" s="81"/>
      <c r="M123" s="82"/>
      <c r="N123" s="83"/>
      <c r="O123" s="84"/>
      <c r="P123" s="85"/>
      <c r="Q123" s="86"/>
      <c r="R123" s="87"/>
      <c r="S123" s="88"/>
      <c r="T123" s="88"/>
      <c r="U123" s="84"/>
      <c r="V123" s="83"/>
      <c r="W123" s="89"/>
    </row>
    <row r="124" spans="1:23" s="39" customFormat="1" ht="12.75" customHeight="1">
      <c r="A124" s="90"/>
      <c r="B124" s="91"/>
      <c r="C124" s="92"/>
      <c r="D124" s="93"/>
      <c r="E124" s="34" t="s">
        <v>70</v>
      </c>
      <c r="F124" s="94" t="s">
        <v>304</v>
      </c>
      <c r="G124" s="95"/>
      <c r="H124" s="96"/>
      <c r="I124" s="96"/>
      <c r="J124" s="91"/>
      <c r="K124" s="97"/>
      <c r="L124" s="98"/>
      <c r="M124" s="90"/>
      <c r="N124" s="91"/>
      <c r="O124" s="92"/>
      <c r="P124" s="93"/>
      <c r="Q124" s="34" t="s">
        <v>70</v>
      </c>
      <c r="R124" s="94" t="s">
        <v>305</v>
      </c>
      <c r="S124" s="95"/>
      <c r="T124" s="96"/>
      <c r="U124" s="96"/>
      <c r="V124" s="91"/>
      <c r="W124" s="97"/>
    </row>
    <row r="125" spans="1:23" s="39" customFormat="1" ht="12.75" customHeight="1">
      <c r="A125" s="90"/>
      <c r="B125" s="91"/>
      <c r="C125" s="92"/>
      <c r="D125" s="93"/>
      <c r="E125" s="40" t="s">
        <v>73</v>
      </c>
      <c r="F125" s="94" t="s">
        <v>306</v>
      </c>
      <c r="G125" s="99"/>
      <c r="H125" s="96"/>
      <c r="I125" s="96"/>
      <c r="J125" s="91"/>
      <c r="K125" s="97"/>
      <c r="L125" s="98"/>
      <c r="M125" s="90"/>
      <c r="N125" s="91"/>
      <c r="O125" s="92"/>
      <c r="P125" s="93"/>
      <c r="Q125" s="40" t="s">
        <v>73</v>
      </c>
      <c r="R125" s="94" t="s">
        <v>307</v>
      </c>
      <c r="S125" s="99"/>
      <c r="T125" s="96"/>
      <c r="U125" s="96"/>
      <c r="V125" s="91"/>
      <c r="W125" s="97"/>
    </row>
    <row r="126" spans="1:23" s="39" customFormat="1" ht="12.75" customHeight="1">
      <c r="A126" s="90"/>
      <c r="B126" s="91"/>
      <c r="C126" s="92"/>
      <c r="D126" s="93"/>
      <c r="E126" s="40" t="s">
        <v>76</v>
      </c>
      <c r="F126" s="94" t="s">
        <v>308</v>
      </c>
      <c r="G126" s="95"/>
      <c r="H126" s="96"/>
      <c r="I126" s="96"/>
      <c r="J126" s="91"/>
      <c r="K126" s="97"/>
      <c r="L126" s="98"/>
      <c r="M126" s="90"/>
      <c r="N126" s="91"/>
      <c r="O126" s="92"/>
      <c r="P126" s="93"/>
      <c r="Q126" s="40" t="s">
        <v>76</v>
      </c>
      <c r="R126" s="94" t="s">
        <v>309</v>
      </c>
      <c r="S126" s="95"/>
      <c r="T126" s="96"/>
      <c r="U126" s="96"/>
      <c r="V126" s="91"/>
      <c r="W126" s="97"/>
    </row>
    <row r="127" spans="1:23" s="39" customFormat="1" ht="12.75" customHeight="1">
      <c r="A127" s="90"/>
      <c r="B127" s="91"/>
      <c r="C127" s="92"/>
      <c r="D127" s="93"/>
      <c r="E127" s="34" t="s">
        <v>79</v>
      </c>
      <c r="F127" s="94" t="s">
        <v>310</v>
      </c>
      <c r="G127" s="95"/>
      <c r="H127" s="96"/>
      <c r="I127" s="96"/>
      <c r="J127" s="91"/>
      <c r="K127" s="97"/>
      <c r="L127" s="98"/>
      <c r="M127" s="90"/>
      <c r="N127" s="91"/>
      <c r="O127" s="92"/>
      <c r="P127" s="93"/>
      <c r="Q127" s="34" t="s">
        <v>79</v>
      </c>
      <c r="R127" s="94" t="s">
        <v>311</v>
      </c>
      <c r="S127" s="95"/>
      <c r="T127" s="96"/>
      <c r="U127" s="96"/>
      <c r="V127" s="91"/>
      <c r="W127" s="97"/>
    </row>
    <row r="128" spans="1:23" s="39" customFormat="1" ht="12.75" customHeight="1">
      <c r="A128" s="101" t="s">
        <v>70</v>
      </c>
      <c r="B128" s="102" t="s">
        <v>312</v>
      </c>
      <c r="C128" s="92"/>
      <c r="D128" s="93"/>
      <c r="E128" s="103"/>
      <c r="F128" s="95"/>
      <c r="G128" s="34" t="s">
        <v>70</v>
      </c>
      <c r="H128" s="104" t="s">
        <v>313</v>
      </c>
      <c r="I128" s="95"/>
      <c r="J128" s="99"/>
      <c r="K128" s="97"/>
      <c r="L128" s="98"/>
      <c r="M128" s="101" t="s">
        <v>70</v>
      </c>
      <c r="N128" s="102" t="s">
        <v>93</v>
      </c>
      <c r="O128" s="92"/>
      <c r="P128" s="93"/>
      <c r="Q128" s="103"/>
      <c r="R128" s="95"/>
      <c r="S128" s="34" t="s">
        <v>70</v>
      </c>
      <c r="T128" s="104" t="s">
        <v>314</v>
      </c>
      <c r="U128" s="95"/>
      <c r="V128" s="99"/>
      <c r="W128" s="97"/>
    </row>
    <row r="129" spans="1:23" s="39" customFormat="1" ht="12.75" customHeight="1">
      <c r="A129" s="105" t="s">
        <v>73</v>
      </c>
      <c r="B129" s="109" t="s">
        <v>315</v>
      </c>
      <c r="C129" s="106"/>
      <c r="D129" s="93"/>
      <c r="E129" s="103"/>
      <c r="F129" s="107"/>
      <c r="G129" s="40" t="s">
        <v>73</v>
      </c>
      <c r="H129" s="104" t="s">
        <v>316</v>
      </c>
      <c r="I129" s="95"/>
      <c r="J129" s="99"/>
      <c r="K129" s="97"/>
      <c r="L129" s="98"/>
      <c r="M129" s="105" t="s">
        <v>73</v>
      </c>
      <c r="N129" s="102" t="s">
        <v>163</v>
      </c>
      <c r="O129" s="106"/>
      <c r="P129" s="93"/>
      <c r="Q129" s="103"/>
      <c r="R129" s="107"/>
      <c r="S129" s="40" t="s">
        <v>73</v>
      </c>
      <c r="T129" s="104" t="s">
        <v>317</v>
      </c>
      <c r="U129" s="95"/>
      <c r="V129" s="99"/>
      <c r="W129" s="97"/>
    </row>
    <row r="130" spans="1:23" s="39" customFormat="1" ht="12.75" customHeight="1">
      <c r="A130" s="105" t="s">
        <v>76</v>
      </c>
      <c r="B130" s="102" t="s">
        <v>318</v>
      </c>
      <c r="C130" s="92"/>
      <c r="D130" s="93"/>
      <c r="E130" s="103"/>
      <c r="F130" s="107"/>
      <c r="G130" s="40" t="s">
        <v>76</v>
      </c>
      <c r="H130" s="104" t="s">
        <v>319</v>
      </c>
      <c r="I130" s="95"/>
      <c r="J130" s="95"/>
      <c r="K130" s="97"/>
      <c r="L130" s="98"/>
      <c r="M130" s="105" t="s">
        <v>76</v>
      </c>
      <c r="N130" s="109" t="s">
        <v>320</v>
      </c>
      <c r="O130" s="92"/>
      <c r="P130" s="93"/>
      <c r="Q130" s="103"/>
      <c r="R130" s="107"/>
      <c r="S130" s="40" t="s">
        <v>76</v>
      </c>
      <c r="T130" s="104" t="s">
        <v>321</v>
      </c>
      <c r="U130" s="95"/>
      <c r="V130" s="95"/>
      <c r="W130" s="97"/>
    </row>
    <row r="131" spans="1:23" s="39" customFormat="1" ht="12.75" customHeight="1">
      <c r="A131" s="101" t="s">
        <v>79</v>
      </c>
      <c r="B131" s="102" t="s">
        <v>304</v>
      </c>
      <c r="C131" s="106"/>
      <c r="D131" s="93"/>
      <c r="E131" s="103"/>
      <c r="F131" s="95"/>
      <c r="G131" s="34" t="s">
        <v>79</v>
      </c>
      <c r="H131" s="104" t="s">
        <v>322</v>
      </c>
      <c r="I131" s="95"/>
      <c r="J131" s="108" t="s">
        <v>96</v>
      </c>
      <c r="K131" s="97"/>
      <c r="L131" s="98"/>
      <c r="M131" s="101" t="s">
        <v>79</v>
      </c>
      <c r="N131" s="102" t="s">
        <v>313</v>
      </c>
      <c r="O131" s="106"/>
      <c r="P131" s="93"/>
      <c r="Q131" s="103"/>
      <c r="R131" s="95"/>
      <c r="S131" s="34" t="s">
        <v>79</v>
      </c>
      <c r="T131" s="104" t="s">
        <v>271</v>
      </c>
      <c r="U131" s="95"/>
      <c r="V131" s="108" t="s">
        <v>96</v>
      </c>
      <c r="W131" s="97"/>
    </row>
    <row r="132" spans="1:23" s="39" customFormat="1" ht="12.75" customHeight="1">
      <c r="A132" s="110"/>
      <c r="B132" s="106"/>
      <c r="C132" s="106"/>
      <c r="D132" s="93"/>
      <c r="E132" s="34" t="s">
        <v>70</v>
      </c>
      <c r="F132" s="94" t="s">
        <v>323</v>
      </c>
      <c r="G132" s="95"/>
      <c r="H132" s="111"/>
      <c r="I132" s="112" t="s">
        <v>100</v>
      </c>
      <c r="J132" s="113" t="s">
        <v>324</v>
      </c>
      <c r="K132" s="97"/>
      <c r="L132" s="98"/>
      <c r="M132" s="110"/>
      <c r="N132" s="106"/>
      <c r="O132" s="106"/>
      <c r="P132" s="93"/>
      <c r="Q132" s="34" t="s">
        <v>70</v>
      </c>
      <c r="R132" s="100" t="s">
        <v>325</v>
      </c>
      <c r="S132" s="95"/>
      <c r="T132" s="111"/>
      <c r="U132" s="112" t="s">
        <v>100</v>
      </c>
      <c r="V132" s="113" t="s">
        <v>326</v>
      </c>
      <c r="W132" s="97"/>
    </row>
    <row r="133" spans="1:23" s="39" customFormat="1" ht="12.75" customHeight="1">
      <c r="A133" s="90"/>
      <c r="B133" s="114" t="s">
        <v>104</v>
      </c>
      <c r="C133" s="92"/>
      <c r="D133" s="93"/>
      <c r="E133" s="40" t="s">
        <v>73</v>
      </c>
      <c r="F133" s="94" t="s">
        <v>327</v>
      </c>
      <c r="G133" s="95"/>
      <c r="H133" s="96"/>
      <c r="I133" s="112" t="s">
        <v>5</v>
      </c>
      <c r="J133" s="115" t="s">
        <v>324</v>
      </c>
      <c r="K133" s="97"/>
      <c r="L133" s="98"/>
      <c r="M133" s="90"/>
      <c r="N133" s="114" t="s">
        <v>104</v>
      </c>
      <c r="O133" s="92"/>
      <c r="P133" s="93"/>
      <c r="Q133" s="40" t="s">
        <v>73</v>
      </c>
      <c r="R133" s="94" t="s">
        <v>328</v>
      </c>
      <c r="S133" s="95"/>
      <c r="T133" s="96"/>
      <c r="U133" s="112" t="s">
        <v>5</v>
      </c>
      <c r="V133" s="115" t="s">
        <v>326</v>
      </c>
      <c r="W133" s="97"/>
    </row>
    <row r="134" spans="1:23" s="39" customFormat="1" ht="12.75" customHeight="1">
      <c r="A134" s="90"/>
      <c r="B134" s="114" t="s">
        <v>329</v>
      </c>
      <c r="C134" s="92"/>
      <c r="D134" s="93"/>
      <c r="E134" s="40" t="s">
        <v>76</v>
      </c>
      <c r="F134" s="94" t="s">
        <v>330</v>
      </c>
      <c r="G134" s="99"/>
      <c r="H134" s="96"/>
      <c r="I134" s="112" t="s">
        <v>109</v>
      </c>
      <c r="J134" s="115" t="s">
        <v>331</v>
      </c>
      <c r="K134" s="97"/>
      <c r="L134" s="98"/>
      <c r="M134" s="90"/>
      <c r="N134" s="114" t="s">
        <v>332</v>
      </c>
      <c r="O134" s="92"/>
      <c r="P134" s="93"/>
      <c r="Q134" s="40" t="s">
        <v>76</v>
      </c>
      <c r="R134" s="94" t="s">
        <v>93</v>
      </c>
      <c r="S134" s="99"/>
      <c r="T134" s="96"/>
      <c r="U134" s="112" t="s">
        <v>109</v>
      </c>
      <c r="V134" s="115" t="s">
        <v>333</v>
      </c>
      <c r="W134" s="97"/>
    </row>
    <row r="135" spans="1:23" s="39" customFormat="1" ht="12.75" customHeight="1">
      <c r="A135" s="116"/>
      <c r="B135" s="117"/>
      <c r="C135" s="117"/>
      <c r="D135" s="93"/>
      <c r="E135" s="34" t="s">
        <v>79</v>
      </c>
      <c r="F135" s="102" t="s">
        <v>334</v>
      </c>
      <c r="G135" s="117"/>
      <c r="H135" s="117"/>
      <c r="I135" s="118" t="s">
        <v>115</v>
      </c>
      <c r="J135" s="115" t="s">
        <v>331</v>
      </c>
      <c r="K135" s="119"/>
      <c r="L135" s="120"/>
      <c r="M135" s="116"/>
      <c r="N135" s="117"/>
      <c r="O135" s="117"/>
      <c r="P135" s="93"/>
      <c r="Q135" s="34" t="s">
        <v>79</v>
      </c>
      <c r="R135" s="102" t="s">
        <v>188</v>
      </c>
      <c r="S135" s="117"/>
      <c r="T135" s="117"/>
      <c r="U135" s="118" t="s">
        <v>115</v>
      </c>
      <c r="V135" s="115" t="s">
        <v>333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23" ht="12.75" customHeight="1">
      <c r="A137" s="130"/>
      <c r="B137" s="130" t="s">
        <v>117</v>
      </c>
      <c r="C137" s="131"/>
      <c r="D137" s="132" t="s">
        <v>118</v>
      </c>
      <c r="E137" s="132" t="s">
        <v>119</v>
      </c>
      <c r="F137" s="132" t="s">
        <v>120</v>
      </c>
      <c r="G137" s="133" t="s">
        <v>121</v>
      </c>
      <c r="H137" s="134"/>
      <c r="I137" s="131" t="s">
        <v>122</v>
      </c>
      <c r="J137" s="132" t="s">
        <v>117</v>
      </c>
      <c r="K137" s="130" t="s">
        <v>123</v>
      </c>
      <c r="L137" s="26">
        <v>150</v>
      </c>
      <c r="M137" s="130"/>
      <c r="N137" s="130" t="s">
        <v>117</v>
      </c>
      <c r="O137" s="131"/>
      <c r="P137" s="132" t="s">
        <v>118</v>
      </c>
      <c r="Q137" s="132" t="s">
        <v>119</v>
      </c>
      <c r="R137" s="132" t="s">
        <v>120</v>
      </c>
      <c r="S137" s="133" t="s">
        <v>121</v>
      </c>
      <c r="T137" s="134"/>
      <c r="U137" s="131" t="s">
        <v>122</v>
      </c>
      <c r="V137" s="132" t="s">
        <v>117</v>
      </c>
      <c r="W137" s="135" t="s">
        <v>123</v>
      </c>
    </row>
    <row r="138" spans="1:23" ht="12.75">
      <c r="A138" s="136" t="s">
        <v>123</v>
      </c>
      <c r="B138" s="136" t="s">
        <v>124</v>
      </c>
      <c r="C138" s="137" t="s">
        <v>125</v>
      </c>
      <c r="D138" s="138" t="s">
        <v>126</v>
      </c>
      <c r="E138" s="138" t="s">
        <v>127</v>
      </c>
      <c r="F138" s="138"/>
      <c r="G138" s="139" t="s">
        <v>125</v>
      </c>
      <c r="H138" s="139" t="s">
        <v>122</v>
      </c>
      <c r="I138" s="137"/>
      <c r="J138" s="136" t="s">
        <v>124</v>
      </c>
      <c r="K138" s="136"/>
      <c r="L138" s="26">
        <v>150</v>
      </c>
      <c r="M138" s="136" t="s">
        <v>123</v>
      </c>
      <c r="N138" s="136" t="s">
        <v>124</v>
      </c>
      <c r="O138" s="137" t="s">
        <v>125</v>
      </c>
      <c r="P138" s="138" t="s">
        <v>126</v>
      </c>
      <c r="Q138" s="138" t="s">
        <v>127</v>
      </c>
      <c r="R138" s="138"/>
      <c r="S138" s="139" t="s">
        <v>125</v>
      </c>
      <c r="T138" s="139" t="s">
        <v>122</v>
      </c>
      <c r="U138" s="137"/>
      <c r="V138" s="136" t="s">
        <v>124</v>
      </c>
      <c r="W138" s="140"/>
    </row>
    <row r="139" spans="1:23" ht="16.5" customHeight="1">
      <c r="A139" s="141">
        <v>4.375</v>
      </c>
      <c r="B139" s="142">
        <v>7</v>
      </c>
      <c r="C139" s="143">
        <v>1</v>
      </c>
      <c r="D139" s="186" t="s">
        <v>128</v>
      </c>
      <c r="E139" s="144" t="s">
        <v>100</v>
      </c>
      <c r="F139" s="150">
        <v>10</v>
      </c>
      <c r="G139" s="146">
        <v>430</v>
      </c>
      <c r="H139" s="146"/>
      <c r="I139" s="147">
        <v>5</v>
      </c>
      <c r="J139" s="148">
        <v>1</v>
      </c>
      <c r="K139" s="187">
        <v>-4.375</v>
      </c>
      <c r="L139" s="26"/>
      <c r="M139" s="141">
        <v>4.6875</v>
      </c>
      <c r="N139" s="142">
        <v>8</v>
      </c>
      <c r="O139" s="143">
        <v>1</v>
      </c>
      <c r="P139" s="182" t="s">
        <v>335</v>
      </c>
      <c r="Q139" s="144" t="s">
        <v>109</v>
      </c>
      <c r="R139" s="150">
        <v>6</v>
      </c>
      <c r="S139" s="146">
        <v>50</v>
      </c>
      <c r="T139" s="146"/>
      <c r="U139" s="147">
        <v>5</v>
      </c>
      <c r="V139" s="148">
        <v>0</v>
      </c>
      <c r="W139" s="183">
        <v>-4.6875</v>
      </c>
    </row>
    <row r="140" spans="1:23" ht="16.5" customHeight="1">
      <c r="A140" s="141">
        <v>4.375</v>
      </c>
      <c r="B140" s="142">
        <v>7</v>
      </c>
      <c r="C140" s="143">
        <v>2</v>
      </c>
      <c r="D140" s="190" t="s">
        <v>128</v>
      </c>
      <c r="E140" s="144" t="s">
        <v>100</v>
      </c>
      <c r="F140" s="145">
        <v>10</v>
      </c>
      <c r="G140" s="146">
        <v>430</v>
      </c>
      <c r="H140" s="146"/>
      <c r="I140" s="147">
        <v>10</v>
      </c>
      <c r="J140" s="148">
        <v>1</v>
      </c>
      <c r="K140" s="187">
        <v>-4.375</v>
      </c>
      <c r="L140" s="26"/>
      <c r="M140" s="141">
        <v>0</v>
      </c>
      <c r="N140" s="142">
        <v>5</v>
      </c>
      <c r="O140" s="143">
        <v>2</v>
      </c>
      <c r="P140" s="186" t="s">
        <v>261</v>
      </c>
      <c r="Q140" s="144" t="s">
        <v>115</v>
      </c>
      <c r="R140" s="145">
        <v>8</v>
      </c>
      <c r="S140" s="146"/>
      <c r="T140" s="146">
        <v>120</v>
      </c>
      <c r="U140" s="147">
        <v>10</v>
      </c>
      <c r="V140" s="148">
        <v>3</v>
      </c>
      <c r="W140" s="183">
        <v>0</v>
      </c>
    </row>
    <row r="141" spans="1:23" ht="16.5" customHeight="1">
      <c r="A141" s="141">
        <v>0.75</v>
      </c>
      <c r="B141" s="142">
        <v>4</v>
      </c>
      <c r="C141" s="143">
        <v>7</v>
      </c>
      <c r="D141" s="182" t="s">
        <v>183</v>
      </c>
      <c r="E141" s="144" t="s">
        <v>115</v>
      </c>
      <c r="F141" s="145">
        <v>8</v>
      </c>
      <c r="G141" s="146">
        <v>300</v>
      </c>
      <c r="H141" s="146"/>
      <c r="I141" s="147">
        <v>9</v>
      </c>
      <c r="J141" s="148">
        <v>4</v>
      </c>
      <c r="K141" s="187">
        <v>-0.75</v>
      </c>
      <c r="L141" s="26"/>
      <c r="M141" s="141">
        <v>-0.9375</v>
      </c>
      <c r="N141" s="142">
        <v>1</v>
      </c>
      <c r="O141" s="143">
        <v>7</v>
      </c>
      <c r="P141" s="182" t="s">
        <v>263</v>
      </c>
      <c r="Q141" s="144" t="s">
        <v>109</v>
      </c>
      <c r="R141" s="145">
        <v>9</v>
      </c>
      <c r="S141" s="146"/>
      <c r="T141" s="146">
        <v>140</v>
      </c>
      <c r="U141" s="147">
        <v>9</v>
      </c>
      <c r="V141" s="148">
        <v>7</v>
      </c>
      <c r="W141" s="183">
        <v>0.9375</v>
      </c>
    </row>
    <row r="142" spans="1:23" ht="16.5" customHeight="1">
      <c r="A142" s="141">
        <v>-4.875</v>
      </c>
      <c r="B142" s="142">
        <v>2</v>
      </c>
      <c r="C142" s="143">
        <v>4</v>
      </c>
      <c r="D142" s="185" t="s">
        <v>181</v>
      </c>
      <c r="E142" s="144" t="s">
        <v>115</v>
      </c>
      <c r="F142" s="150">
        <v>8</v>
      </c>
      <c r="G142" s="146">
        <v>50</v>
      </c>
      <c r="H142" s="146"/>
      <c r="I142" s="147">
        <v>8</v>
      </c>
      <c r="J142" s="148">
        <v>6</v>
      </c>
      <c r="K142" s="187">
        <v>4.875</v>
      </c>
      <c r="L142" s="26"/>
      <c r="M142" s="141">
        <v>0</v>
      </c>
      <c r="N142" s="142">
        <v>5</v>
      </c>
      <c r="O142" s="143">
        <v>4</v>
      </c>
      <c r="P142" s="184" t="s">
        <v>261</v>
      </c>
      <c r="Q142" s="144" t="s">
        <v>115</v>
      </c>
      <c r="R142" s="150">
        <v>8</v>
      </c>
      <c r="S142" s="146"/>
      <c r="T142" s="146">
        <v>120</v>
      </c>
      <c r="U142" s="147">
        <v>8</v>
      </c>
      <c r="V142" s="148">
        <v>3</v>
      </c>
      <c r="W142" s="183">
        <v>0</v>
      </c>
    </row>
    <row r="143" spans="1:23" ht="16.5" customHeight="1">
      <c r="A143" s="141">
        <v>-6.875</v>
      </c>
      <c r="B143" s="142">
        <v>0</v>
      </c>
      <c r="C143" s="143">
        <v>6</v>
      </c>
      <c r="D143" s="182" t="s">
        <v>336</v>
      </c>
      <c r="E143" s="144" t="s">
        <v>5</v>
      </c>
      <c r="F143" s="150">
        <v>10</v>
      </c>
      <c r="G143" s="146"/>
      <c r="H143" s="146">
        <v>50</v>
      </c>
      <c r="I143" s="147">
        <v>3</v>
      </c>
      <c r="J143" s="148">
        <v>8</v>
      </c>
      <c r="K143" s="187">
        <v>6.875</v>
      </c>
      <c r="L143" s="26"/>
      <c r="M143" s="141">
        <v>-0.9375</v>
      </c>
      <c r="N143" s="142">
        <v>1</v>
      </c>
      <c r="O143" s="143">
        <v>6</v>
      </c>
      <c r="P143" s="182" t="s">
        <v>135</v>
      </c>
      <c r="Q143" s="144" t="s">
        <v>109</v>
      </c>
      <c r="R143" s="150">
        <v>9</v>
      </c>
      <c r="S143" s="146"/>
      <c r="T143" s="146">
        <v>140</v>
      </c>
      <c r="U143" s="147">
        <v>3</v>
      </c>
      <c r="V143" s="148">
        <v>7</v>
      </c>
      <c r="W143" s="183">
        <v>0.9375</v>
      </c>
    </row>
    <row r="144" spans="1:23" s="39" customFormat="1" ht="9.75" customHeight="1">
      <c r="A144" s="27"/>
      <c r="B144" s="27"/>
      <c r="C144" s="54"/>
      <c r="D144" s="27"/>
      <c r="E144" s="27"/>
      <c r="F144" s="27"/>
      <c r="G144" s="27"/>
      <c r="H144" s="27"/>
      <c r="I144" s="54"/>
      <c r="J144" s="27"/>
      <c r="K144" s="27"/>
      <c r="L144" s="52"/>
      <c r="M144" s="27"/>
      <c r="N144" s="27"/>
      <c r="O144" s="54"/>
      <c r="P144" s="27"/>
      <c r="Q144" s="27"/>
      <c r="R144" s="27"/>
      <c r="S144" s="27"/>
      <c r="T144" s="27"/>
      <c r="U144" s="54"/>
      <c r="V144" s="27"/>
      <c r="W144" s="27"/>
    </row>
    <row r="145" spans="1:23" s="39" customFormat="1" ht="15">
      <c r="A145" s="18"/>
      <c r="B145" s="19" t="s">
        <v>61</v>
      </c>
      <c r="C145" s="20"/>
      <c r="D145" s="19"/>
      <c r="E145" s="21" t="s">
        <v>337</v>
      </c>
      <c r="F145" s="22"/>
      <c r="G145" s="23" t="s">
        <v>63</v>
      </c>
      <c r="H145" s="23"/>
      <c r="I145" s="24" t="s">
        <v>64</v>
      </c>
      <c r="J145" s="24"/>
      <c r="K145" s="25"/>
      <c r="L145" s="26">
        <v>150</v>
      </c>
      <c r="M145" s="18"/>
      <c r="N145" s="19" t="s">
        <v>61</v>
      </c>
      <c r="O145" s="20"/>
      <c r="P145" s="19"/>
      <c r="Q145" s="21" t="s">
        <v>338</v>
      </c>
      <c r="R145" s="22"/>
      <c r="S145" s="23" t="s">
        <v>63</v>
      </c>
      <c r="T145" s="23"/>
      <c r="U145" s="24" t="s">
        <v>66</v>
      </c>
      <c r="V145" s="24"/>
      <c r="W145" s="25"/>
    </row>
    <row r="146" spans="1:23" s="39" customFormat="1" ht="12.75">
      <c r="A146" s="28"/>
      <c r="B146" s="28"/>
      <c r="C146" s="29"/>
      <c r="D146" s="30"/>
      <c r="E146" s="30"/>
      <c r="F146" s="30"/>
      <c r="G146" s="31" t="s">
        <v>67</v>
      </c>
      <c r="H146" s="31"/>
      <c r="I146" s="24" t="s">
        <v>141</v>
      </c>
      <c r="J146" s="24"/>
      <c r="K146" s="25"/>
      <c r="L146" s="26">
        <v>150</v>
      </c>
      <c r="M146" s="28"/>
      <c r="N146" s="28"/>
      <c r="O146" s="29"/>
      <c r="P146" s="30"/>
      <c r="Q146" s="30"/>
      <c r="R146" s="30"/>
      <c r="S146" s="31" t="s">
        <v>67</v>
      </c>
      <c r="T146" s="31"/>
      <c r="U146" s="24" t="s">
        <v>68</v>
      </c>
      <c r="V146" s="24"/>
      <c r="W146" s="25"/>
    </row>
    <row r="147" spans="1:23" s="39" customFormat="1" ht="4.5" customHeight="1">
      <c r="A147" s="82"/>
      <c r="B147" s="83"/>
      <c r="C147" s="84"/>
      <c r="D147" s="85"/>
      <c r="E147" s="86"/>
      <c r="F147" s="87"/>
      <c r="G147" s="88"/>
      <c r="H147" s="88"/>
      <c r="I147" s="84"/>
      <c r="J147" s="83"/>
      <c r="K147" s="89"/>
      <c r="L147" s="81"/>
      <c r="M147" s="82"/>
      <c r="N147" s="83"/>
      <c r="O147" s="84"/>
      <c r="P147" s="85"/>
      <c r="Q147" s="86"/>
      <c r="R147" s="87"/>
      <c r="S147" s="88"/>
      <c r="T147" s="88"/>
      <c r="U147" s="84"/>
      <c r="V147" s="83"/>
      <c r="W147" s="89"/>
    </row>
    <row r="148" spans="1:23" s="39" customFormat="1" ht="12.75" customHeight="1">
      <c r="A148" s="90"/>
      <c r="B148" s="91"/>
      <c r="C148" s="92"/>
      <c r="D148" s="93"/>
      <c r="E148" s="34" t="s">
        <v>70</v>
      </c>
      <c r="F148" s="94" t="s">
        <v>339</v>
      </c>
      <c r="G148" s="95"/>
      <c r="H148" s="96"/>
      <c r="I148" s="96"/>
      <c r="J148" s="91"/>
      <c r="K148" s="97"/>
      <c r="L148" s="98"/>
      <c r="M148" s="90"/>
      <c r="N148" s="91"/>
      <c r="O148" s="92"/>
      <c r="P148" s="93"/>
      <c r="Q148" s="34" t="s">
        <v>70</v>
      </c>
      <c r="R148" s="94" t="s">
        <v>340</v>
      </c>
      <c r="S148" s="95"/>
      <c r="T148" s="96"/>
      <c r="U148" s="96"/>
      <c r="V148" s="91"/>
      <c r="W148" s="97"/>
    </row>
    <row r="149" spans="1:23" s="39" customFormat="1" ht="12.75" customHeight="1">
      <c r="A149" s="90"/>
      <c r="B149" s="91"/>
      <c r="C149" s="92"/>
      <c r="D149" s="93"/>
      <c r="E149" s="40" t="s">
        <v>73</v>
      </c>
      <c r="F149" s="94" t="s">
        <v>341</v>
      </c>
      <c r="G149" s="99"/>
      <c r="H149" s="96"/>
      <c r="I149" s="96"/>
      <c r="J149" s="91"/>
      <c r="K149" s="97"/>
      <c r="L149" s="98"/>
      <c r="M149" s="90"/>
      <c r="N149" s="91"/>
      <c r="O149" s="92"/>
      <c r="P149" s="93"/>
      <c r="Q149" s="40" t="s">
        <v>73</v>
      </c>
      <c r="R149" s="94" t="s">
        <v>220</v>
      </c>
      <c r="S149" s="99"/>
      <c r="T149" s="96"/>
      <c r="U149" s="96"/>
      <c r="V149" s="91"/>
      <c r="W149" s="97"/>
    </row>
    <row r="150" spans="1:23" s="39" customFormat="1" ht="12.75" customHeight="1">
      <c r="A150" s="90"/>
      <c r="B150" s="91"/>
      <c r="C150" s="92"/>
      <c r="D150" s="93"/>
      <c r="E150" s="40" t="s">
        <v>76</v>
      </c>
      <c r="F150" s="94" t="s">
        <v>342</v>
      </c>
      <c r="G150" s="95"/>
      <c r="H150" s="96"/>
      <c r="I150" s="96"/>
      <c r="J150" s="91"/>
      <c r="K150" s="97"/>
      <c r="L150" s="98"/>
      <c r="M150" s="90"/>
      <c r="N150" s="91"/>
      <c r="O150" s="92"/>
      <c r="P150" s="93"/>
      <c r="Q150" s="40" t="s">
        <v>76</v>
      </c>
      <c r="R150" s="94" t="s">
        <v>343</v>
      </c>
      <c r="S150" s="95"/>
      <c r="T150" s="96"/>
      <c r="U150" s="96"/>
      <c r="V150" s="91"/>
      <c r="W150" s="97"/>
    </row>
    <row r="151" spans="1:23" s="39" customFormat="1" ht="12.75" customHeight="1">
      <c r="A151" s="90"/>
      <c r="B151" s="91"/>
      <c r="C151" s="92"/>
      <c r="D151" s="93"/>
      <c r="E151" s="34" t="s">
        <v>79</v>
      </c>
      <c r="F151" s="94" t="s">
        <v>194</v>
      </c>
      <c r="G151" s="95"/>
      <c r="H151" s="96"/>
      <c r="I151" s="96"/>
      <c r="J151" s="91"/>
      <c r="K151" s="97"/>
      <c r="L151" s="98"/>
      <c r="M151" s="90"/>
      <c r="N151" s="91"/>
      <c r="O151" s="92"/>
      <c r="P151" s="93"/>
      <c r="Q151" s="34" t="s">
        <v>79</v>
      </c>
      <c r="R151" s="94" t="s">
        <v>344</v>
      </c>
      <c r="S151" s="95"/>
      <c r="T151" s="96"/>
      <c r="U151" s="96"/>
      <c r="V151" s="91"/>
      <c r="W151" s="97"/>
    </row>
    <row r="152" spans="1:23" s="39" customFormat="1" ht="12.75" customHeight="1">
      <c r="A152" s="101" t="s">
        <v>70</v>
      </c>
      <c r="B152" s="109" t="s">
        <v>345</v>
      </c>
      <c r="C152" s="92"/>
      <c r="D152" s="93"/>
      <c r="E152" s="103"/>
      <c r="F152" s="95"/>
      <c r="G152" s="34" t="s">
        <v>70</v>
      </c>
      <c r="H152" s="104" t="s">
        <v>346</v>
      </c>
      <c r="I152" s="95"/>
      <c r="J152" s="99"/>
      <c r="K152" s="97"/>
      <c r="L152" s="98"/>
      <c r="M152" s="101" t="s">
        <v>70</v>
      </c>
      <c r="N152" s="102" t="s">
        <v>68</v>
      </c>
      <c r="O152" s="92"/>
      <c r="P152" s="93"/>
      <c r="Q152" s="103"/>
      <c r="R152" s="95"/>
      <c r="S152" s="34" t="s">
        <v>70</v>
      </c>
      <c r="T152" s="104" t="s">
        <v>347</v>
      </c>
      <c r="U152" s="95"/>
      <c r="V152" s="99"/>
      <c r="W152" s="97"/>
    </row>
    <row r="153" spans="1:23" s="39" customFormat="1" ht="12.75" customHeight="1">
      <c r="A153" s="105" t="s">
        <v>73</v>
      </c>
      <c r="B153" s="102" t="s">
        <v>348</v>
      </c>
      <c r="C153" s="106"/>
      <c r="D153" s="93"/>
      <c r="E153" s="103"/>
      <c r="F153" s="107"/>
      <c r="G153" s="40" t="s">
        <v>73</v>
      </c>
      <c r="H153" s="104" t="s">
        <v>349</v>
      </c>
      <c r="I153" s="95"/>
      <c r="J153" s="99"/>
      <c r="K153" s="97"/>
      <c r="L153" s="98"/>
      <c r="M153" s="105" t="s">
        <v>73</v>
      </c>
      <c r="N153" s="102" t="s">
        <v>350</v>
      </c>
      <c r="O153" s="106"/>
      <c r="P153" s="93"/>
      <c r="Q153" s="103"/>
      <c r="R153" s="107"/>
      <c r="S153" s="40" t="s">
        <v>73</v>
      </c>
      <c r="T153" s="104" t="s">
        <v>351</v>
      </c>
      <c r="U153" s="95"/>
      <c r="V153" s="99"/>
      <c r="W153" s="97"/>
    </row>
    <row r="154" spans="1:23" s="39" customFormat="1" ht="12.75" customHeight="1">
      <c r="A154" s="105" t="s">
        <v>76</v>
      </c>
      <c r="B154" s="102" t="s">
        <v>352</v>
      </c>
      <c r="C154" s="92"/>
      <c r="D154" s="93"/>
      <c r="E154" s="103"/>
      <c r="F154" s="107"/>
      <c r="G154" s="40" t="s">
        <v>76</v>
      </c>
      <c r="H154" s="104" t="s">
        <v>353</v>
      </c>
      <c r="I154" s="95"/>
      <c r="J154" s="95"/>
      <c r="K154" s="97"/>
      <c r="L154" s="98"/>
      <c r="M154" s="105" t="s">
        <v>76</v>
      </c>
      <c r="N154" s="102" t="s">
        <v>354</v>
      </c>
      <c r="O154" s="92"/>
      <c r="P154" s="93"/>
      <c r="Q154" s="103"/>
      <c r="R154" s="107"/>
      <c r="S154" s="40" t="s">
        <v>76</v>
      </c>
      <c r="T154" s="104" t="s">
        <v>355</v>
      </c>
      <c r="U154" s="95"/>
      <c r="V154" s="95"/>
      <c r="W154" s="97"/>
    </row>
    <row r="155" spans="1:23" s="39" customFormat="1" ht="12.75" customHeight="1">
      <c r="A155" s="101" t="s">
        <v>79</v>
      </c>
      <c r="B155" s="102" t="s">
        <v>356</v>
      </c>
      <c r="C155" s="106"/>
      <c r="D155" s="93"/>
      <c r="E155" s="103"/>
      <c r="F155" s="95"/>
      <c r="G155" s="34" t="s">
        <v>79</v>
      </c>
      <c r="H155" s="104" t="s">
        <v>357</v>
      </c>
      <c r="I155" s="95"/>
      <c r="J155" s="108" t="s">
        <v>96</v>
      </c>
      <c r="K155" s="97"/>
      <c r="L155" s="98"/>
      <c r="M155" s="101" t="s">
        <v>79</v>
      </c>
      <c r="N155" s="102" t="s">
        <v>358</v>
      </c>
      <c r="O155" s="106"/>
      <c r="P155" s="93"/>
      <c r="Q155" s="103"/>
      <c r="R155" s="95"/>
      <c r="S155" s="34" t="s">
        <v>79</v>
      </c>
      <c r="T155" s="104" t="s">
        <v>359</v>
      </c>
      <c r="U155" s="95"/>
      <c r="V155" s="108" t="s">
        <v>96</v>
      </c>
      <c r="W155" s="97"/>
    </row>
    <row r="156" spans="1:23" s="39" customFormat="1" ht="12.75" customHeight="1">
      <c r="A156" s="110"/>
      <c r="B156" s="106"/>
      <c r="C156" s="106"/>
      <c r="D156" s="93"/>
      <c r="E156" s="34" t="s">
        <v>70</v>
      </c>
      <c r="F156" s="94" t="s">
        <v>360</v>
      </c>
      <c r="G156" s="95"/>
      <c r="H156" s="111"/>
      <c r="I156" s="112" t="s">
        <v>100</v>
      </c>
      <c r="J156" s="113" t="s">
        <v>361</v>
      </c>
      <c r="K156" s="97"/>
      <c r="L156" s="98"/>
      <c r="M156" s="110"/>
      <c r="N156" s="106"/>
      <c r="O156" s="106"/>
      <c r="P156" s="93"/>
      <c r="Q156" s="34" t="s">
        <v>70</v>
      </c>
      <c r="R156" s="94" t="s">
        <v>362</v>
      </c>
      <c r="S156" s="95"/>
      <c r="T156" s="111"/>
      <c r="U156" s="112" t="s">
        <v>100</v>
      </c>
      <c r="V156" s="113" t="s">
        <v>363</v>
      </c>
      <c r="W156" s="97"/>
    </row>
    <row r="157" spans="1:23" s="39" customFormat="1" ht="12.75" customHeight="1">
      <c r="A157" s="90"/>
      <c r="B157" s="114" t="s">
        <v>104</v>
      </c>
      <c r="C157" s="92"/>
      <c r="D157" s="93"/>
      <c r="E157" s="40" t="s">
        <v>73</v>
      </c>
      <c r="F157" s="94" t="s">
        <v>364</v>
      </c>
      <c r="G157" s="95"/>
      <c r="H157" s="96"/>
      <c r="I157" s="112" t="s">
        <v>5</v>
      </c>
      <c r="J157" s="115" t="s">
        <v>361</v>
      </c>
      <c r="K157" s="97"/>
      <c r="L157" s="98"/>
      <c r="M157" s="90"/>
      <c r="N157" s="114" t="s">
        <v>104</v>
      </c>
      <c r="O157" s="92"/>
      <c r="P157" s="93"/>
      <c r="Q157" s="40" t="s">
        <v>73</v>
      </c>
      <c r="R157" s="100" t="s">
        <v>365</v>
      </c>
      <c r="S157" s="95"/>
      <c r="T157" s="96"/>
      <c r="U157" s="112" t="s">
        <v>5</v>
      </c>
      <c r="V157" s="115" t="s">
        <v>363</v>
      </c>
      <c r="W157" s="97"/>
    </row>
    <row r="158" spans="1:23" s="39" customFormat="1" ht="12.75" customHeight="1">
      <c r="A158" s="90"/>
      <c r="B158" s="114" t="s">
        <v>366</v>
      </c>
      <c r="C158" s="92"/>
      <c r="D158" s="93"/>
      <c r="E158" s="40" t="s">
        <v>76</v>
      </c>
      <c r="F158" s="94" t="s">
        <v>192</v>
      </c>
      <c r="G158" s="99"/>
      <c r="H158" s="96"/>
      <c r="I158" s="112" t="s">
        <v>109</v>
      </c>
      <c r="J158" s="115" t="s">
        <v>367</v>
      </c>
      <c r="K158" s="97"/>
      <c r="L158" s="98"/>
      <c r="M158" s="90"/>
      <c r="N158" s="114" t="s">
        <v>368</v>
      </c>
      <c r="O158" s="92"/>
      <c r="P158" s="93"/>
      <c r="Q158" s="40" t="s">
        <v>76</v>
      </c>
      <c r="R158" s="94" t="s">
        <v>369</v>
      </c>
      <c r="S158" s="99"/>
      <c r="T158" s="96"/>
      <c r="U158" s="112" t="s">
        <v>109</v>
      </c>
      <c r="V158" s="115" t="s">
        <v>370</v>
      </c>
      <c r="W158" s="97"/>
    </row>
    <row r="159" spans="1:23" s="39" customFormat="1" ht="12.75" customHeight="1">
      <c r="A159" s="116"/>
      <c r="B159" s="117"/>
      <c r="C159" s="117"/>
      <c r="D159" s="93"/>
      <c r="E159" s="34" t="s">
        <v>79</v>
      </c>
      <c r="F159" s="102" t="s">
        <v>371</v>
      </c>
      <c r="G159" s="117"/>
      <c r="H159" s="117"/>
      <c r="I159" s="118" t="s">
        <v>115</v>
      </c>
      <c r="J159" s="115" t="s">
        <v>367</v>
      </c>
      <c r="K159" s="119"/>
      <c r="L159" s="120"/>
      <c r="M159" s="116"/>
      <c r="N159" s="117"/>
      <c r="O159" s="117"/>
      <c r="P159" s="93"/>
      <c r="Q159" s="34" t="s">
        <v>79</v>
      </c>
      <c r="R159" s="102" t="s">
        <v>94</v>
      </c>
      <c r="S159" s="117"/>
      <c r="T159" s="117"/>
      <c r="U159" s="118" t="s">
        <v>115</v>
      </c>
      <c r="V159" s="115" t="s">
        <v>370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23" ht="12.75" customHeight="1">
      <c r="A161" s="130"/>
      <c r="B161" s="130" t="s">
        <v>117</v>
      </c>
      <c r="C161" s="131"/>
      <c r="D161" s="132" t="s">
        <v>118</v>
      </c>
      <c r="E161" s="132" t="s">
        <v>119</v>
      </c>
      <c r="F161" s="132" t="s">
        <v>120</v>
      </c>
      <c r="G161" s="133" t="s">
        <v>121</v>
      </c>
      <c r="H161" s="134"/>
      <c r="I161" s="131" t="s">
        <v>122</v>
      </c>
      <c r="J161" s="132" t="s">
        <v>117</v>
      </c>
      <c r="K161" s="130" t="s">
        <v>123</v>
      </c>
      <c r="L161" s="26">
        <v>150</v>
      </c>
      <c r="M161" s="130"/>
      <c r="N161" s="130" t="s">
        <v>117</v>
      </c>
      <c r="O161" s="131"/>
      <c r="P161" s="132" t="s">
        <v>118</v>
      </c>
      <c r="Q161" s="132" t="s">
        <v>119</v>
      </c>
      <c r="R161" s="132" t="s">
        <v>120</v>
      </c>
      <c r="S161" s="133" t="s">
        <v>121</v>
      </c>
      <c r="T161" s="134"/>
      <c r="U161" s="131" t="s">
        <v>122</v>
      </c>
      <c r="V161" s="132" t="s">
        <v>117</v>
      </c>
      <c r="W161" s="135" t="s">
        <v>123</v>
      </c>
    </row>
    <row r="162" spans="1:23" ht="12.75">
      <c r="A162" s="136" t="s">
        <v>123</v>
      </c>
      <c r="B162" s="136" t="s">
        <v>124</v>
      </c>
      <c r="C162" s="137" t="s">
        <v>125</v>
      </c>
      <c r="D162" s="138" t="s">
        <v>126</v>
      </c>
      <c r="E162" s="138" t="s">
        <v>127</v>
      </c>
      <c r="F162" s="138"/>
      <c r="G162" s="139" t="s">
        <v>125</v>
      </c>
      <c r="H162" s="139" t="s">
        <v>122</v>
      </c>
      <c r="I162" s="137"/>
      <c r="J162" s="136" t="s">
        <v>124</v>
      </c>
      <c r="K162" s="136"/>
      <c r="L162" s="26">
        <v>150</v>
      </c>
      <c r="M162" s="136" t="s">
        <v>123</v>
      </c>
      <c r="N162" s="136" t="s">
        <v>124</v>
      </c>
      <c r="O162" s="137" t="s">
        <v>125</v>
      </c>
      <c r="P162" s="138" t="s">
        <v>126</v>
      </c>
      <c r="Q162" s="138" t="s">
        <v>127</v>
      </c>
      <c r="R162" s="138"/>
      <c r="S162" s="139" t="s">
        <v>125</v>
      </c>
      <c r="T162" s="139" t="s">
        <v>122</v>
      </c>
      <c r="U162" s="137"/>
      <c r="V162" s="136" t="s">
        <v>124</v>
      </c>
      <c r="W162" s="140"/>
    </row>
    <row r="163" spans="1:23" ht="16.5" customHeight="1">
      <c r="A163" s="141">
        <v>6.125</v>
      </c>
      <c r="B163" s="142">
        <v>8</v>
      </c>
      <c r="C163" s="143">
        <v>9</v>
      </c>
      <c r="D163" s="182" t="s">
        <v>224</v>
      </c>
      <c r="E163" s="144" t="s">
        <v>115</v>
      </c>
      <c r="F163" s="150">
        <v>8</v>
      </c>
      <c r="G163" s="146">
        <v>100</v>
      </c>
      <c r="H163" s="146"/>
      <c r="I163" s="147">
        <v>6</v>
      </c>
      <c r="J163" s="148">
        <v>0</v>
      </c>
      <c r="K163" s="187">
        <v>-6.125</v>
      </c>
      <c r="L163" s="26"/>
      <c r="M163" s="141">
        <v>11.75</v>
      </c>
      <c r="N163" s="142">
        <v>8</v>
      </c>
      <c r="O163" s="143">
        <v>9</v>
      </c>
      <c r="P163" s="182" t="s">
        <v>372</v>
      </c>
      <c r="Q163" s="144" t="s">
        <v>109</v>
      </c>
      <c r="R163" s="150">
        <v>11</v>
      </c>
      <c r="S163" s="146">
        <v>50</v>
      </c>
      <c r="T163" s="146"/>
      <c r="U163" s="147">
        <v>6</v>
      </c>
      <c r="V163" s="148">
        <v>0</v>
      </c>
      <c r="W163" s="183">
        <v>-11.75</v>
      </c>
    </row>
    <row r="164" spans="1:23" ht="16.5" customHeight="1">
      <c r="A164" s="141">
        <v>6.0625</v>
      </c>
      <c r="B164" s="142">
        <v>6</v>
      </c>
      <c r="C164" s="143">
        <v>7</v>
      </c>
      <c r="D164" s="182" t="s">
        <v>134</v>
      </c>
      <c r="E164" s="144" t="s">
        <v>5</v>
      </c>
      <c r="F164" s="150">
        <v>8</v>
      </c>
      <c r="G164" s="146">
        <v>90</v>
      </c>
      <c r="H164" s="146"/>
      <c r="I164" s="147">
        <v>1</v>
      </c>
      <c r="J164" s="148">
        <v>2</v>
      </c>
      <c r="K164" s="187">
        <v>-6.0625</v>
      </c>
      <c r="L164" s="26"/>
      <c r="M164" s="141">
        <v>6.1875</v>
      </c>
      <c r="N164" s="142">
        <v>6</v>
      </c>
      <c r="O164" s="143">
        <v>7</v>
      </c>
      <c r="P164" s="182" t="s">
        <v>336</v>
      </c>
      <c r="Q164" s="144" t="s">
        <v>109</v>
      </c>
      <c r="R164" s="150">
        <v>11</v>
      </c>
      <c r="S164" s="146"/>
      <c r="T164" s="146">
        <v>400</v>
      </c>
      <c r="U164" s="147">
        <v>1</v>
      </c>
      <c r="V164" s="148">
        <v>2</v>
      </c>
      <c r="W164" s="183">
        <v>-6.1875</v>
      </c>
    </row>
    <row r="165" spans="1:23" ht="16.5" customHeight="1">
      <c r="A165" s="141">
        <v>-9.875</v>
      </c>
      <c r="B165" s="142">
        <v>0</v>
      </c>
      <c r="C165" s="143">
        <v>5</v>
      </c>
      <c r="D165" s="182" t="s">
        <v>373</v>
      </c>
      <c r="E165" s="144" t="s">
        <v>5</v>
      </c>
      <c r="F165" s="145">
        <v>7</v>
      </c>
      <c r="G165" s="146"/>
      <c r="H165" s="146">
        <v>800</v>
      </c>
      <c r="I165" s="147">
        <v>3</v>
      </c>
      <c r="J165" s="148">
        <v>8</v>
      </c>
      <c r="K165" s="187">
        <v>9.875</v>
      </c>
      <c r="L165" s="26"/>
      <c r="M165" s="141">
        <v>-5.5</v>
      </c>
      <c r="N165" s="142">
        <v>1</v>
      </c>
      <c r="O165" s="143">
        <v>5</v>
      </c>
      <c r="P165" s="182" t="s">
        <v>372</v>
      </c>
      <c r="Q165" s="144" t="s">
        <v>109</v>
      </c>
      <c r="R165" s="145">
        <v>12</v>
      </c>
      <c r="S165" s="146"/>
      <c r="T165" s="146">
        <v>980</v>
      </c>
      <c r="U165" s="147">
        <v>3</v>
      </c>
      <c r="V165" s="148">
        <v>7</v>
      </c>
      <c r="W165" s="183">
        <v>5.5</v>
      </c>
    </row>
    <row r="166" spans="1:23" ht="16.5" customHeight="1">
      <c r="A166" s="141">
        <v>1.375</v>
      </c>
      <c r="B166" s="142">
        <v>4</v>
      </c>
      <c r="C166" s="143">
        <v>4</v>
      </c>
      <c r="D166" s="182" t="s">
        <v>224</v>
      </c>
      <c r="E166" s="144" t="s">
        <v>115</v>
      </c>
      <c r="F166" s="150">
        <v>9</v>
      </c>
      <c r="G166" s="146"/>
      <c r="H166" s="146">
        <v>140</v>
      </c>
      <c r="I166" s="147">
        <v>10</v>
      </c>
      <c r="J166" s="148">
        <v>4</v>
      </c>
      <c r="K166" s="187">
        <v>-1.375</v>
      </c>
      <c r="L166" s="26"/>
      <c r="M166" s="141">
        <v>-5.5</v>
      </c>
      <c r="N166" s="142">
        <v>1</v>
      </c>
      <c r="O166" s="143">
        <v>4</v>
      </c>
      <c r="P166" s="182" t="s">
        <v>372</v>
      </c>
      <c r="Q166" s="144" t="s">
        <v>109</v>
      </c>
      <c r="R166" s="150">
        <v>12</v>
      </c>
      <c r="S166" s="146"/>
      <c r="T166" s="146">
        <v>980</v>
      </c>
      <c r="U166" s="147">
        <v>10</v>
      </c>
      <c r="V166" s="148">
        <v>7</v>
      </c>
      <c r="W166" s="183">
        <v>5.5</v>
      </c>
    </row>
    <row r="167" spans="1:23" ht="16.5" customHeight="1">
      <c r="A167" s="141">
        <v>-7.1875</v>
      </c>
      <c r="B167" s="142">
        <v>2</v>
      </c>
      <c r="C167" s="143">
        <v>8</v>
      </c>
      <c r="D167" s="182" t="s">
        <v>130</v>
      </c>
      <c r="E167" s="144" t="s">
        <v>115</v>
      </c>
      <c r="F167" s="150">
        <v>10</v>
      </c>
      <c r="G167" s="146"/>
      <c r="H167" s="146">
        <v>620</v>
      </c>
      <c r="I167" s="147">
        <v>2</v>
      </c>
      <c r="J167" s="148">
        <v>6</v>
      </c>
      <c r="K167" s="187">
        <v>7.1875</v>
      </c>
      <c r="L167" s="26"/>
      <c r="M167" s="141">
        <v>-1.5</v>
      </c>
      <c r="N167" s="142">
        <v>4</v>
      </c>
      <c r="O167" s="143">
        <v>8</v>
      </c>
      <c r="P167" s="182" t="s">
        <v>374</v>
      </c>
      <c r="Q167" s="144" t="s">
        <v>100</v>
      </c>
      <c r="R167" s="150">
        <v>8</v>
      </c>
      <c r="S167" s="146"/>
      <c r="T167" s="146">
        <v>800</v>
      </c>
      <c r="U167" s="147">
        <v>2</v>
      </c>
      <c r="V167" s="148">
        <v>4</v>
      </c>
      <c r="W167" s="183">
        <v>1.5</v>
      </c>
    </row>
    <row r="168" spans="1:23" s="39" customFormat="1" ht="30" customHeight="1">
      <c r="A168" s="27"/>
      <c r="B168" s="27"/>
      <c r="C168" s="54"/>
      <c r="D168" s="27"/>
      <c r="E168" s="27"/>
      <c r="F168" s="27"/>
      <c r="G168" s="27"/>
      <c r="H168" s="27"/>
      <c r="I168" s="54"/>
      <c r="J168" s="27"/>
      <c r="K168" s="27"/>
      <c r="L168" s="52"/>
      <c r="M168" s="27"/>
      <c r="N168" s="27"/>
      <c r="O168" s="54"/>
      <c r="P168" s="27"/>
      <c r="Q168" s="27"/>
      <c r="R168" s="191"/>
      <c r="S168" s="27"/>
      <c r="T168" s="27"/>
      <c r="U168" s="54"/>
      <c r="V168" s="27"/>
      <c r="W168" s="27"/>
    </row>
    <row r="169" spans="1:23" s="39" customFormat="1" ht="15">
      <c r="A169" s="18"/>
      <c r="B169" s="19" t="s">
        <v>61</v>
      </c>
      <c r="C169" s="20"/>
      <c r="D169" s="19"/>
      <c r="E169" s="21" t="s">
        <v>375</v>
      </c>
      <c r="F169" s="22"/>
      <c r="G169" s="23" t="s">
        <v>63</v>
      </c>
      <c r="H169" s="23"/>
      <c r="I169" s="24" t="s">
        <v>137</v>
      </c>
      <c r="J169" s="24"/>
      <c r="K169" s="25"/>
      <c r="L169" s="26">
        <v>150</v>
      </c>
      <c r="M169" s="18"/>
      <c r="N169" s="19" t="s">
        <v>61</v>
      </c>
      <c r="O169" s="20"/>
      <c r="P169" s="19"/>
      <c r="Q169" s="21" t="s">
        <v>376</v>
      </c>
      <c r="R169" s="22"/>
      <c r="S169" s="23" t="s">
        <v>63</v>
      </c>
      <c r="T169" s="23"/>
      <c r="U169" s="24" t="s">
        <v>139</v>
      </c>
      <c r="V169" s="24"/>
      <c r="W169" s="25"/>
    </row>
    <row r="170" spans="1:23" s="39" customFormat="1" ht="12.75">
      <c r="A170" s="28"/>
      <c r="B170" s="28"/>
      <c r="C170" s="29"/>
      <c r="D170" s="30"/>
      <c r="E170" s="30"/>
      <c r="F170" s="30"/>
      <c r="G170" s="31" t="s">
        <v>67</v>
      </c>
      <c r="H170" s="31"/>
      <c r="I170" s="24" t="s">
        <v>69</v>
      </c>
      <c r="J170" s="24"/>
      <c r="K170" s="25"/>
      <c r="L170" s="26">
        <v>150</v>
      </c>
      <c r="M170" s="28"/>
      <c r="N170" s="28"/>
      <c r="O170" s="29"/>
      <c r="P170" s="30"/>
      <c r="Q170" s="30"/>
      <c r="R170" s="30"/>
      <c r="S170" s="31" t="s">
        <v>67</v>
      </c>
      <c r="T170" s="31"/>
      <c r="U170" s="24" t="s">
        <v>140</v>
      </c>
      <c r="V170" s="24"/>
      <c r="W170" s="25"/>
    </row>
    <row r="171" spans="1:23" s="39" customFormat="1" ht="4.5" customHeight="1">
      <c r="A171" s="82"/>
      <c r="B171" s="83"/>
      <c r="C171" s="84"/>
      <c r="D171" s="85"/>
      <c r="E171" s="86"/>
      <c r="F171" s="87"/>
      <c r="G171" s="88"/>
      <c r="H171" s="88"/>
      <c r="I171" s="84"/>
      <c r="J171" s="83"/>
      <c r="K171" s="89"/>
      <c r="L171" s="81"/>
      <c r="M171" s="82"/>
      <c r="N171" s="83"/>
      <c r="O171" s="84"/>
      <c r="P171" s="85"/>
      <c r="Q171" s="86"/>
      <c r="R171" s="87"/>
      <c r="S171" s="88"/>
      <c r="T171" s="88"/>
      <c r="U171" s="84"/>
      <c r="V171" s="83"/>
      <c r="W171" s="89"/>
    </row>
    <row r="172" spans="1:23" s="39" customFormat="1" ht="12.75" customHeight="1">
      <c r="A172" s="90"/>
      <c r="B172" s="91"/>
      <c r="C172" s="92"/>
      <c r="D172" s="93"/>
      <c r="E172" s="34" t="s">
        <v>70</v>
      </c>
      <c r="F172" s="94" t="s">
        <v>377</v>
      </c>
      <c r="G172" s="95"/>
      <c r="H172" s="96"/>
      <c r="I172" s="96"/>
      <c r="J172" s="91"/>
      <c r="K172" s="97"/>
      <c r="L172" s="98"/>
      <c r="M172" s="90"/>
      <c r="N172" s="91"/>
      <c r="O172" s="92"/>
      <c r="P172" s="93"/>
      <c r="Q172" s="34" t="s">
        <v>70</v>
      </c>
      <c r="R172" s="94" t="s">
        <v>378</v>
      </c>
      <c r="S172" s="95"/>
      <c r="T172" s="96"/>
      <c r="U172" s="96"/>
      <c r="V172" s="91"/>
      <c r="W172" s="97"/>
    </row>
    <row r="173" spans="1:23" s="39" customFormat="1" ht="12.75" customHeight="1">
      <c r="A173" s="90"/>
      <c r="B173" s="91"/>
      <c r="C173" s="92"/>
      <c r="D173" s="93"/>
      <c r="E173" s="40" t="s">
        <v>73</v>
      </c>
      <c r="F173" s="94" t="s">
        <v>379</v>
      </c>
      <c r="G173" s="99"/>
      <c r="H173" s="96"/>
      <c r="I173" s="96"/>
      <c r="J173" s="91"/>
      <c r="K173" s="97"/>
      <c r="L173" s="98"/>
      <c r="M173" s="90"/>
      <c r="N173" s="91"/>
      <c r="O173" s="92"/>
      <c r="P173" s="93"/>
      <c r="Q173" s="40" t="s">
        <v>73</v>
      </c>
      <c r="R173" s="94" t="s">
        <v>277</v>
      </c>
      <c r="S173" s="99"/>
      <c r="T173" s="96"/>
      <c r="U173" s="96"/>
      <c r="V173" s="91"/>
      <c r="W173" s="97"/>
    </row>
    <row r="174" spans="1:23" s="39" customFormat="1" ht="12.75" customHeight="1">
      <c r="A174" s="90"/>
      <c r="B174" s="91"/>
      <c r="C174" s="92"/>
      <c r="D174" s="93"/>
      <c r="E174" s="40" t="s">
        <v>76</v>
      </c>
      <c r="F174" s="94" t="s">
        <v>380</v>
      </c>
      <c r="G174" s="95"/>
      <c r="H174" s="96"/>
      <c r="I174" s="96"/>
      <c r="J174" s="91"/>
      <c r="K174" s="97"/>
      <c r="L174" s="98"/>
      <c r="M174" s="90"/>
      <c r="N174" s="91"/>
      <c r="O174" s="92"/>
      <c r="P174" s="93"/>
      <c r="Q174" s="40" t="s">
        <v>76</v>
      </c>
      <c r="R174" s="94" t="s">
        <v>105</v>
      </c>
      <c r="S174" s="95"/>
      <c r="T174" s="96"/>
      <c r="U174" s="96"/>
      <c r="V174" s="91"/>
      <c r="W174" s="97"/>
    </row>
    <row r="175" spans="1:23" s="39" customFormat="1" ht="12.75" customHeight="1">
      <c r="A175" s="90"/>
      <c r="B175" s="91"/>
      <c r="C175" s="92"/>
      <c r="D175" s="93"/>
      <c r="E175" s="34" t="s">
        <v>79</v>
      </c>
      <c r="F175" s="94" t="s">
        <v>344</v>
      </c>
      <c r="G175" s="95"/>
      <c r="H175" s="96"/>
      <c r="I175" s="96"/>
      <c r="J175" s="91"/>
      <c r="K175" s="97"/>
      <c r="L175" s="98"/>
      <c r="M175" s="90"/>
      <c r="N175" s="91"/>
      <c r="O175" s="92"/>
      <c r="P175" s="93"/>
      <c r="Q175" s="34" t="s">
        <v>79</v>
      </c>
      <c r="R175" s="94" t="s">
        <v>381</v>
      </c>
      <c r="S175" s="95"/>
      <c r="T175" s="96"/>
      <c r="U175" s="96"/>
      <c r="V175" s="91"/>
      <c r="W175" s="97"/>
    </row>
    <row r="176" spans="1:23" s="39" customFormat="1" ht="12.75" customHeight="1">
      <c r="A176" s="101" t="s">
        <v>70</v>
      </c>
      <c r="B176" s="102" t="s">
        <v>304</v>
      </c>
      <c r="C176" s="92"/>
      <c r="D176" s="93"/>
      <c r="E176" s="103"/>
      <c r="F176" s="95"/>
      <c r="G176" s="34" t="s">
        <v>70</v>
      </c>
      <c r="H176" s="151" t="s">
        <v>382</v>
      </c>
      <c r="I176" s="95"/>
      <c r="J176" s="99"/>
      <c r="K176" s="97"/>
      <c r="L176" s="98"/>
      <c r="M176" s="101" t="s">
        <v>70</v>
      </c>
      <c r="N176" s="102" t="s">
        <v>383</v>
      </c>
      <c r="O176" s="92"/>
      <c r="P176" s="93"/>
      <c r="Q176" s="103"/>
      <c r="R176" s="95"/>
      <c r="S176" s="34" t="s">
        <v>70</v>
      </c>
      <c r="T176" s="151" t="s">
        <v>384</v>
      </c>
      <c r="U176" s="95"/>
      <c r="V176" s="99"/>
      <c r="W176" s="97"/>
    </row>
    <row r="177" spans="1:23" s="39" customFormat="1" ht="12.75" customHeight="1">
      <c r="A177" s="105" t="s">
        <v>73</v>
      </c>
      <c r="B177" s="102" t="s">
        <v>385</v>
      </c>
      <c r="C177" s="106"/>
      <c r="D177" s="93"/>
      <c r="E177" s="103"/>
      <c r="F177" s="107"/>
      <c r="G177" s="40" t="s">
        <v>73</v>
      </c>
      <c r="H177" s="104" t="s">
        <v>386</v>
      </c>
      <c r="I177" s="95"/>
      <c r="J177" s="99"/>
      <c r="K177" s="97"/>
      <c r="L177" s="98"/>
      <c r="M177" s="105" t="s">
        <v>73</v>
      </c>
      <c r="N177" s="102" t="s">
        <v>387</v>
      </c>
      <c r="O177" s="106"/>
      <c r="P177" s="93"/>
      <c r="Q177" s="103"/>
      <c r="R177" s="107"/>
      <c r="S177" s="40" t="s">
        <v>73</v>
      </c>
      <c r="T177" s="104" t="s">
        <v>388</v>
      </c>
      <c r="U177" s="95"/>
      <c r="V177" s="99"/>
      <c r="W177" s="97"/>
    </row>
    <row r="178" spans="1:23" s="39" customFormat="1" ht="12.75" customHeight="1">
      <c r="A178" s="105" t="s">
        <v>76</v>
      </c>
      <c r="B178" s="102" t="s">
        <v>389</v>
      </c>
      <c r="C178" s="92"/>
      <c r="D178" s="93"/>
      <c r="E178" s="103"/>
      <c r="F178" s="107"/>
      <c r="G178" s="40" t="s">
        <v>76</v>
      </c>
      <c r="H178" s="104" t="s">
        <v>390</v>
      </c>
      <c r="I178" s="95"/>
      <c r="J178" s="95"/>
      <c r="K178" s="97"/>
      <c r="L178" s="98"/>
      <c r="M178" s="105" t="s">
        <v>76</v>
      </c>
      <c r="N178" s="102" t="s">
        <v>391</v>
      </c>
      <c r="O178" s="92"/>
      <c r="P178" s="93"/>
      <c r="Q178" s="103"/>
      <c r="R178" s="107"/>
      <c r="S178" s="40" t="s">
        <v>76</v>
      </c>
      <c r="T178" s="104" t="s">
        <v>392</v>
      </c>
      <c r="U178" s="95"/>
      <c r="V178" s="95"/>
      <c r="W178" s="97"/>
    </row>
    <row r="179" spans="1:23" s="39" customFormat="1" ht="12.75" customHeight="1">
      <c r="A179" s="101" t="s">
        <v>79</v>
      </c>
      <c r="B179" s="109" t="s">
        <v>320</v>
      </c>
      <c r="C179" s="106"/>
      <c r="D179" s="93"/>
      <c r="E179" s="103"/>
      <c r="F179" s="95"/>
      <c r="G179" s="34" t="s">
        <v>79</v>
      </c>
      <c r="H179" s="104" t="s">
        <v>350</v>
      </c>
      <c r="I179" s="95"/>
      <c r="J179" s="108" t="s">
        <v>96</v>
      </c>
      <c r="K179" s="97"/>
      <c r="L179" s="98"/>
      <c r="M179" s="101" t="s">
        <v>79</v>
      </c>
      <c r="N179" s="102" t="s">
        <v>393</v>
      </c>
      <c r="O179" s="106"/>
      <c r="P179" s="93"/>
      <c r="Q179" s="103"/>
      <c r="R179" s="95"/>
      <c r="S179" s="34" t="s">
        <v>79</v>
      </c>
      <c r="T179" s="104" t="s">
        <v>286</v>
      </c>
      <c r="U179" s="95"/>
      <c r="V179" s="108" t="s">
        <v>96</v>
      </c>
      <c r="W179" s="97"/>
    </row>
    <row r="180" spans="1:23" s="39" customFormat="1" ht="12.75" customHeight="1">
      <c r="A180" s="110"/>
      <c r="B180" s="106"/>
      <c r="C180" s="106"/>
      <c r="D180" s="93"/>
      <c r="E180" s="34" t="s">
        <v>70</v>
      </c>
      <c r="F180" s="94" t="s">
        <v>394</v>
      </c>
      <c r="G180" s="95"/>
      <c r="H180" s="111"/>
      <c r="I180" s="112" t="s">
        <v>100</v>
      </c>
      <c r="J180" s="113" t="s">
        <v>395</v>
      </c>
      <c r="K180" s="97"/>
      <c r="L180" s="98"/>
      <c r="M180" s="110"/>
      <c r="N180" s="106"/>
      <c r="O180" s="106"/>
      <c r="P180" s="93"/>
      <c r="Q180" s="34" t="s">
        <v>70</v>
      </c>
      <c r="R180" s="94" t="s">
        <v>304</v>
      </c>
      <c r="S180" s="95"/>
      <c r="T180" s="111"/>
      <c r="U180" s="112" t="s">
        <v>100</v>
      </c>
      <c r="V180" s="113" t="s">
        <v>396</v>
      </c>
      <c r="W180" s="97"/>
    </row>
    <row r="181" spans="1:23" s="39" customFormat="1" ht="12.75" customHeight="1">
      <c r="A181" s="90"/>
      <c r="B181" s="114" t="s">
        <v>104</v>
      </c>
      <c r="C181" s="92"/>
      <c r="D181" s="93"/>
      <c r="E181" s="40" t="s">
        <v>73</v>
      </c>
      <c r="F181" s="94" t="s">
        <v>397</v>
      </c>
      <c r="G181" s="95"/>
      <c r="H181" s="96"/>
      <c r="I181" s="112" t="s">
        <v>5</v>
      </c>
      <c r="J181" s="115" t="s">
        <v>395</v>
      </c>
      <c r="K181" s="97"/>
      <c r="L181" s="98"/>
      <c r="M181" s="90"/>
      <c r="N181" s="114" t="s">
        <v>104</v>
      </c>
      <c r="O181" s="92"/>
      <c r="P181" s="93"/>
      <c r="Q181" s="40" t="s">
        <v>73</v>
      </c>
      <c r="R181" s="94" t="s">
        <v>278</v>
      </c>
      <c r="S181" s="95"/>
      <c r="T181" s="96"/>
      <c r="U181" s="112" t="s">
        <v>5</v>
      </c>
      <c r="V181" s="115" t="s">
        <v>396</v>
      </c>
      <c r="W181" s="97"/>
    </row>
    <row r="182" spans="1:23" s="39" customFormat="1" ht="12.75" customHeight="1">
      <c r="A182" s="90"/>
      <c r="B182" s="114" t="s">
        <v>398</v>
      </c>
      <c r="C182" s="92"/>
      <c r="D182" s="93"/>
      <c r="E182" s="40" t="s">
        <v>76</v>
      </c>
      <c r="F182" s="94" t="s">
        <v>152</v>
      </c>
      <c r="G182" s="99"/>
      <c r="H182" s="96"/>
      <c r="I182" s="112" t="s">
        <v>109</v>
      </c>
      <c r="J182" s="115" t="s">
        <v>399</v>
      </c>
      <c r="K182" s="97"/>
      <c r="L182" s="98"/>
      <c r="M182" s="90"/>
      <c r="N182" s="114" t="s">
        <v>400</v>
      </c>
      <c r="O182" s="92"/>
      <c r="P182" s="93"/>
      <c r="Q182" s="40" t="s">
        <v>76</v>
      </c>
      <c r="R182" s="94" t="s">
        <v>401</v>
      </c>
      <c r="S182" s="99"/>
      <c r="T182" s="96"/>
      <c r="U182" s="112" t="s">
        <v>109</v>
      </c>
      <c r="V182" s="115" t="s">
        <v>402</v>
      </c>
      <c r="W182" s="97"/>
    </row>
    <row r="183" spans="1:23" s="39" customFormat="1" ht="12.75" customHeight="1">
      <c r="A183" s="116"/>
      <c r="B183" s="117"/>
      <c r="C183" s="117"/>
      <c r="D183" s="93"/>
      <c r="E183" s="34" t="s">
        <v>79</v>
      </c>
      <c r="F183" s="102" t="s">
        <v>285</v>
      </c>
      <c r="G183" s="117"/>
      <c r="H183" s="117"/>
      <c r="I183" s="118" t="s">
        <v>115</v>
      </c>
      <c r="J183" s="115" t="s">
        <v>403</v>
      </c>
      <c r="K183" s="119"/>
      <c r="L183" s="120"/>
      <c r="M183" s="116"/>
      <c r="N183" s="117"/>
      <c r="O183" s="117"/>
      <c r="P183" s="93"/>
      <c r="Q183" s="34" t="s">
        <v>79</v>
      </c>
      <c r="R183" s="102" t="s">
        <v>404</v>
      </c>
      <c r="S183" s="117"/>
      <c r="T183" s="117"/>
      <c r="U183" s="118" t="s">
        <v>115</v>
      </c>
      <c r="V183" s="115" t="s">
        <v>402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23" ht="12.75" customHeight="1">
      <c r="A185" s="130"/>
      <c r="B185" s="130" t="s">
        <v>117</v>
      </c>
      <c r="C185" s="131"/>
      <c r="D185" s="132" t="s">
        <v>118</v>
      </c>
      <c r="E185" s="132" t="s">
        <v>119</v>
      </c>
      <c r="F185" s="132" t="s">
        <v>120</v>
      </c>
      <c r="G185" s="133" t="s">
        <v>121</v>
      </c>
      <c r="H185" s="134"/>
      <c r="I185" s="131" t="s">
        <v>122</v>
      </c>
      <c r="J185" s="132" t="s">
        <v>117</v>
      </c>
      <c r="K185" s="130" t="s">
        <v>123</v>
      </c>
      <c r="L185" s="26">
        <v>150</v>
      </c>
      <c r="M185" s="130"/>
      <c r="N185" s="130" t="s">
        <v>117</v>
      </c>
      <c r="O185" s="131"/>
      <c r="P185" s="132" t="s">
        <v>118</v>
      </c>
      <c r="Q185" s="132" t="s">
        <v>119</v>
      </c>
      <c r="R185" s="132" t="s">
        <v>120</v>
      </c>
      <c r="S185" s="133" t="s">
        <v>121</v>
      </c>
      <c r="T185" s="134"/>
      <c r="U185" s="131" t="s">
        <v>122</v>
      </c>
      <c r="V185" s="132" t="s">
        <v>117</v>
      </c>
      <c r="W185" s="135" t="s">
        <v>123</v>
      </c>
    </row>
    <row r="186" spans="1:23" ht="12.75">
      <c r="A186" s="136" t="s">
        <v>123</v>
      </c>
      <c r="B186" s="136" t="s">
        <v>124</v>
      </c>
      <c r="C186" s="137" t="s">
        <v>125</v>
      </c>
      <c r="D186" s="138" t="s">
        <v>126</v>
      </c>
      <c r="E186" s="138" t="s">
        <v>127</v>
      </c>
      <c r="F186" s="138"/>
      <c r="G186" s="139" t="s">
        <v>125</v>
      </c>
      <c r="H186" s="139" t="s">
        <v>122</v>
      </c>
      <c r="I186" s="137"/>
      <c r="J186" s="136" t="s">
        <v>124</v>
      </c>
      <c r="K186" s="136"/>
      <c r="L186" s="26">
        <v>150</v>
      </c>
      <c r="M186" s="136" t="s">
        <v>123</v>
      </c>
      <c r="N186" s="136" t="s">
        <v>124</v>
      </c>
      <c r="O186" s="137" t="s">
        <v>125</v>
      </c>
      <c r="P186" s="138" t="s">
        <v>126</v>
      </c>
      <c r="Q186" s="138" t="s">
        <v>127</v>
      </c>
      <c r="R186" s="138"/>
      <c r="S186" s="139" t="s">
        <v>125</v>
      </c>
      <c r="T186" s="139" t="s">
        <v>122</v>
      </c>
      <c r="U186" s="137"/>
      <c r="V186" s="136" t="s">
        <v>124</v>
      </c>
      <c r="W186" s="140"/>
    </row>
    <row r="187" spans="1:23" ht="16.5" customHeight="1">
      <c r="A187" s="141">
        <v>3.5</v>
      </c>
      <c r="B187" s="142">
        <v>7</v>
      </c>
      <c r="C187" s="143">
        <v>8</v>
      </c>
      <c r="D187" s="182" t="s">
        <v>301</v>
      </c>
      <c r="E187" s="144" t="s">
        <v>5</v>
      </c>
      <c r="F187" s="150">
        <v>8</v>
      </c>
      <c r="G187" s="146">
        <v>90</v>
      </c>
      <c r="H187" s="146"/>
      <c r="I187" s="147">
        <v>10</v>
      </c>
      <c r="J187" s="148">
        <v>1</v>
      </c>
      <c r="K187" s="187">
        <v>-3.5</v>
      </c>
      <c r="L187" s="26"/>
      <c r="M187" s="141">
        <v>0</v>
      </c>
      <c r="N187" s="142">
        <v>4</v>
      </c>
      <c r="O187" s="143">
        <v>8</v>
      </c>
      <c r="P187" s="186" t="s">
        <v>128</v>
      </c>
      <c r="Q187" s="144" t="s">
        <v>100</v>
      </c>
      <c r="R187" s="150">
        <v>10</v>
      </c>
      <c r="S187" s="146">
        <v>430</v>
      </c>
      <c r="T187" s="146"/>
      <c r="U187" s="147">
        <v>10</v>
      </c>
      <c r="V187" s="148">
        <v>4</v>
      </c>
      <c r="W187" s="183">
        <v>0</v>
      </c>
    </row>
    <row r="188" spans="1:23" ht="16.5" customHeight="1">
      <c r="A188" s="141">
        <v>-2.875</v>
      </c>
      <c r="B188" s="142">
        <v>0</v>
      </c>
      <c r="C188" s="143">
        <v>3</v>
      </c>
      <c r="D188" s="190" t="s">
        <v>261</v>
      </c>
      <c r="E188" s="144" t="s">
        <v>115</v>
      </c>
      <c r="F188" s="145">
        <v>9</v>
      </c>
      <c r="G188" s="146"/>
      <c r="H188" s="146">
        <v>150</v>
      </c>
      <c r="I188" s="147">
        <v>7</v>
      </c>
      <c r="J188" s="148">
        <v>8</v>
      </c>
      <c r="K188" s="187">
        <v>2.875</v>
      </c>
      <c r="L188" s="26"/>
      <c r="M188" s="141">
        <v>0</v>
      </c>
      <c r="N188" s="142">
        <v>4</v>
      </c>
      <c r="O188" s="143">
        <v>3</v>
      </c>
      <c r="P188" s="190" t="s">
        <v>128</v>
      </c>
      <c r="Q188" s="144" t="s">
        <v>5</v>
      </c>
      <c r="R188" s="145">
        <v>10</v>
      </c>
      <c r="S188" s="146">
        <v>430</v>
      </c>
      <c r="T188" s="146"/>
      <c r="U188" s="147">
        <v>7</v>
      </c>
      <c r="V188" s="148">
        <v>4</v>
      </c>
      <c r="W188" s="183">
        <v>0</v>
      </c>
    </row>
    <row r="189" spans="1:23" ht="16.5" customHeight="1">
      <c r="A189" s="141">
        <v>-1.4375</v>
      </c>
      <c r="B189" s="142">
        <v>4</v>
      </c>
      <c r="C189" s="143">
        <v>6</v>
      </c>
      <c r="D189" s="182" t="s">
        <v>135</v>
      </c>
      <c r="E189" s="144" t="s">
        <v>5</v>
      </c>
      <c r="F189" s="145">
        <v>7</v>
      </c>
      <c r="G189" s="146"/>
      <c r="H189" s="146">
        <v>100</v>
      </c>
      <c r="I189" s="147">
        <v>1</v>
      </c>
      <c r="J189" s="148">
        <v>4</v>
      </c>
      <c r="K189" s="187">
        <v>1.4375</v>
      </c>
      <c r="L189" s="26"/>
      <c r="M189" s="141">
        <v>1</v>
      </c>
      <c r="N189" s="142">
        <v>8</v>
      </c>
      <c r="O189" s="143">
        <v>6</v>
      </c>
      <c r="P189" s="190" t="s">
        <v>128</v>
      </c>
      <c r="Q189" s="144" t="s">
        <v>5</v>
      </c>
      <c r="R189" s="145">
        <v>11</v>
      </c>
      <c r="S189" s="146">
        <v>460</v>
      </c>
      <c r="T189" s="146"/>
      <c r="U189" s="147">
        <v>1</v>
      </c>
      <c r="V189" s="148">
        <v>0</v>
      </c>
      <c r="W189" s="183">
        <v>-1</v>
      </c>
    </row>
    <row r="190" spans="1:23" ht="16.5" customHeight="1">
      <c r="A190" s="141">
        <v>3.5</v>
      </c>
      <c r="B190" s="142">
        <v>7</v>
      </c>
      <c r="C190" s="143">
        <v>5</v>
      </c>
      <c r="D190" s="182" t="s">
        <v>301</v>
      </c>
      <c r="E190" s="144" t="s">
        <v>100</v>
      </c>
      <c r="F190" s="150">
        <v>8</v>
      </c>
      <c r="G190" s="146">
        <v>90</v>
      </c>
      <c r="H190" s="146"/>
      <c r="I190" s="147">
        <v>2</v>
      </c>
      <c r="J190" s="148">
        <v>1</v>
      </c>
      <c r="K190" s="187">
        <v>-3.5</v>
      </c>
      <c r="L190" s="26"/>
      <c r="M190" s="141">
        <v>-1</v>
      </c>
      <c r="N190" s="142">
        <v>0</v>
      </c>
      <c r="O190" s="143">
        <v>5</v>
      </c>
      <c r="P190" s="182" t="s">
        <v>336</v>
      </c>
      <c r="Q190" s="144" t="s">
        <v>100</v>
      </c>
      <c r="R190" s="150">
        <v>11</v>
      </c>
      <c r="S190" s="146">
        <v>400</v>
      </c>
      <c r="T190" s="146"/>
      <c r="U190" s="147">
        <v>2</v>
      </c>
      <c r="V190" s="148">
        <v>8</v>
      </c>
      <c r="W190" s="183">
        <v>1</v>
      </c>
    </row>
    <row r="191" spans="1:23" ht="16.5" customHeight="1">
      <c r="A191" s="141">
        <v>-1.5</v>
      </c>
      <c r="B191" s="142">
        <v>2</v>
      </c>
      <c r="C191" s="143">
        <v>4</v>
      </c>
      <c r="D191" s="182" t="s">
        <v>129</v>
      </c>
      <c r="E191" s="144" t="s">
        <v>109</v>
      </c>
      <c r="F191" s="150">
        <v>8</v>
      </c>
      <c r="G191" s="146"/>
      <c r="H191" s="146">
        <v>110</v>
      </c>
      <c r="I191" s="147">
        <v>9</v>
      </c>
      <c r="J191" s="148">
        <v>6</v>
      </c>
      <c r="K191" s="187">
        <v>1.5</v>
      </c>
      <c r="L191" s="26"/>
      <c r="M191" s="141">
        <v>0</v>
      </c>
      <c r="N191" s="142">
        <v>4</v>
      </c>
      <c r="O191" s="143">
        <v>4</v>
      </c>
      <c r="P191" s="190" t="s">
        <v>128</v>
      </c>
      <c r="Q191" s="144" t="s">
        <v>5</v>
      </c>
      <c r="R191" s="150">
        <v>10</v>
      </c>
      <c r="S191" s="146">
        <v>430</v>
      </c>
      <c r="T191" s="146"/>
      <c r="U191" s="147">
        <v>9</v>
      </c>
      <c r="V191" s="148">
        <v>4</v>
      </c>
      <c r="W191" s="183">
        <v>0</v>
      </c>
    </row>
    <row r="192" spans="1:23" s="39" customFormat="1" ht="9.75" customHeight="1">
      <c r="A192" s="192"/>
      <c r="B192" s="193"/>
      <c r="C192" s="47"/>
      <c r="D192" s="48"/>
      <c r="E192" s="49"/>
      <c r="F192" s="50"/>
      <c r="G192" s="51"/>
      <c r="H192" s="51"/>
      <c r="I192" s="47"/>
      <c r="J192" s="193"/>
      <c r="K192" s="192"/>
      <c r="L192" s="26"/>
      <c r="M192" s="192"/>
      <c r="N192" s="193"/>
      <c r="O192" s="47"/>
      <c r="P192" s="48"/>
      <c r="Q192" s="49"/>
      <c r="R192" s="50"/>
      <c r="S192" s="51"/>
      <c r="T192" s="51"/>
      <c r="U192" s="47"/>
      <c r="V192" s="193"/>
      <c r="W192" s="192"/>
    </row>
    <row r="193" spans="1:23" s="39" customFormat="1" ht="15">
      <c r="A193" s="18"/>
      <c r="B193" s="19" t="s">
        <v>61</v>
      </c>
      <c r="C193" s="20"/>
      <c r="D193" s="19"/>
      <c r="E193" s="21" t="s">
        <v>405</v>
      </c>
      <c r="F193" s="22"/>
      <c r="G193" s="23" t="s">
        <v>63</v>
      </c>
      <c r="H193" s="23"/>
      <c r="I193" s="24" t="s">
        <v>64</v>
      </c>
      <c r="J193" s="24"/>
      <c r="K193" s="25"/>
      <c r="L193" s="26">
        <v>150</v>
      </c>
      <c r="M193" s="18"/>
      <c r="N193" s="19" t="s">
        <v>61</v>
      </c>
      <c r="O193" s="20"/>
      <c r="P193" s="19"/>
      <c r="Q193" s="21" t="s">
        <v>406</v>
      </c>
      <c r="R193" s="22"/>
      <c r="S193" s="23" t="s">
        <v>63</v>
      </c>
      <c r="T193" s="23"/>
      <c r="U193" s="24" t="s">
        <v>66</v>
      </c>
      <c r="V193" s="24"/>
      <c r="W193" s="25"/>
    </row>
    <row r="194" spans="1:23" s="39" customFormat="1" ht="12.75">
      <c r="A194" s="28"/>
      <c r="B194" s="28"/>
      <c r="C194" s="29"/>
      <c r="D194" s="30"/>
      <c r="E194" s="30"/>
      <c r="F194" s="30"/>
      <c r="G194" s="31" t="s">
        <v>67</v>
      </c>
      <c r="H194" s="31"/>
      <c r="I194" s="24" t="s">
        <v>68</v>
      </c>
      <c r="J194" s="24"/>
      <c r="K194" s="25"/>
      <c r="L194" s="26">
        <v>150</v>
      </c>
      <c r="M194" s="28"/>
      <c r="N194" s="28"/>
      <c r="O194" s="29"/>
      <c r="P194" s="30"/>
      <c r="Q194" s="30"/>
      <c r="R194" s="30"/>
      <c r="S194" s="31" t="s">
        <v>67</v>
      </c>
      <c r="T194" s="31"/>
      <c r="U194" s="24" t="s">
        <v>69</v>
      </c>
      <c r="V194" s="24"/>
      <c r="W194" s="25"/>
    </row>
    <row r="195" spans="1:23" s="39" customFormat="1" ht="4.5" customHeight="1">
      <c r="A195" s="82"/>
      <c r="B195" s="83"/>
      <c r="C195" s="84"/>
      <c r="D195" s="85"/>
      <c r="E195" s="86"/>
      <c r="F195" s="87"/>
      <c r="G195" s="88"/>
      <c r="H195" s="88"/>
      <c r="I195" s="84"/>
      <c r="J195" s="83"/>
      <c r="K195" s="89"/>
      <c r="L195" s="81"/>
      <c r="M195" s="82"/>
      <c r="N195" s="83"/>
      <c r="O195" s="84"/>
      <c r="P195" s="85"/>
      <c r="Q195" s="86"/>
      <c r="R195" s="87"/>
      <c r="S195" s="88"/>
      <c r="T195" s="88"/>
      <c r="U195" s="84"/>
      <c r="V195" s="83"/>
      <c r="W195" s="89"/>
    </row>
    <row r="196" spans="1:23" s="39" customFormat="1" ht="12.75" customHeight="1">
      <c r="A196" s="90"/>
      <c r="B196" s="91"/>
      <c r="C196" s="92"/>
      <c r="D196" s="93"/>
      <c r="E196" s="34" t="s">
        <v>70</v>
      </c>
      <c r="F196" s="94" t="s">
        <v>407</v>
      </c>
      <c r="G196" s="95"/>
      <c r="H196" s="96"/>
      <c r="I196" s="96"/>
      <c r="J196" s="91"/>
      <c r="K196" s="97"/>
      <c r="L196" s="98"/>
      <c r="M196" s="90"/>
      <c r="N196" s="91"/>
      <c r="O196" s="92"/>
      <c r="P196" s="93"/>
      <c r="Q196" s="34" t="s">
        <v>70</v>
      </c>
      <c r="R196" s="100" t="s">
        <v>408</v>
      </c>
      <c r="S196" s="95"/>
      <c r="T196" s="96"/>
      <c r="U196" s="96"/>
      <c r="V196" s="91"/>
      <c r="W196" s="97"/>
    </row>
    <row r="197" spans="1:23" s="39" customFormat="1" ht="12.75" customHeight="1">
      <c r="A197" s="90"/>
      <c r="B197" s="91"/>
      <c r="C197" s="92"/>
      <c r="D197" s="93"/>
      <c r="E197" s="40" t="s">
        <v>73</v>
      </c>
      <c r="F197" s="94" t="s">
        <v>409</v>
      </c>
      <c r="G197" s="99"/>
      <c r="H197" s="96"/>
      <c r="I197" s="96"/>
      <c r="J197" s="91"/>
      <c r="K197" s="97"/>
      <c r="L197" s="98"/>
      <c r="M197" s="90"/>
      <c r="N197" s="91"/>
      <c r="O197" s="92"/>
      <c r="P197" s="93"/>
      <c r="Q197" s="40" t="s">
        <v>73</v>
      </c>
      <c r="R197" s="94" t="s">
        <v>410</v>
      </c>
      <c r="S197" s="99"/>
      <c r="T197" s="96"/>
      <c r="U197" s="96"/>
      <c r="V197" s="91"/>
      <c r="W197" s="97"/>
    </row>
    <row r="198" spans="1:23" s="39" customFormat="1" ht="12.75" customHeight="1">
      <c r="A198" s="90"/>
      <c r="B198" s="91"/>
      <c r="C198" s="92"/>
      <c r="D198" s="93"/>
      <c r="E198" s="40" t="s">
        <v>76</v>
      </c>
      <c r="F198" s="94" t="s">
        <v>411</v>
      </c>
      <c r="G198" s="95"/>
      <c r="H198" s="96"/>
      <c r="I198" s="96"/>
      <c r="J198" s="91"/>
      <c r="K198" s="97"/>
      <c r="L198" s="98"/>
      <c r="M198" s="90"/>
      <c r="N198" s="91"/>
      <c r="O198" s="92"/>
      <c r="P198" s="93"/>
      <c r="Q198" s="40" t="s">
        <v>76</v>
      </c>
      <c r="R198" s="94" t="s">
        <v>247</v>
      </c>
      <c r="S198" s="95"/>
      <c r="T198" s="96"/>
      <c r="U198" s="96"/>
      <c r="V198" s="91"/>
      <c r="W198" s="97"/>
    </row>
    <row r="199" spans="1:23" s="39" customFormat="1" ht="12.75" customHeight="1">
      <c r="A199" s="90"/>
      <c r="B199" s="91"/>
      <c r="C199" s="92"/>
      <c r="D199" s="93"/>
      <c r="E199" s="34" t="s">
        <v>79</v>
      </c>
      <c r="F199" s="94" t="s">
        <v>412</v>
      </c>
      <c r="G199" s="95"/>
      <c r="H199" s="96"/>
      <c r="I199" s="96"/>
      <c r="J199" s="91"/>
      <c r="K199" s="97"/>
      <c r="L199" s="98"/>
      <c r="M199" s="90"/>
      <c r="N199" s="91"/>
      <c r="O199" s="92"/>
      <c r="P199" s="93"/>
      <c r="Q199" s="34" t="s">
        <v>79</v>
      </c>
      <c r="R199" s="94" t="s">
        <v>413</v>
      </c>
      <c r="S199" s="95"/>
      <c r="T199" s="96"/>
      <c r="U199" s="96"/>
      <c r="V199" s="91"/>
      <c r="W199" s="97"/>
    </row>
    <row r="200" spans="1:23" s="39" customFormat="1" ht="12.75" customHeight="1">
      <c r="A200" s="101" t="s">
        <v>70</v>
      </c>
      <c r="B200" s="102" t="s">
        <v>393</v>
      </c>
      <c r="C200" s="92"/>
      <c r="D200" s="93"/>
      <c r="E200" s="103"/>
      <c r="F200" s="95"/>
      <c r="G200" s="34" t="s">
        <v>70</v>
      </c>
      <c r="H200" s="104" t="s">
        <v>414</v>
      </c>
      <c r="I200" s="95"/>
      <c r="J200" s="99"/>
      <c r="K200" s="97"/>
      <c r="L200" s="98"/>
      <c r="M200" s="101" t="s">
        <v>70</v>
      </c>
      <c r="N200" s="102" t="s">
        <v>415</v>
      </c>
      <c r="O200" s="92"/>
      <c r="P200" s="93"/>
      <c r="Q200" s="103"/>
      <c r="R200" s="95"/>
      <c r="S200" s="34" t="s">
        <v>70</v>
      </c>
      <c r="T200" s="104" t="s">
        <v>416</v>
      </c>
      <c r="U200" s="95"/>
      <c r="V200" s="99"/>
      <c r="W200" s="97"/>
    </row>
    <row r="201" spans="1:23" s="39" customFormat="1" ht="12.75" customHeight="1">
      <c r="A201" s="105" t="s">
        <v>73</v>
      </c>
      <c r="B201" s="102" t="s">
        <v>417</v>
      </c>
      <c r="C201" s="106"/>
      <c r="D201" s="93"/>
      <c r="E201" s="103"/>
      <c r="F201" s="107"/>
      <c r="G201" s="40" t="s">
        <v>73</v>
      </c>
      <c r="H201" s="104" t="s">
        <v>220</v>
      </c>
      <c r="I201" s="95"/>
      <c r="J201" s="99"/>
      <c r="K201" s="97"/>
      <c r="L201" s="98"/>
      <c r="M201" s="105" t="s">
        <v>73</v>
      </c>
      <c r="N201" s="102" t="s">
        <v>418</v>
      </c>
      <c r="O201" s="106"/>
      <c r="P201" s="93"/>
      <c r="Q201" s="103"/>
      <c r="R201" s="107"/>
      <c r="S201" s="40" t="s">
        <v>73</v>
      </c>
      <c r="T201" s="104" t="s">
        <v>419</v>
      </c>
      <c r="U201" s="95"/>
      <c r="V201" s="99"/>
      <c r="W201" s="97"/>
    </row>
    <row r="202" spans="1:23" s="39" customFormat="1" ht="12.75" customHeight="1">
      <c r="A202" s="105" t="s">
        <v>76</v>
      </c>
      <c r="B202" s="109" t="s">
        <v>420</v>
      </c>
      <c r="C202" s="92"/>
      <c r="D202" s="93"/>
      <c r="E202" s="103"/>
      <c r="F202" s="107"/>
      <c r="G202" s="40" t="s">
        <v>76</v>
      </c>
      <c r="H202" s="104" t="s">
        <v>421</v>
      </c>
      <c r="I202" s="95"/>
      <c r="J202" s="95"/>
      <c r="K202" s="97"/>
      <c r="L202" s="98"/>
      <c r="M202" s="105" t="s">
        <v>76</v>
      </c>
      <c r="N202" s="102" t="s">
        <v>422</v>
      </c>
      <c r="O202" s="92"/>
      <c r="P202" s="93"/>
      <c r="Q202" s="103"/>
      <c r="R202" s="107"/>
      <c r="S202" s="40" t="s">
        <v>76</v>
      </c>
      <c r="T202" s="104" t="s">
        <v>423</v>
      </c>
      <c r="U202" s="95"/>
      <c r="V202" s="95"/>
      <c r="W202" s="97"/>
    </row>
    <row r="203" spans="1:23" s="39" customFormat="1" ht="12.75" customHeight="1">
      <c r="A203" s="101" t="s">
        <v>79</v>
      </c>
      <c r="B203" s="102" t="s">
        <v>424</v>
      </c>
      <c r="C203" s="106"/>
      <c r="D203" s="93"/>
      <c r="E203" s="103"/>
      <c r="F203" s="95"/>
      <c r="G203" s="34" t="s">
        <v>79</v>
      </c>
      <c r="H203" s="151" t="s">
        <v>420</v>
      </c>
      <c r="I203" s="95"/>
      <c r="J203" s="108" t="s">
        <v>96</v>
      </c>
      <c r="K203" s="97"/>
      <c r="L203" s="98"/>
      <c r="M203" s="101" t="s">
        <v>79</v>
      </c>
      <c r="N203" s="102" t="s">
        <v>239</v>
      </c>
      <c r="O203" s="106"/>
      <c r="P203" s="93"/>
      <c r="Q203" s="103"/>
      <c r="R203" s="95"/>
      <c r="S203" s="34" t="s">
        <v>79</v>
      </c>
      <c r="T203" s="104" t="s">
        <v>425</v>
      </c>
      <c r="U203" s="95"/>
      <c r="V203" s="108" t="s">
        <v>96</v>
      </c>
      <c r="W203" s="97"/>
    </row>
    <row r="204" spans="1:23" s="39" customFormat="1" ht="12.75" customHeight="1">
      <c r="A204" s="110"/>
      <c r="B204" s="106"/>
      <c r="C204" s="106"/>
      <c r="D204" s="93"/>
      <c r="E204" s="34" t="s">
        <v>70</v>
      </c>
      <c r="F204" s="94" t="s">
        <v>426</v>
      </c>
      <c r="G204" s="95"/>
      <c r="H204" s="111"/>
      <c r="I204" s="112" t="s">
        <v>100</v>
      </c>
      <c r="J204" s="113" t="s">
        <v>427</v>
      </c>
      <c r="K204" s="97"/>
      <c r="L204" s="98"/>
      <c r="M204" s="110"/>
      <c r="N204" s="106"/>
      <c r="O204" s="106"/>
      <c r="P204" s="93"/>
      <c r="Q204" s="34" t="s">
        <v>70</v>
      </c>
      <c r="R204" s="94" t="s">
        <v>428</v>
      </c>
      <c r="S204" s="95"/>
      <c r="T204" s="111"/>
      <c r="U204" s="112" t="s">
        <v>100</v>
      </c>
      <c r="V204" s="113" t="s">
        <v>429</v>
      </c>
      <c r="W204" s="97"/>
    </row>
    <row r="205" spans="1:23" s="39" customFormat="1" ht="12.75" customHeight="1">
      <c r="A205" s="90"/>
      <c r="B205" s="114" t="s">
        <v>104</v>
      </c>
      <c r="C205" s="92"/>
      <c r="D205" s="93"/>
      <c r="E205" s="40" t="s">
        <v>73</v>
      </c>
      <c r="F205" s="94" t="s">
        <v>430</v>
      </c>
      <c r="G205" s="95"/>
      <c r="H205" s="96"/>
      <c r="I205" s="112" t="s">
        <v>5</v>
      </c>
      <c r="J205" s="115" t="s">
        <v>431</v>
      </c>
      <c r="K205" s="97"/>
      <c r="L205" s="98"/>
      <c r="M205" s="90"/>
      <c r="N205" s="114" t="s">
        <v>104</v>
      </c>
      <c r="O205" s="92"/>
      <c r="P205" s="93"/>
      <c r="Q205" s="40" t="s">
        <v>73</v>
      </c>
      <c r="R205" s="94" t="s">
        <v>198</v>
      </c>
      <c r="S205" s="95"/>
      <c r="T205" s="96"/>
      <c r="U205" s="112" t="s">
        <v>5</v>
      </c>
      <c r="V205" s="115" t="s">
        <v>432</v>
      </c>
      <c r="W205" s="97"/>
    </row>
    <row r="206" spans="1:23" s="39" customFormat="1" ht="12.75" customHeight="1">
      <c r="A206" s="90"/>
      <c r="B206" s="114" t="s">
        <v>107</v>
      </c>
      <c r="C206" s="92"/>
      <c r="D206" s="93"/>
      <c r="E206" s="40" t="s">
        <v>76</v>
      </c>
      <c r="F206" s="94" t="s">
        <v>433</v>
      </c>
      <c r="G206" s="99"/>
      <c r="H206" s="96"/>
      <c r="I206" s="112" t="s">
        <v>109</v>
      </c>
      <c r="J206" s="115" t="s">
        <v>434</v>
      </c>
      <c r="K206" s="97"/>
      <c r="L206" s="98"/>
      <c r="M206" s="90"/>
      <c r="N206" s="114" t="s">
        <v>435</v>
      </c>
      <c r="O206" s="92"/>
      <c r="P206" s="93"/>
      <c r="Q206" s="40" t="s">
        <v>76</v>
      </c>
      <c r="R206" s="94" t="s">
        <v>436</v>
      </c>
      <c r="S206" s="99"/>
      <c r="T206" s="96"/>
      <c r="U206" s="112" t="s">
        <v>109</v>
      </c>
      <c r="V206" s="115" t="s">
        <v>437</v>
      </c>
      <c r="W206" s="97"/>
    </row>
    <row r="207" spans="1:23" s="39" customFormat="1" ht="12.75" customHeight="1">
      <c r="A207" s="116"/>
      <c r="B207" s="117"/>
      <c r="C207" s="117"/>
      <c r="D207" s="93"/>
      <c r="E207" s="34" t="s">
        <v>79</v>
      </c>
      <c r="F207" s="102" t="s">
        <v>438</v>
      </c>
      <c r="G207" s="117"/>
      <c r="H207" s="117"/>
      <c r="I207" s="118" t="s">
        <v>115</v>
      </c>
      <c r="J207" s="115" t="s">
        <v>434</v>
      </c>
      <c r="K207" s="119"/>
      <c r="L207" s="120"/>
      <c r="M207" s="116"/>
      <c r="N207" s="117"/>
      <c r="O207" s="117"/>
      <c r="P207" s="93"/>
      <c r="Q207" s="34" t="s">
        <v>79</v>
      </c>
      <c r="R207" s="102" t="s">
        <v>439</v>
      </c>
      <c r="S207" s="117"/>
      <c r="T207" s="117"/>
      <c r="U207" s="118" t="s">
        <v>115</v>
      </c>
      <c r="V207" s="115" t="s">
        <v>437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23" ht="14.25" customHeight="1">
      <c r="A209" s="130"/>
      <c r="B209" s="130" t="s">
        <v>117</v>
      </c>
      <c r="C209" s="131"/>
      <c r="D209" s="132" t="s">
        <v>118</v>
      </c>
      <c r="E209" s="132" t="s">
        <v>119</v>
      </c>
      <c r="F209" s="132" t="s">
        <v>120</v>
      </c>
      <c r="G209" s="133" t="s">
        <v>121</v>
      </c>
      <c r="H209" s="134"/>
      <c r="I209" s="131" t="s">
        <v>122</v>
      </c>
      <c r="J209" s="132" t="s">
        <v>117</v>
      </c>
      <c r="K209" s="130" t="s">
        <v>123</v>
      </c>
      <c r="L209" s="26">
        <v>150</v>
      </c>
      <c r="M209" s="130"/>
      <c r="N209" s="130" t="s">
        <v>117</v>
      </c>
      <c r="O209" s="131"/>
      <c r="P209" s="132" t="s">
        <v>118</v>
      </c>
      <c r="Q209" s="132" t="s">
        <v>119</v>
      </c>
      <c r="R209" s="132" t="s">
        <v>120</v>
      </c>
      <c r="S209" s="133" t="s">
        <v>121</v>
      </c>
      <c r="T209" s="134"/>
      <c r="U209" s="131" t="s">
        <v>122</v>
      </c>
      <c r="V209" s="132" t="s">
        <v>117</v>
      </c>
      <c r="W209" s="135" t="s">
        <v>123</v>
      </c>
    </row>
    <row r="210" spans="1:23" ht="14.25" customHeight="1">
      <c r="A210" s="136" t="s">
        <v>123</v>
      </c>
      <c r="B210" s="136" t="s">
        <v>124</v>
      </c>
      <c r="C210" s="137" t="s">
        <v>125</v>
      </c>
      <c r="D210" s="138" t="s">
        <v>126</v>
      </c>
      <c r="E210" s="138" t="s">
        <v>127</v>
      </c>
      <c r="F210" s="138"/>
      <c r="G210" s="139" t="s">
        <v>125</v>
      </c>
      <c r="H210" s="139" t="s">
        <v>122</v>
      </c>
      <c r="I210" s="137"/>
      <c r="J210" s="136" t="s">
        <v>124</v>
      </c>
      <c r="K210" s="136"/>
      <c r="L210" s="26">
        <v>150</v>
      </c>
      <c r="M210" s="136" t="s">
        <v>123</v>
      </c>
      <c r="N210" s="136" t="s">
        <v>124</v>
      </c>
      <c r="O210" s="137" t="s">
        <v>125</v>
      </c>
      <c r="P210" s="138" t="s">
        <v>126</v>
      </c>
      <c r="Q210" s="138" t="s">
        <v>127</v>
      </c>
      <c r="R210" s="138"/>
      <c r="S210" s="139" t="s">
        <v>125</v>
      </c>
      <c r="T210" s="139" t="s">
        <v>122</v>
      </c>
      <c r="U210" s="137"/>
      <c r="V210" s="136" t="s">
        <v>124</v>
      </c>
      <c r="W210" s="140"/>
    </row>
    <row r="211" spans="1:23" ht="16.5" customHeight="1">
      <c r="A211" s="141">
        <v>-4.125</v>
      </c>
      <c r="B211" s="142">
        <v>1</v>
      </c>
      <c r="C211" s="143">
        <v>2</v>
      </c>
      <c r="D211" s="182" t="s">
        <v>179</v>
      </c>
      <c r="E211" s="144" t="s">
        <v>109</v>
      </c>
      <c r="F211" s="150">
        <v>11</v>
      </c>
      <c r="G211" s="146"/>
      <c r="H211" s="146">
        <v>450</v>
      </c>
      <c r="I211" s="147">
        <v>3</v>
      </c>
      <c r="J211" s="148">
        <v>7</v>
      </c>
      <c r="K211" s="187">
        <v>4.125</v>
      </c>
      <c r="L211" s="26"/>
      <c r="M211" s="141">
        <v>-2.8125</v>
      </c>
      <c r="N211" s="142">
        <v>4</v>
      </c>
      <c r="O211" s="143">
        <v>2</v>
      </c>
      <c r="P211" s="186" t="s">
        <v>261</v>
      </c>
      <c r="Q211" s="144" t="s">
        <v>115</v>
      </c>
      <c r="R211" s="150">
        <v>4</v>
      </c>
      <c r="S211" s="146">
        <v>150</v>
      </c>
      <c r="T211" s="146"/>
      <c r="U211" s="147">
        <v>3</v>
      </c>
      <c r="V211" s="148">
        <v>4</v>
      </c>
      <c r="W211" s="183">
        <v>2.8125</v>
      </c>
    </row>
    <row r="212" spans="1:23" ht="16.5" customHeight="1">
      <c r="A212" s="141">
        <v>1.875</v>
      </c>
      <c r="B212" s="142">
        <v>6</v>
      </c>
      <c r="C212" s="143">
        <v>5</v>
      </c>
      <c r="D212" s="185" t="s">
        <v>181</v>
      </c>
      <c r="E212" s="144" t="s">
        <v>109</v>
      </c>
      <c r="F212" s="150">
        <v>11</v>
      </c>
      <c r="G212" s="146"/>
      <c r="H212" s="146">
        <v>200</v>
      </c>
      <c r="I212" s="147">
        <v>4</v>
      </c>
      <c r="J212" s="148">
        <v>2</v>
      </c>
      <c r="K212" s="187">
        <v>-1.875</v>
      </c>
      <c r="L212" s="26"/>
      <c r="M212" s="141">
        <v>-7.5625</v>
      </c>
      <c r="N212" s="142">
        <v>0</v>
      </c>
      <c r="O212" s="143">
        <v>5</v>
      </c>
      <c r="P212" s="185" t="s">
        <v>130</v>
      </c>
      <c r="Q212" s="144" t="s">
        <v>100</v>
      </c>
      <c r="R212" s="150">
        <v>9</v>
      </c>
      <c r="S212" s="146"/>
      <c r="T212" s="146">
        <v>100</v>
      </c>
      <c r="U212" s="147">
        <v>4</v>
      </c>
      <c r="V212" s="148">
        <v>8</v>
      </c>
      <c r="W212" s="183">
        <v>7.5625</v>
      </c>
    </row>
    <row r="213" spans="1:23" ht="16.5" customHeight="1">
      <c r="A213" s="141">
        <v>-4.125</v>
      </c>
      <c r="B213" s="142">
        <v>1</v>
      </c>
      <c r="C213" s="143">
        <v>9</v>
      </c>
      <c r="D213" s="182" t="s">
        <v>179</v>
      </c>
      <c r="E213" s="144" t="s">
        <v>109</v>
      </c>
      <c r="F213" s="150">
        <v>11</v>
      </c>
      <c r="G213" s="146"/>
      <c r="H213" s="146">
        <v>450</v>
      </c>
      <c r="I213" s="147">
        <v>8</v>
      </c>
      <c r="J213" s="148">
        <v>7</v>
      </c>
      <c r="K213" s="187">
        <v>4.125</v>
      </c>
      <c r="L213" s="26"/>
      <c r="M213" s="141">
        <v>6.875</v>
      </c>
      <c r="N213" s="142">
        <v>6</v>
      </c>
      <c r="O213" s="143">
        <v>9</v>
      </c>
      <c r="P213" s="186" t="s">
        <v>128</v>
      </c>
      <c r="Q213" s="144" t="s">
        <v>5</v>
      </c>
      <c r="R213" s="150">
        <v>9</v>
      </c>
      <c r="S213" s="146">
        <v>600</v>
      </c>
      <c r="T213" s="146"/>
      <c r="U213" s="147">
        <v>8</v>
      </c>
      <c r="V213" s="148">
        <v>2</v>
      </c>
      <c r="W213" s="183">
        <v>-6.875</v>
      </c>
    </row>
    <row r="214" spans="1:23" ht="16.5" customHeight="1">
      <c r="A214" s="141">
        <v>1.875</v>
      </c>
      <c r="B214" s="142">
        <v>6</v>
      </c>
      <c r="C214" s="143">
        <v>6</v>
      </c>
      <c r="D214" s="182" t="s">
        <v>135</v>
      </c>
      <c r="E214" s="144" t="s">
        <v>109</v>
      </c>
      <c r="F214" s="150">
        <v>11</v>
      </c>
      <c r="G214" s="146"/>
      <c r="H214" s="146">
        <v>200</v>
      </c>
      <c r="I214" s="147">
        <v>7</v>
      </c>
      <c r="J214" s="148">
        <v>2</v>
      </c>
      <c r="K214" s="187">
        <v>-1.875</v>
      </c>
      <c r="L214" s="26"/>
      <c r="M214" s="141">
        <v>8.1875</v>
      </c>
      <c r="N214" s="142">
        <v>8</v>
      </c>
      <c r="O214" s="143">
        <v>6</v>
      </c>
      <c r="P214" s="182" t="s">
        <v>131</v>
      </c>
      <c r="Q214" s="144" t="s">
        <v>100</v>
      </c>
      <c r="R214" s="150">
        <v>8</v>
      </c>
      <c r="S214" s="146">
        <v>670</v>
      </c>
      <c r="T214" s="146"/>
      <c r="U214" s="147">
        <v>7</v>
      </c>
      <c r="V214" s="148">
        <v>0</v>
      </c>
      <c r="W214" s="183">
        <v>-8.1875</v>
      </c>
    </row>
    <row r="215" spans="1:23" ht="16.5" customHeight="1">
      <c r="A215" s="141">
        <v>1.875</v>
      </c>
      <c r="B215" s="142">
        <v>6</v>
      </c>
      <c r="C215" s="143">
        <v>1</v>
      </c>
      <c r="D215" s="182" t="s">
        <v>181</v>
      </c>
      <c r="E215" s="144" t="s">
        <v>109</v>
      </c>
      <c r="F215" s="150">
        <v>11</v>
      </c>
      <c r="G215" s="146"/>
      <c r="H215" s="146">
        <v>200</v>
      </c>
      <c r="I215" s="147">
        <v>10</v>
      </c>
      <c r="J215" s="148">
        <v>2</v>
      </c>
      <c r="K215" s="187">
        <v>-1.875</v>
      </c>
      <c r="L215" s="26"/>
      <c r="M215" s="141">
        <v>-2.8125</v>
      </c>
      <c r="N215" s="142">
        <v>2</v>
      </c>
      <c r="O215" s="143">
        <v>1</v>
      </c>
      <c r="P215" s="182" t="s">
        <v>129</v>
      </c>
      <c r="Q215" s="144" t="s">
        <v>100</v>
      </c>
      <c r="R215" s="150">
        <v>9</v>
      </c>
      <c r="S215" s="146">
        <v>140</v>
      </c>
      <c r="T215" s="146"/>
      <c r="U215" s="147">
        <v>10</v>
      </c>
      <c r="V215" s="148">
        <v>6</v>
      </c>
      <c r="W215" s="183">
        <v>2.8125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3"/>
  <headerFooter alignWithMargins="0">
    <oddHeader>&amp;R&amp;P</oddHeader>
  </headerFooter>
  <rowBreaks count="3" manualBreakCount="3">
    <brk id="54" max="255" man="1"/>
    <brk id="108" max="255" man="1"/>
    <brk id="162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198"/>
      <c r="B3" s="199"/>
      <c r="C3" s="200"/>
      <c r="D3" s="201"/>
      <c r="E3" s="202"/>
      <c r="F3" s="203"/>
      <c r="G3" s="204"/>
      <c r="H3" s="204"/>
      <c r="I3" s="200"/>
      <c r="J3" s="199"/>
      <c r="K3" s="205"/>
      <c r="L3" s="26"/>
      <c r="M3" s="198"/>
      <c r="N3" s="199"/>
      <c r="O3" s="200"/>
      <c r="P3" s="201"/>
      <c r="Q3" s="202"/>
      <c r="R3" s="203"/>
      <c r="S3" s="204"/>
      <c r="T3" s="204"/>
      <c r="U3" s="200"/>
      <c r="V3" s="199"/>
      <c r="W3" s="205"/>
    </row>
    <row r="4" spans="1:23" s="39" customFormat="1" ht="12.75" customHeight="1">
      <c r="A4" s="206"/>
      <c r="B4" s="32"/>
      <c r="C4" s="33"/>
      <c r="D4" s="207"/>
      <c r="E4" s="208" t="s">
        <v>70</v>
      </c>
      <c r="F4" s="35" t="s">
        <v>68</v>
      </c>
      <c r="G4" s="36"/>
      <c r="H4" s="42"/>
      <c r="I4" s="42"/>
      <c r="J4" s="32"/>
      <c r="K4" s="209"/>
      <c r="L4" s="38"/>
      <c r="M4" s="206"/>
      <c r="N4" s="32"/>
      <c r="O4" s="33"/>
      <c r="P4" s="207"/>
      <c r="Q4" s="208" t="s">
        <v>70</v>
      </c>
      <c r="R4" s="35" t="s">
        <v>440</v>
      </c>
      <c r="S4" s="36"/>
      <c r="T4" s="42"/>
      <c r="U4" s="42"/>
      <c r="V4" s="32"/>
      <c r="W4" s="209"/>
    </row>
    <row r="5" spans="1:23" s="39" customFormat="1" ht="12.75" customHeight="1">
      <c r="A5" s="206"/>
      <c r="B5" s="32"/>
      <c r="C5" s="33"/>
      <c r="D5" s="207"/>
      <c r="E5" s="210" t="s">
        <v>73</v>
      </c>
      <c r="F5" s="35" t="s">
        <v>441</v>
      </c>
      <c r="G5" s="211"/>
      <c r="H5" s="42"/>
      <c r="I5" s="42"/>
      <c r="J5" s="32"/>
      <c r="K5" s="209"/>
      <c r="L5" s="38"/>
      <c r="M5" s="206"/>
      <c r="N5" s="32"/>
      <c r="O5" s="33"/>
      <c r="P5" s="207"/>
      <c r="Q5" s="210" t="s">
        <v>73</v>
      </c>
      <c r="R5" s="35" t="s">
        <v>328</v>
      </c>
      <c r="S5" s="211"/>
      <c r="T5" s="42"/>
      <c r="U5" s="42"/>
      <c r="V5" s="32"/>
      <c r="W5" s="209"/>
    </row>
    <row r="6" spans="1:23" s="39" customFormat="1" ht="12.75" customHeight="1">
      <c r="A6" s="206"/>
      <c r="B6" s="32"/>
      <c r="C6" s="33"/>
      <c r="D6" s="207"/>
      <c r="E6" s="210" t="s">
        <v>76</v>
      </c>
      <c r="F6" s="35" t="s">
        <v>442</v>
      </c>
      <c r="G6" s="36"/>
      <c r="H6" s="42"/>
      <c r="I6" s="42"/>
      <c r="J6" s="32"/>
      <c r="K6" s="209"/>
      <c r="L6" s="38"/>
      <c r="M6" s="206"/>
      <c r="N6" s="32"/>
      <c r="O6" s="33"/>
      <c r="P6" s="207"/>
      <c r="Q6" s="210" t="s">
        <v>76</v>
      </c>
      <c r="R6" s="35" t="s">
        <v>443</v>
      </c>
      <c r="S6" s="36"/>
      <c r="T6" s="42"/>
      <c r="U6" s="42"/>
      <c r="V6" s="32"/>
      <c r="W6" s="209"/>
    </row>
    <row r="7" spans="1:23" s="39" customFormat="1" ht="12.75" customHeight="1">
      <c r="A7" s="206"/>
      <c r="B7" s="32"/>
      <c r="C7" s="33"/>
      <c r="D7" s="207"/>
      <c r="E7" s="208" t="s">
        <v>79</v>
      </c>
      <c r="F7" s="35" t="s">
        <v>444</v>
      </c>
      <c r="G7" s="36"/>
      <c r="H7" s="42"/>
      <c r="I7" s="42"/>
      <c r="J7" s="32"/>
      <c r="K7" s="209"/>
      <c r="L7" s="38"/>
      <c r="M7" s="206"/>
      <c r="N7" s="32"/>
      <c r="O7" s="33"/>
      <c r="P7" s="207"/>
      <c r="Q7" s="208" t="s">
        <v>79</v>
      </c>
      <c r="R7" s="35" t="s">
        <v>445</v>
      </c>
      <c r="S7" s="36"/>
      <c r="T7" s="42"/>
      <c r="U7" s="42"/>
      <c r="V7" s="32"/>
      <c r="W7" s="209"/>
    </row>
    <row r="8" spans="1:23" s="39" customFormat="1" ht="12.75" customHeight="1">
      <c r="A8" s="213" t="s">
        <v>70</v>
      </c>
      <c r="B8" s="214" t="s">
        <v>446</v>
      </c>
      <c r="C8" s="33"/>
      <c r="D8" s="207"/>
      <c r="F8" s="36"/>
      <c r="G8" s="208" t="s">
        <v>70</v>
      </c>
      <c r="H8" s="216" t="s">
        <v>447</v>
      </c>
      <c r="I8" s="36"/>
      <c r="J8" s="211"/>
      <c r="K8" s="209"/>
      <c r="L8" s="38"/>
      <c r="M8" s="213" t="s">
        <v>70</v>
      </c>
      <c r="N8" s="214" t="s">
        <v>192</v>
      </c>
      <c r="O8" s="33"/>
      <c r="P8" s="207"/>
      <c r="R8" s="36"/>
      <c r="S8" s="208" t="s">
        <v>70</v>
      </c>
      <c r="T8" s="216" t="s">
        <v>448</v>
      </c>
      <c r="U8" s="36"/>
      <c r="V8" s="211"/>
      <c r="W8" s="209"/>
    </row>
    <row r="9" spans="1:23" s="39" customFormat="1" ht="12.75" customHeight="1">
      <c r="A9" s="217" t="s">
        <v>73</v>
      </c>
      <c r="B9" s="214" t="s">
        <v>449</v>
      </c>
      <c r="C9" s="45"/>
      <c r="D9" s="207"/>
      <c r="F9" s="218"/>
      <c r="G9" s="210" t="s">
        <v>73</v>
      </c>
      <c r="H9" s="216" t="s">
        <v>450</v>
      </c>
      <c r="I9" s="36"/>
      <c r="J9" s="211"/>
      <c r="K9" s="209"/>
      <c r="L9" s="38"/>
      <c r="M9" s="217" t="s">
        <v>73</v>
      </c>
      <c r="N9" s="214" t="s">
        <v>451</v>
      </c>
      <c r="O9" s="45"/>
      <c r="P9" s="207"/>
      <c r="R9" s="218"/>
      <c r="S9" s="210" t="s">
        <v>73</v>
      </c>
      <c r="T9" s="216" t="s">
        <v>220</v>
      </c>
      <c r="U9" s="36"/>
      <c r="V9" s="211"/>
      <c r="W9" s="209"/>
    </row>
    <row r="10" spans="1:23" s="39" customFormat="1" ht="12.75" customHeight="1">
      <c r="A10" s="217" t="s">
        <v>76</v>
      </c>
      <c r="B10" s="214" t="s">
        <v>452</v>
      </c>
      <c r="C10" s="33"/>
      <c r="D10" s="207"/>
      <c r="F10" s="218"/>
      <c r="G10" s="210" t="s">
        <v>76</v>
      </c>
      <c r="H10" s="216" t="s">
        <v>453</v>
      </c>
      <c r="I10" s="36"/>
      <c r="J10" s="36"/>
      <c r="K10" s="209"/>
      <c r="L10" s="38"/>
      <c r="M10" s="217" t="s">
        <v>76</v>
      </c>
      <c r="N10" s="214" t="s">
        <v>454</v>
      </c>
      <c r="O10" s="33"/>
      <c r="P10" s="207"/>
      <c r="R10" s="218"/>
      <c r="S10" s="210" t="s">
        <v>76</v>
      </c>
      <c r="T10" s="216" t="s">
        <v>455</v>
      </c>
      <c r="U10" s="36"/>
      <c r="V10" s="36"/>
      <c r="W10" s="209"/>
    </row>
    <row r="11" spans="1:23" s="39" customFormat="1" ht="12.75" customHeight="1">
      <c r="A11" s="213" t="s">
        <v>79</v>
      </c>
      <c r="B11" s="214" t="s">
        <v>456</v>
      </c>
      <c r="C11" s="45"/>
      <c r="D11" s="207"/>
      <c r="F11" s="36"/>
      <c r="G11" s="208" t="s">
        <v>79</v>
      </c>
      <c r="H11" s="216" t="s">
        <v>457</v>
      </c>
      <c r="I11" s="95"/>
      <c r="J11" s="108" t="s">
        <v>96</v>
      </c>
      <c r="K11" s="97"/>
      <c r="L11" s="38"/>
      <c r="M11" s="213" t="s">
        <v>79</v>
      </c>
      <c r="N11" s="214" t="s">
        <v>458</v>
      </c>
      <c r="O11" s="45"/>
      <c r="P11" s="207"/>
      <c r="R11" s="36"/>
      <c r="S11" s="208" t="s">
        <v>79</v>
      </c>
      <c r="T11" s="216" t="s">
        <v>459</v>
      </c>
      <c r="U11" s="95"/>
      <c r="V11" s="108" t="s">
        <v>96</v>
      </c>
      <c r="W11" s="97"/>
    </row>
    <row r="12" spans="1:23" s="39" customFormat="1" ht="12.75" customHeight="1">
      <c r="A12" s="220"/>
      <c r="B12" s="45"/>
      <c r="C12" s="208"/>
      <c r="D12" s="207"/>
      <c r="E12" s="208" t="s">
        <v>70</v>
      </c>
      <c r="F12" s="35" t="s">
        <v>460</v>
      </c>
      <c r="G12" s="36"/>
      <c r="H12" s="221"/>
      <c r="I12" s="112" t="s">
        <v>100</v>
      </c>
      <c r="J12" s="113" t="s">
        <v>461</v>
      </c>
      <c r="K12" s="97"/>
      <c r="L12" s="38"/>
      <c r="M12" s="220"/>
      <c r="N12" s="45"/>
      <c r="O12" s="208"/>
      <c r="P12" s="207"/>
      <c r="Q12" s="208" t="s">
        <v>70</v>
      </c>
      <c r="R12" s="35" t="s">
        <v>462</v>
      </c>
      <c r="S12" s="36"/>
      <c r="T12" s="221"/>
      <c r="U12" s="112" t="s">
        <v>100</v>
      </c>
      <c r="V12" s="113" t="s">
        <v>463</v>
      </c>
      <c r="W12" s="97"/>
    </row>
    <row r="13" spans="1:23" s="39" customFormat="1" ht="12.75" customHeight="1">
      <c r="A13" s="206"/>
      <c r="B13" s="114" t="s">
        <v>104</v>
      </c>
      <c r="C13" s="33"/>
      <c r="D13" s="207"/>
      <c r="E13" s="210" t="s">
        <v>73</v>
      </c>
      <c r="F13" s="35" t="s">
        <v>464</v>
      </c>
      <c r="G13" s="36"/>
      <c r="H13" s="42"/>
      <c r="I13" s="112" t="s">
        <v>5</v>
      </c>
      <c r="J13" s="115" t="s">
        <v>465</v>
      </c>
      <c r="K13" s="97"/>
      <c r="L13" s="38"/>
      <c r="M13" s="206"/>
      <c r="N13" s="114" t="s">
        <v>104</v>
      </c>
      <c r="O13" s="33"/>
      <c r="P13" s="207"/>
      <c r="Q13" s="210" t="s">
        <v>73</v>
      </c>
      <c r="R13" s="35" t="s">
        <v>466</v>
      </c>
      <c r="S13" s="36"/>
      <c r="T13" s="42"/>
      <c r="U13" s="112" t="s">
        <v>5</v>
      </c>
      <c r="V13" s="115" t="s">
        <v>467</v>
      </c>
      <c r="W13" s="97"/>
    </row>
    <row r="14" spans="1:23" s="39" customFormat="1" ht="12.75" customHeight="1">
      <c r="A14" s="206"/>
      <c r="B14" s="114" t="s">
        <v>468</v>
      </c>
      <c r="C14" s="33"/>
      <c r="D14" s="207"/>
      <c r="E14" s="210" t="s">
        <v>76</v>
      </c>
      <c r="F14" s="35" t="s">
        <v>469</v>
      </c>
      <c r="G14" s="211"/>
      <c r="H14" s="42"/>
      <c r="I14" s="112" t="s">
        <v>109</v>
      </c>
      <c r="J14" s="115" t="s">
        <v>470</v>
      </c>
      <c r="K14" s="97"/>
      <c r="L14" s="38"/>
      <c r="M14" s="206"/>
      <c r="N14" s="114" t="s">
        <v>471</v>
      </c>
      <c r="O14" s="33"/>
      <c r="P14" s="207"/>
      <c r="Q14" s="210" t="s">
        <v>76</v>
      </c>
      <c r="R14" s="35" t="s">
        <v>472</v>
      </c>
      <c r="S14" s="211"/>
      <c r="T14" s="42"/>
      <c r="U14" s="112" t="s">
        <v>109</v>
      </c>
      <c r="V14" s="115" t="s">
        <v>473</v>
      </c>
      <c r="W14" s="97"/>
    </row>
    <row r="15" spans="1:23" s="39" customFormat="1" ht="12.75" customHeight="1">
      <c r="A15" s="222"/>
      <c r="B15" s="43"/>
      <c r="C15" s="43"/>
      <c r="D15" s="207"/>
      <c r="E15" s="208" t="s">
        <v>79</v>
      </c>
      <c r="F15" s="214" t="s">
        <v>192</v>
      </c>
      <c r="G15" s="43"/>
      <c r="H15" s="43"/>
      <c r="I15" s="118" t="s">
        <v>115</v>
      </c>
      <c r="J15" s="115" t="s">
        <v>470</v>
      </c>
      <c r="K15" s="119"/>
      <c r="L15" s="46"/>
      <c r="M15" s="222"/>
      <c r="N15" s="43"/>
      <c r="O15" s="43"/>
      <c r="P15" s="207"/>
      <c r="Q15" s="208" t="s">
        <v>79</v>
      </c>
      <c r="R15" s="214" t="s">
        <v>474</v>
      </c>
      <c r="S15" s="43"/>
      <c r="T15" s="43"/>
      <c r="U15" s="118" t="s">
        <v>115</v>
      </c>
      <c r="V15" s="115" t="s">
        <v>473</v>
      </c>
      <c r="W15" s="119"/>
    </row>
    <row r="16" spans="1:23" ht="4.5" customHeight="1">
      <c r="A16" s="223"/>
      <c r="B16" s="224"/>
      <c r="C16" s="225"/>
      <c r="D16" s="226"/>
      <c r="E16" s="227"/>
      <c r="F16" s="228"/>
      <c r="G16" s="229"/>
      <c r="H16" s="229"/>
      <c r="I16" s="225"/>
      <c r="J16" s="224"/>
      <c r="K16" s="230"/>
      <c r="M16" s="223"/>
      <c r="N16" s="224"/>
      <c r="O16" s="225"/>
      <c r="P16" s="226"/>
      <c r="Q16" s="227"/>
      <c r="R16" s="228"/>
      <c r="S16" s="229"/>
      <c r="T16" s="229"/>
      <c r="U16" s="225"/>
      <c r="V16" s="224"/>
      <c r="W16" s="230"/>
    </row>
    <row r="17" spans="1:23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0" t="s">
        <v>123</v>
      </c>
    </row>
    <row r="18" spans="1:23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79" t="s">
        <v>124</v>
      </c>
      <c r="O18" s="180" t="s">
        <v>125</v>
      </c>
      <c r="P18" s="181" t="s">
        <v>126</v>
      </c>
      <c r="Q18" s="181" t="s">
        <v>127</v>
      </c>
      <c r="R18" s="181"/>
      <c r="S18" s="139" t="s">
        <v>125</v>
      </c>
      <c r="T18" s="139" t="s">
        <v>122</v>
      </c>
      <c r="U18" s="137"/>
      <c r="V18" s="136" t="s">
        <v>124</v>
      </c>
      <c r="W18" s="136"/>
    </row>
    <row r="19" spans="1:23" ht="16.5" customHeight="1">
      <c r="A19" s="141">
        <v>-0.125</v>
      </c>
      <c r="B19" s="142">
        <v>2</v>
      </c>
      <c r="C19" s="143">
        <v>1</v>
      </c>
      <c r="D19" s="182" t="s">
        <v>130</v>
      </c>
      <c r="E19" s="144" t="s">
        <v>5</v>
      </c>
      <c r="F19" s="145">
        <v>10</v>
      </c>
      <c r="G19" s="146">
        <v>420</v>
      </c>
      <c r="H19" s="146"/>
      <c r="I19" s="147">
        <v>2</v>
      </c>
      <c r="J19" s="148">
        <v>4</v>
      </c>
      <c r="K19" s="149">
        <v>0.125</v>
      </c>
      <c r="L19" s="26"/>
      <c r="M19" s="141">
        <v>5.5</v>
      </c>
      <c r="N19" s="142">
        <v>6</v>
      </c>
      <c r="O19" s="143">
        <v>1</v>
      </c>
      <c r="P19" s="182" t="s">
        <v>128</v>
      </c>
      <c r="Q19" s="144" t="s">
        <v>115</v>
      </c>
      <c r="R19" s="145">
        <v>6</v>
      </c>
      <c r="S19" s="146">
        <v>150</v>
      </c>
      <c r="T19" s="146"/>
      <c r="U19" s="147">
        <v>2</v>
      </c>
      <c r="V19" s="148">
        <v>0</v>
      </c>
      <c r="W19" s="149">
        <v>-5.5</v>
      </c>
    </row>
    <row r="20" spans="1:23" ht="16.5" customHeight="1">
      <c r="A20" s="141">
        <v>1.75</v>
      </c>
      <c r="B20" s="142">
        <v>5</v>
      </c>
      <c r="C20" s="143">
        <v>4</v>
      </c>
      <c r="D20" s="182" t="s">
        <v>183</v>
      </c>
      <c r="E20" s="144" t="s">
        <v>109</v>
      </c>
      <c r="F20" s="145">
        <v>7</v>
      </c>
      <c r="G20" s="146">
        <v>500</v>
      </c>
      <c r="H20" s="146"/>
      <c r="I20" s="147">
        <v>5</v>
      </c>
      <c r="J20" s="148">
        <v>1</v>
      </c>
      <c r="K20" s="149">
        <v>-1.75</v>
      </c>
      <c r="L20" s="26"/>
      <c r="M20" s="141">
        <v>3.125</v>
      </c>
      <c r="N20" s="142">
        <v>4</v>
      </c>
      <c r="O20" s="143">
        <v>4</v>
      </c>
      <c r="P20" s="182" t="s">
        <v>133</v>
      </c>
      <c r="Q20" s="144" t="s">
        <v>109</v>
      </c>
      <c r="R20" s="145">
        <v>8</v>
      </c>
      <c r="S20" s="146">
        <v>50</v>
      </c>
      <c r="T20" s="146"/>
      <c r="U20" s="147">
        <v>5</v>
      </c>
      <c r="V20" s="148">
        <v>2</v>
      </c>
      <c r="W20" s="149">
        <v>-3.125</v>
      </c>
    </row>
    <row r="21" spans="1:23" ht="16.5" customHeight="1">
      <c r="A21" s="141">
        <v>1.75</v>
      </c>
      <c r="B21" s="142">
        <v>5</v>
      </c>
      <c r="C21" s="143">
        <v>7</v>
      </c>
      <c r="D21" s="182" t="s">
        <v>183</v>
      </c>
      <c r="E21" s="144" t="s">
        <v>115</v>
      </c>
      <c r="F21" s="145">
        <v>7</v>
      </c>
      <c r="G21" s="146">
        <v>500</v>
      </c>
      <c r="H21" s="146"/>
      <c r="I21" s="147">
        <v>3</v>
      </c>
      <c r="J21" s="148">
        <v>1</v>
      </c>
      <c r="K21" s="149">
        <v>-1.75</v>
      </c>
      <c r="L21" s="26"/>
      <c r="M21" s="141">
        <v>-0.375</v>
      </c>
      <c r="N21" s="142">
        <v>2</v>
      </c>
      <c r="O21" s="143">
        <v>7</v>
      </c>
      <c r="P21" s="182" t="s">
        <v>263</v>
      </c>
      <c r="Q21" s="144" t="s">
        <v>109</v>
      </c>
      <c r="R21" s="145">
        <v>8</v>
      </c>
      <c r="S21" s="146"/>
      <c r="T21" s="146">
        <v>110</v>
      </c>
      <c r="U21" s="147">
        <v>3</v>
      </c>
      <c r="V21" s="148">
        <v>4</v>
      </c>
      <c r="W21" s="149">
        <v>0.375</v>
      </c>
    </row>
    <row r="22" spans="1:23" ht="16.5" customHeight="1">
      <c r="A22" s="141">
        <v>-6.625</v>
      </c>
      <c r="B22" s="142">
        <v>0</v>
      </c>
      <c r="C22" s="143">
        <v>6</v>
      </c>
      <c r="D22" s="182" t="s">
        <v>129</v>
      </c>
      <c r="E22" s="144" t="s">
        <v>5</v>
      </c>
      <c r="F22" s="145">
        <v>9</v>
      </c>
      <c r="G22" s="146">
        <v>140</v>
      </c>
      <c r="H22" s="146"/>
      <c r="I22" s="147">
        <v>8</v>
      </c>
      <c r="J22" s="148">
        <v>6</v>
      </c>
      <c r="K22" s="149">
        <v>6.625</v>
      </c>
      <c r="L22" s="26"/>
      <c r="M22" s="141">
        <v>-13.75</v>
      </c>
      <c r="N22" s="142">
        <v>0</v>
      </c>
      <c r="O22" s="143">
        <v>6</v>
      </c>
      <c r="P22" s="182" t="s">
        <v>131</v>
      </c>
      <c r="Q22" s="144" t="s">
        <v>100</v>
      </c>
      <c r="R22" s="145">
        <v>3</v>
      </c>
      <c r="S22" s="146"/>
      <c r="T22" s="146">
        <v>1400</v>
      </c>
      <c r="U22" s="147">
        <v>8</v>
      </c>
      <c r="V22" s="148">
        <v>6</v>
      </c>
      <c r="W22" s="149">
        <v>13.75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61</v>
      </c>
      <c r="C24" s="20"/>
      <c r="D24" s="19"/>
      <c r="E24" s="21" t="s">
        <v>136</v>
      </c>
      <c r="F24" s="22"/>
      <c r="G24" s="23" t="s">
        <v>63</v>
      </c>
      <c r="H24" s="23"/>
      <c r="I24" s="24" t="s">
        <v>137</v>
      </c>
      <c r="J24" s="24"/>
      <c r="K24" s="25"/>
      <c r="L24" s="26">
        <v>150</v>
      </c>
      <c r="M24" s="18"/>
      <c r="N24" s="19" t="s">
        <v>61</v>
      </c>
      <c r="O24" s="20"/>
      <c r="P24" s="19"/>
      <c r="Q24" s="21" t="s">
        <v>138</v>
      </c>
      <c r="R24" s="22"/>
      <c r="S24" s="23" t="s">
        <v>63</v>
      </c>
      <c r="T24" s="23"/>
      <c r="U24" s="24" t="s">
        <v>139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67</v>
      </c>
      <c r="H25" s="31"/>
      <c r="I25" s="24" t="s">
        <v>140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67</v>
      </c>
      <c r="T25" s="31"/>
      <c r="U25" s="24" t="s">
        <v>141</v>
      </c>
      <c r="V25" s="24"/>
      <c r="W25" s="25"/>
    </row>
    <row r="26" spans="1:23" s="39" customFormat="1" ht="4.5" customHeight="1">
      <c r="A26" s="198"/>
      <c r="B26" s="199"/>
      <c r="C26" s="200"/>
      <c r="D26" s="201"/>
      <c r="E26" s="202"/>
      <c r="F26" s="203"/>
      <c r="G26" s="204"/>
      <c r="H26" s="204"/>
      <c r="I26" s="200"/>
      <c r="J26" s="199"/>
      <c r="K26" s="205"/>
      <c r="L26" s="26"/>
      <c r="M26" s="198"/>
      <c r="N26" s="199"/>
      <c r="O26" s="200"/>
      <c r="P26" s="201"/>
      <c r="Q26" s="202"/>
      <c r="R26" s="203"/>
      <c r="S26" s="204"/>
      <c r="T26" s="204"/>
      <c r="U26" s="200"/>
      <c r="V26" s="199"/>
      <c r="W26" s="205"/>
    </row>
    <row r="27" spans="1:23" s="39" customFormat="1" ht="12.75" customHeight="1">
      <c r="A27" s="206"/>
      <c r="B27" s="32"/>
      <c r="C27" s="33"/>
      <c r="D27" s="207"/>
      <c r="E27" s="208" t="s">
        <v>70</v>
      </c>
      <c r="F27" s="212" t="s">
        <v>249</v>
      </c>
      <c r="G27" s="36"/>
      <c r="H27" s="42"/>
      <c r="I27" s="42"/>
      <c r="J27" s="32"/>
      <c r="K27" s="209"/>
      <c r="L27" s="38"/>
      <c r="M27" s="206"/>
      <c r="N27" s="32"/>
      <c r="O27" s="33"/>
      <c r="P27" s="207"/>
      <c r="Q27" s="208" t="s">
        <v>70</v>
      </c>
      <c r="R27" s="35" t="s">
        <v>475</v>
      </c>
      <c r="S27" s="36"/>
      <c r="T27" s="42"/>
      <c r="U27" s="42"/>
      <c r="V27" s="32"/>
      <c r="W27" s="209"/>
    </row>
    <row r="28" spans="1:23" s="39" customFormat="1" ht="12.75" customHeight="1">
      <c r="A28" s="206"/>
      <c r="B28" s="32"/>
      <c r="C28" s="33"/>
      <c r="D28" s="207"/>
      <c r="E28" s="210" t="s">
        <v>73</v>
      </c>
      <c r="F28" s="35" t="s">
        <v>344</v>
      </c>
      <c r="G28" s="211"/>
      <c r="H28" s="42"/>
      <c r="I28" s="42"/>
      <c r="J28" s="32"/>
      <c r="K28" s="209"/>
      <c r="L28" s="38"/>
      <c r="M28" s="206"/>
      <c r="N28" s="32"/>
      <c r="O28" s="33"/>
      <c r="P28" s="207"/>
      <c r="Q28" s="210" t="s">
        <v>73</v>
      </c>
      <c r="R28" s="35" t="s">
        <v>221</v>
      </c>
      <c r="S28" s="211"/>
      <c r="T28" s="42"/>
      <c r="U28" s="42"/>
      <c r="V28" s="32"/>
      <c r="W28" s="209"/>
    </row>
    <row r="29" spans="1:23" s="39" customFormat="1" ht="12.75" customHeight="1">
      <c r="A29" s="206"/>
      <c r="B29" s="32"/>
      <c r="C29" s="33"/>
      <c r="D29" s="207"/>
      <c r="E29" s="210" t="s">
        <v>76</v>
      </c>
      <c r="F29" s="35" t="s">
        <v>476</v>
      </c>
      <c r="G29" s="36"/>
      <c r="H29" s="42"/>
      <c r="I29" s="42"/>
      <c r="J29" s="32"/>
      <c r="K29" s="209"/>
      <c r="L29" s="38"/>
      <c r="M29" s="206"/>
      <c r="N29" s="32"/>
      <c r="O29" s="33"/>
      <c r="P29" s="207"/>
      <c r="Q29" s="210" t="s">
        <v>76</v>
      </c>
      <c r="R29" s="35" t="s">
        <v>347</v>
      </c>
      <c r="S29" s="36"/>
      <c r="T29" s="42"/>
      <c r="U29" s="42"/>
      <c r="V29" s="32"/>
      <c r="W29" s="209"/>
    </row>
    <row r="30" spans="1:23" s="39" customFormat="1" ht="12.75" customHeight="1">
      <c r="A30" s="206"/>
      <c r="B30" s="32"/>
      <c r="C30" s="33"/>
      <c r="D30" s="207"/>
      <c r="E30" s="208" t="s">
        <v>79</v>
      </c>
      <c r="F30" s="35" t="s">
        <v>477</v>
      </c>
      <c r="G30" s="36"/>
      <c r="H30" s="42"/>
      <c r="I30" s="42"/>
      <c r="J30" s="32"/>
      <c r="K30" s="209"/>
      <c r="L30" s="38"/>
      <c r="M30" s="206"/>
      <c r="N30" s="32"/>
      <c r="O30" s="33"/>
      <c r="P30" s="207"/>
      <c r="Q30" s="208" t="s">
        <v>79</v>
      </c>
      <c r="R30" s="35" t="s">
        <v>478</v>
      </c>
      <c r="S30" s="36"/>
      <c r="T30" s="42"/>
      <c r="U30" s="42"/>
      <c r="V30" s="32"/>
      <c r="W30" s="209"/>
    </row>
    <row r="31" spans="1:23" s="39" customFormat="1" ht="12.75" customHeight="1">
      <c r="A31" s="213" t="s">
        <v>70</v>
      </c>
      <c r="B31" s="214" t="s">
        <v>466</v>
      </c>
      <c r="C31" s="33"/>
      <c r="D31" s="207"/>
      <c r="F31" s="36"/>
      <c r="G31" s="208" t="s">
        <v>70</v>
      </c>
      <c r="H31" s="216" t="s">
        <v>479</v>
      </c>
      <c r="I31" s="36"/>
      <c r="J31" s="211"/>
      <c r="K31" s="209"/>
      <c r="L31" s="38"/>
      <c r="M31" s="213" t="s">
        <v>70</v>
      </c>
      <c r="N31" s="214" t="s">
        <v>369</v>
      </c>
      <c r="O31" s="33"/>
      <c r="P31" s="207"/>
      <c r="R31" s="36"/>
      <c r="S31" s="208" t="s">
        <v>70</v>
      </c>
      <c r="T31" s="216" t="s">
        <v>480</v>
      </c>
      <c r="U31" s="36"/>
      <c r="V31" s="211"/>
      <c r="W31" s="209"/>
    </row>
    <row r="32" spans="1:23" s="39" customFormat="1" ht="12.75" customHeight="1">
      <c r="A32" s="217" t="s">
        <v>73</v>
      </c>
      <c r="B32" s="214" t="s">
        <v>481</v>
      </c>
      <c r="C32" s="45"/>
      <c r="D32" s="207"/>
      <c r="F32" s="218"/>
      <c r="G32" s="210" t="s">
        <v>73</v>
      </c>
      <c r="H32" s="216" t="s">
        <v>369</v>
      </c>
      <c r="I32" s="36"/>
      <c r="J32" s="211"/>
      <c r="K32" s="209"/>
      <c r="L32" s="38"/>
      <c r="M32" s="217" t="s">
        <v>73</v>
      </c>
      <c r="N32" s="214" t="s">
        <v>482</v>
      </c>
      <c r="O32" s="45"/>
      <c r="P32" s="207"/>
      <c r="R32" s="218"/>
      <c r="S32" s="210" t="s">
        <v>73</v>
      </c>
      <c r="T32" s="216" t="s">
        <v>483</v>
      </c>
      <c r="U32" s="36"/>
      <c r="V32" s="211"/>
      <c r="W32" s="209"/>
    </row>
    <row r="33" spans="1:23" s="39" customFormat="1" ht="12.75" customHeight="1">
      <c r="A33" s="217" t="s">
        <v>76</v>
      </c>
      <c r="B33" s="214" t="s">
        <v>484</v>
      </c>
      <c r="C33" s="33"/>
      <c r="D33" s="207"/>
      <c r="F33" s="218"/>
      <c r="G33" s="210" t="s">
        <v>76</v>
      </c>
      <c r="H33" s="216" t="s">
        <v>485</v>
      </c>
      <c r="I33" s="36"/>
      <c r="J33" s="36"/>
      <c r="K33" s="209"/>
      <c r="L33" s="38"/>
      <c r="M33" s="217" t="s">
        <v>76</v>
      </c>
      <c r="N33" s="214" t="s">
        <v>486</v>
      </c>
      <c r="O33" s="33"/>
      <c r="P33" s="207"/>
      <c r="R33" s="218"/>
      <c r="S33" s="210" t="s">
        <v>76</v>
      </c>
      <c r="T33" s="216" t="s">
        <v>456</v>
      </c>
      <c r="U33" s="36"/>
      <c r="V33" s="36"/>
      <c r="W33" s="209"/>
    </row>
    <row r="34" spans="1:23" s="39" customFormat="1" ht="12.75" customHeight="1">
      <c r="A34" s="213" t="s">
        <v>79</v>
      </c>
      <c r="B34" s="214" t="s">
        <v>286</v>
      </c>
      <c r="C34" s="45"/>
      <c r="D34" s="207"/>
      <c r="F34" s="36"/>
      <c r="G34" s="208" t="s">
        <v>79</v>
      </c>
      <c r="H34" s="216" t="s">
        <v>487</v>
      </c>
      <c r="I34" s="95"/>
      <c r="J34" s="108" t="s">
        <v>96</v>
      </c>
      <c r="K34" s="97"/>
      <c r="L34" s="38"/>
      <c r="M34" s="213" t="s">
        <v>79</v>
      </c>
      <c r="N34" s="214" t="s">
        <v>474</v>
      </c>
      <c r="O34" s="45"/>
      <c r="P34" s="207"/>
      <c r="R34" s="36"/>
      <c r="S34" s="208" t="s">
        <v>79</v>
      </c>
      <c r="T34" s="216" t="s">
        <v>78</v>
      </c>
      <c r="U34" s="95"/>
      <c r="V34" s="108" t="s">
        <v>96</v>
      </c>
      <c r="W34" s="97"/>
    </row>
    <row r="35" spans="1:23" s="39" customFormat="1" ht="12.75" customHeight="1">
      <c r="A35" s="220"/>
      <c r="B35" s="45"/>
      <c r="C35" s="208"/>
      <c r="D35" s="207"/>
      <c r="E35" s="208" t="s">
        <v>70</v>
      </c>
      <c r="F35" s="35" t="s">
        <v>488</v>
      </c>
      <c r="G35" s="36"/>
      <c r="H35" s="221"/>
      <c r="I35" s="112" t="s">
        <v>100</v>
      </c>
      <c r="J35" s="113" t="s">
        <v>489</v>
      </c>
      <c r="K35" s="97"/>
      <c r="L35" s="38"/>
      <c r="M35" s="220"/>
      <c r="N35" s="45"/>
      <c r="O35" s="208"/>
      <c r="P35" s="207"/>
      <c r="Q35" s="208" t="s">
        <v>70</v>
      </c>
      <c r="R35" s="35" t="s">
        <v>490</v>
      </c>
      <c r="S35" s="36"/>
      <c r="T35" s="221"/>
      <c r="U35" s="112" t="s">
        <v>100</v>
      </c>
      <c r="V35" s="113" t="s">
        <v>491</v>
      </c>
      <c r="W35" s="97"/>
    </row>
    <row r="36" spans="1:23" s="39" customFormat="1" ht="12.75" customHeight="1">
      <c r="A36" s="206"/>
      <c r="B36" s="114" t="s">
        <v>104</v>
      </c>
      <c r="C36" s="33"/>
      <c r="D36" s="207"/>
      <c r="E36" s="210" t="s">
        <v>73</v>
      </c>
      <c r="F36" s="35" t="s">
        <v>492</v>
      </c>
      <c r="G36" s="36"/>
      <c r="H36" s="42"/>
      <c r="I36" s="112" t="s">
        <v>5</v>
      </c>
      <c r="J36" s="115" t="s">
        <v>489</v>
      </c>
      <c r="K36" s="97"/>
      <c r="L36" s="38"/>
      <c r="M36" s="206"/>
      <c r="N36" s="114" t="s">
        <v>104</v>
      </c>
      <c r="O36" s="33"/>
      <c r="P36" s="207"/>
      <c r="Q36" s="210" t="s">
        <v>73</v>
      </c>
      <c r="R36" s="35" t="s">
        <v>197</v>
      </c>
      <c r="S36" s="36"/>
      <c r="T36" s="42"/>
      <c r="U36" s="112" t="s">
        <v>5</v>
      </c>
      <c r="V36" s="115" t="s">
        <v>491</v>
      </c>
      <c r="W36" s="97"/>
    </row>
    <row r="37" spans="1:23" s="39" customFormat="1" ht="12.75" customHeight="1">
      <c r="A37" s="206"/>
      <c r="B37" s="114" t="s">
        <v>493</v>
      </c>
      <c r="C37" s="33"/>
      <c r="D37" s="207"/>
      <c r="E37" s="210" t="s">
        <v>76</v>
      </c>
      <c r="F37" s="35" t="s">
        <v>68</v>
      </c>
      <c r="G37" s="211"/>
      <c r="H37" s="42"/>
      <c r="I37" s="112" t="s">
        <v>109</v>
      </c>
      <c r="J37" s="115" t="s">
        <v>494</v>
      </c>
      <c r="K37" s="97"/>
      <c r="L37" s="38"/>
      <c r="M37" s="206"/>
      <c r="N37" s="114" t="s">
        <v>495</v>
      </c>
      <c r="O37" s="33"/>
      <c r="P37" s="207"/>
      <c r="Q37" s="210" t="s">
        <v>76</v>
      </c>
      <c r="R37" s="35" t="s">
        <v>496</v>
      </c>
      <c r="S37" s="211"/>
      <c r="T37" s="42"/>
      <c r="U37" s="112" t="s">
        <v>109</v>
      </c>
      <c r="V37" s="115" t="s">
        <v>497</v>
      </c>
      <c r="W37" s="97"/>
    </row>
    <row r="38" spans="1:23" s="39" customFormat="1" ht="12.75" customHeight="1">
      <c r="A38" s="222"/>
      <c r="B38" s="43"/>
      <c r="C38" s="43"/>
      <c r="D38" s="207"/>
      <c r="E38" s="208" t="s">
        <v>79</v>
      </c>
      <c r="F38" s="214" t="s">
        <v>498</v>
      </c>
      <c r="G38" s="43"/>
      <c r="H38" s="43"/>
      <c r="I38" s="118" t="s">
        <v>115</v>
      </c>
      <c r="J38" s="115" t="s">
        <v>494</v>
      </c>
      <c r="K38" s="119"/>
      <c r="L38" s="46"/>
      <c r="M38" s="222"/>
      <c r="N38" s="43"/>
      <c r="O38" s="43"/>
      <c r="P38" s="207"/>
      <c r="Q38" s="208" t="s">
        <v>79</v>
      </c>
      <c r="R38" s="214" t="s">
        <v>499</v>
      </c>
      <c r="S38" s="43"/>
      <c r="T38" s="43"/>
      <c r="U38" s="118" t="s">
        <v>115</v>
      </c>
      <c r="V38" s="115" t="s">
        <v>500</v>
      </c>
      <c r="W38" s="119"/>
    </row>
    <row r="39" spans="1:23" ht="4.5" customHeight="1">
      <c r="A39" s="223"/>
      <c r="B39" s="224"/>
      <c r="C39" s="225"/>
      <c r="D39" s="226"/>
      <c r="E39" s="227"/>
      <c r="F39" s="228"/>
      <c r="G39" s="229"/>
      <c r="H39" s="229"/>
      <c r="I39" s="225"/>
      <c r="J39" s="224"/>
      <c r="K39" s="230"/>
      <c r="M39" s="223"/>
      <c r="N39" s="224"/>
      <c r="O39" s="225"/>
      <c r="P39" s="226"/>
      <c r="Q39" s="227"/>
      <c r="R39" s="228"/>
      <c r="S39" s="229"/>
      <c r="T39" s="229"/>
      <c r="U39" s="225"/>
      <c r="V39" s="224"/>
      <c r="W39" s="230"/>
    </row>
    <row r="40" spans="1:23" ht="12.75" customHeight="1">
      <c r="A40" s="130"/>
      <c r="B40" s="130" t="s">
        <v>117</v>
      </c>
      <c r="C40" s="131"/>
      <c r="D40" s="132" t="s">
        <v>118</v>
      </c>
      <c r="E40" s="132" t="s">
        <v>119</v>
      </c>
      <c r="F40" s="132" t="s">
        <v>120</v>
      </c>
      <c r="G40" s="133" t="s">
        <v>121</v>
      </c>
      <c r="H40" s="134"/>
      <c r="I40" s="131" t="s">
        <v>122</v>
      </c>
      <c r="J40" s="132" t="s">
        <v>117</v>
      </c>
      <c r="K40" s="130" t="s">
        <v>123</v>
      </c>
      <c r="L40" s="26">
        <v>150</v>
      </c>
      <c r="M40" s="130"/>
      <c r="N40" s="130" t="s">
        <v>117</v>
      </c>
      <c r="O40" s="131"/>
      <c r="P40" s="132" t="s">
        <v>118</v>
      </c>
      <c r="Q40" s="132" t="s">
        <v>119</v>
      </c>
      <c r="R40" s="132" t="s">
        <v>120</v>
      </c>
      <c r="S40" s="133" t="s">
        <v>121</v>
      </c>
      <c r="T40" s="134"/>
      <c r="U40" s="131" t="s">
        <v>122</v>
      </c>
      <c r="V40" s="132" t="s">
        <v>117</v>
      </c>
      <c r="W40" s="130" t="s">
        <v>123</v>
      </c>
    </row>
    <row r="41" spans="1:23" ht="12.75">
      <c r="A41" s="136" t="s">
        <v>123</v>
      </c>
      <c r="B41" s="179" t="s">
        <v>124</v>
      </c>
      <c r="C41" s="180" t="s">
        <v>125</v>
      </c>
      <c r="D41" s="181" t="s">
        <v>126</v>
      </c>
      <c r="E41" s="181" t="s">
        <v>127</v>
      </c>
      <c r="F41" s="181"/>
      <c r="G41" s="139" t="s">
        <v>125</v>
      </c>
      <c r="H41" s="139" t="s">
        <v>122</v>
      </c>
      <c r="I41" s="137"/>
      <c r="J41" s="136" t="s">
        <v>124</v>
      </c>
      <c r="K41" s="136"/>
      <c r="L41" s="26">
        <v>150</v>
      </c>
      <c r="M41" s="136" t="s">
        <v>123</v>
      </c>
      <c r="N41" s="179" t="s">
        <v>124</v>
      </c>
      <c r="O41" s="180" t="s">
        <v>125</v>
      </c>
      <c r="P41" s="181" t="s">
        <v>126</v>
      </c>
      <c r="Q41" s="181" t="s">
        <v>127</v>
      </c>
      <c r="R41" s="181"/>
      <c r="S41" s="139" t="s">
        <v>125</v>
      </c>
      <c r="T41" s="139" t="s">
        <v>122</v>
      </c>
      <c r="U41" s="137"/>
      <c r="V41" s="136" t="s">
        <v>124</v>
      </c>
      <c r="W41" s="136"/>
    </row>
    <row r="42" spans="1:23" ht="16.5" customHeight="1">
      <c r="A42" s="141">
        <v>-5.75</v>
      </c>
      <c r="B42" s="142">
        <v>0</v>
      </c>
      <c r="C42" s="143">
        <v>1</v>
      </c>
      <c r="D42" s="182" t="s">
        <v>128</v>
      </c>
      <c r="E42" s="144" t="s">
        <v>115</v>
      </c>
      <c r="F42" s="145">
        <v>9</v>
      </c>
      <c r="G42" s="146"/>
      <c r="H42" s="146">
        <v>600</v>
      </c>
      <c r="I42" s="147">
        <v>2</v>
      </c>
      <c r="J42" s="148">
        <v>6</v>
      </c>
      <c r="K42" s="149">
        <v>5.75</v>
      </c>
      <c r="L42" s="26"/>
      <c r="M42" s="141">
        <v>-9.5</v>
      </c>
      <c r="N42" s="142">
        <v>0</v>
      </c>
      <c r="O42" s="143">
        <v>3</v>
      </c>
      <c r="P42" s="182" t="s">
        <v>133</v>
      </c>
      <c r="Q42" s="144" t="s">
        <v>115</v>
      </c>
      <c r="R42" s="145">
        <v>11</v>
      </c>
      <c r="S42" s="146"/>
      <c r="T42" s="146">
        <v>150</v>
      </c>
      <c r="U42" s="147">
        <v>4</v>
      </c>
      <c r="V42" s="148">
        <v>6</v>
      </c>
      <c r="W42" s="149">
        <v>9.5</v>
      </c>
    </row>
    <row r="43" spans="1:23" ht="16.5" customHeight="1">
      <c r="A43" s="141">
        <v>5.75</v>
      </c>
      <c r="B43" s="142">
        <v>6</v>
      </c>
      <c r="C43" s="143">
        <v>4</v>
      </c>
      <c r="D43" s="182" t="s">
        <v>301</v>
      </c>
      <c r="E43" s="144" t="s">
        <v>109</v>
      </c>
      <c r="F43" s="145">
        <v>9</v>
      </c>
      <c r="G43" s="146"/>
      <c r="H43" s="146">
        <v>110</v>
      </c>
      <c r="I43" s="147">
        <v>5</v>
      </c>
      <c r="J43" s="148">
        <v>0</v>
      </c>
      <c r="K43" s="149">
        <v>-5.75</v>
      </c>
      <c r="L43" s="26"/>
      <c r="M43" s="141">
        <v>5</v>
      </c>
      <c r="N43" s="142">
        <v>5</v>
      </c>
      <c r="O43" s="143">
        <v>6</v>
      </c>
      <c r="P43" s="182" t="s">
        <v>179</v>
      </c>
      <c r="Q43" s="144" t="s">
        <v>100</v>
      </c>
      <c r="R43" s="145">
        <v>10</v>
      </c>
      <c r="S43" s="146">
        <v>620</v>
      </c>
      <c r="T43" s="146"/>
      <c r="U43" s="147">
        <v>1</v>
      </c>
      <c r="V43" s="148">
        <v>1</v>
      </c>
      <c r="W43" s="149">
        <v>-5</v>
      </c>
    </row>
    <row r="44" spans="1:23" ht="16.5" customHeight="1">
      <c r="A44" s="141">
        <v>3.375</v>
      </c>
      <c r="B44" s="142">
        <v>4</v>
      </c>
      <c r="C44" s="143">
        <v>7</v>
      </c>
      <c r="D44" s="182" t="s">
        <v>261</v>
      </c>
      <c r="E44" s="144" t="s">
        <v>115</v>
      </c>
      <c r="F44" s="145">
        <v>11</v>
      </c>
      <c r="G44" s="146"/>
      <c r="H44" s="146">
        <v>210</v>
      </c>
      <c r="I44" s="147">
        <v>3</v>
      </c>
      <c r="J44" s="148">
        <v>2</v>
      </c>
      <c r="K44" s="149">
        <v>-3.375</v>
      </c>
      <c r="L44" s="26"/>
      <c r="M44" s="141">
        <v>-3.5</v>
      </c>
      <c r="N44" s="142">
        <v>2</v>
      </c>
      <c r="O44" s="143">
        <v>2</v>
      </c>
      <c r="P44" s="182" t="s">
        <v>181</v>
      </c>
      <c r="Q44" s="144" t="s">
        <v>100</v>
      </c>
      <c r="R44" s="145">
        <v>11</v>
      </c>
      <c r="S44" s="146">
        <v>200</v>
      </c>
      <c r="T44" s="146"/>
      <c r="U44" s="147">
        <v>8</v>
      </c>
      <c r="V44" s="148">
        <v>4</v>
      </c>
      <c r="W44" s="149">
        <v>3.5</v>
      </c>
    </row>
    <row r="45" spans="1:23" ht="16.5" customHeight="1">
      <c r="A45" s="141">
        <v>-3.375</v>
      </c>
      <c r="B45" s="142">
        <v>2</v>
      </c>
      <c r="C45" s="143">
        <v>6</v>
      </c>
      <c r="D45" s="182" t="s">
        <v>131</v>
      </c>
      <c r="E45" s="144" t="s">
        <v>5</v>
      </c>
      <c r="F45" s="145">
        <v>5</v>
      </c>
      <c r="G45" s="146"/>
      <c r="H45" s="146">
        <v>500</v>
      </c>
      <c r="I45" s="147">
        <v>8</v>
      </c>
      <c r="J45" s="148">
        <v>4</v>
      </c>
      <c r="K45" s="149">
        <v>3.375</v>
      </c>
      <c r="L45" s="26"/>
      <c r="M45" s="141">
        <v>5</v>
      </c>
      <c r="N45" s="142">
        <v>5</v>
      </c>
      <c r="O45" s="143">
        <v>7</v>
      </c>
      <c r="P45" s="182" t="s">
        <v>179</v>
      </c>
      <c r="Q45" s="144" t="s">
        <v>100</v>
      </c>
      <c r="R45" s="145">
        <v>10</v>
      </c>
      <c r="S45" s="146">
        <v>620</v>
      </c>
      <c r="T45" s="146"/>
      <c r="U45" s="147">
        <v>5</v>
      </c>
      <c r="V45" s="148">
        <v>1</v>
      </c>
      <c r="W45" s="149">
        <v>-5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61</v>
      </c>
      <c r="C47" s="20"/>
      <c r="D47" s="19"/>
      <c r="E47" s="21" t="s">
        <v>184</v>
      </c>
      <c r="F47" s="22"/>
      <c r="G47" s="23" t="s">
        <v>63</v>
      </c>
      <c r="H47" s="23"/>
      <c r="I47" s="24" t="s">
        <v>64</v>
      </c>
      <c r="J47" s="24"/>
      <c r="K47" s="25"/>
      <c r="L47" s="26">
        <v>150</v>
      </c>
      <c r="M47" s="18"/>
      <c r="N47" s="19" t="s">
        <v>61</v>
      </c>
      <c r="O47" s="20"/>
      <c r="P47" s="19"/>
      <c r="Q47" s="21" t="s">
        <v>185</v>
      </c>
      <c r="R47" s="22"/>
      <c r="S47" s="23" t="s">
        <v>63</v>
      </c>
      <c r="T47" s="23"/>
      <c r="U47" s="24" t="s">
        <v>66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67</v>
      </c>
      <c r="H48" s="31"/>
      <c r="I48" s="24" t="s">
        <v>69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67</v>
      </c>
      <c r="T48" s="231"/>
      <c r="U48" s="24" t="s">
        <v>140</v>
      </c>
      <c r="V48" s="24"/>
      <c r="W48" s="25"/>
    </row>
    <row r="49" spans="1:23" s="39" customFormat="1" ht="4.5" customHeight="1">
      <c r="A49" s="198"/>
      <c r="B49" s="199"/>
      <c r="C49" s="200"/>
      <c r="D49" s="201"/>
      <c r="E49" s="202"/>
      <c r="F49" s="203"/>
      <c r="G49" s="204"/>
      <c r="H49" s="204"/>
      <c r="I49" s="200"/>
      <c r="J49" s="199"/>
      <c r="K49" s="205"/>
      <c r="L49" s="26"/>
      <c r="M49" s="198"/>
      <c r="N49" s="199"/>
      <c r="O49" s="200"/>
      <c r="P49" s="201"/>
      <c r="Q49" s="202"/>
      <c r="R49" s="203"/>
      <c r="S49" s="204"/>
      <c r="T49" s="204"/>
      <c r="U49" s="200"/>
      <c r="V49" s="199"/>
      <c r="W49" s="205"/>
    </row>
    <row r="50" spans="1:23" s="39" customFormat="1" ht="12.75" customHeight="1">
      <c r="A50" s="206"/>
      <c r="B50" s="32"/>
      <c r="C50" s="33"/>
      <c r="D50" s="207"/>
      <c r="E50" s="208" t="s">
        <v>70</v>
      </c>
      <c r="F50" s="35" t="s">
        <v>501</v>
      </c>
      <c r="G50" s="36"/>
      <c r="H50" s="42"/>
      <c r="I50" s="42"/>
      <c r="J50" s="32"/>
      <c r="K50" s="209"/>
      <c r="L50" s="38"/>
      <c r="M50" s="206"/>
      <c r="N50" s="32"/>
      <c r="O50" s="33"/>
      <c r="P50" s="207"/>
      <c r="Q50" s="208" t="s">
        <v>70</v>
      </c>
      <c r="R50" s="35" t="s">
        <v>231</v>
      </c>
      <c r="S50" s="36"/>
      <c r="T50" s="42"/>
      <c r="U50" s="42"/>
      <c r="V50" s="32"/>
      <c r="W50" s="209"/>
    </row>
    <row r="51" spans="1:23" s="39" customFormat="1" ht="12.75" customHeight="1">
      <c r="A51" s="206"/>
      <c r="B51" s="32"/>
      <c r="C51" s="33"/>
      <c r="D51" s="207"/>
      <c r="E51" s="210" t="s">
        <v>73</v>
      </c>
      <c r="F51" s="35" t="s">
        <v>502</v>
      </c>
      <c r="G51" s="211"/>
      <c r="H51" s="42"/>
      <c r="I51" s="42"/>
      <c r="J51" s="32"/>
      <c r="K51" s="209"/>
      <c r="L51" s="38"/>
      <c r="M51" s="206"/>
      <c r="N51" s="32"/>
      <c r="O51" s="33"/>
      <c r="P51" s="207"/>
      <c r="Q51" s="210" t="s">
        <v>73</v>
      </c>
      <c r="R51" s="35" t="s">
        <v>352</v>
      </c>
      <c r="S51" s="211"/>
      <c r="T51" s="42"/>
      <c r="U51" s="42"/>
      <c r="V51" s="32"/>
      <c r="W51" s="209"/>
    </row>
    <row r="52" spans="1:23" s="39" customFormat="1" ht="12.75" customHeight="1">
      <c r="A52" s="206"/>
      <c r="B52" s="32"/>
      <c r="C52" s="33"/>
      <c r="D52" s="207"/>
      <c r="E52" s="210" t="s">
        <v>76</v>
      </c>
      <c r="F52" s="35" t="s">
        <v>503</v>
      </c>
      <c r="G52" s="36"/>
      <c r="H52" s="42"/>
      <c r="I52" s="42"/>
      <c r="J52" s="32"/>
      <c r="K52" s="209"/>
      <c r="L52" s="38"/>
      <c r="M52" s="206"/>
      <c r="N52" s="32"/>
      <c r="O52" s="33"/>
      <c r="P52" s="207"/>
      <c r="Q52" s="210" t="s">
        <v>76</v>
      </c>
      <c r="R52" s="35" t="s">
        <v>504</v>
      </c>
      <c r="S52" s="36"/>
      <c r="T52" s="42"/>
      <c r="U52" s="42"/>
      <c r="V52" s="32"/>
      <c r="W52" s="209"/>
    </row>
    <row r="53" spans="1:23" s="39" customFormat="1" ht="12.75" customHeight="1">
      <c r="A53" s="206"/>
      <c r="B53" s="32"/>
      <c r="C53" s="33"/>
      <c r="D53" s="207"/>
      <c r="E53" s="208" t="s">
        <v>79</v>
      </c>
      <c r="F53" s="35" t="s">
        <v>505</v>
      </c>
      <c r="G53" s="36"/>
      <c r="H53" s="42"/>
      <c r="I53" s="42"/>
      <c r="J53" s="32"/>
      <c r="K53" s="209"/>
      <c r="L53" s="38"/>
      <c r="M53" s="206"/>
      <c r="N53" s="32"/>
      <c r="O53" s="33"/>
      <c r="P53" s="207"/>
      <c r="Q53" s="208" t="s">
        <v>79</v>
      </c>
      <c r="R53" s="35" t="s">
        <v>506</v>
      </c>
      <c r="S53" s="36"/>
      <c r="T53" s="42"/>
      <c r="U53" s="42"/>
      <c r="V53" s="32"/>
      <c r="W53" s="209"/>
    </row>
    <row r="54" spans="1:23" s="39" customFormat="1" ht="12.75" customHeight="1">
      <c r="A54" s="213" t="s">
        <v>70</v>
      </c>
      <c r="B54" s="214" t="s">
        <v>507</v>
      </c>
      <c r="C54" s="33"/>
      <c r="D54" s="207"/>
      <c r="F54" s="36"/>
      <c r="G54" s="208" t="s">
        <v>70</v>
      </c>
      <c r="H54" s="216" t="s">
        <v>508</v>
      </c>
      <c r="I54" s="36"/>
      <c r="J54" s="211"/>
      <c r="K54" s="209"/>
      <c r="L54" s="38"/>
      <c r="M54" s="213" t="s">
        <v>70</v>
      </c>
      <c r="N54" s="214" t="s">
        <v>509</v>
      </c>
      <c r="O54" s="33"/>
      <c r="P54" s="207"/>
      <c r="R54" s="36"/>
      <c r="S54" s="208" t="s">
        <v>70</v>
      </c>
      <c r="T54" s="216" t="s">
        <v>510</v>
      </c>
      <c r="U54" s="36"/>
      <c r="V54" s="211"/>
      <c r="W54" s="209"/>
    </row>
    <row r="55" spans="1:23" s="39" customFormat="1" ht="12.75" customHeight="1">
      <c r="A55" s="217" t="s">
        <v>73</v>
      </c>
      <c r="B55" s="214" t="s">
        <v>511</v>
      </c>
      <c r="C55" s="45"/>
      <c r="D55" s="207"/>
      <c r="F55" s="218"/>
      <c r="G55" s="210" t="s">
        <v>73</v>
      </c>
      <c r="H55" s="215" t="s">
        <v>512</v>
      </c>
      <c r="I55" s="36"/>
      <c r="J55" s="211"/>
      <c r="K55" s="209"/>
      <c r="L55" s="38"/>
      <c r="M55" s="217" t="s">
        <v>73</v>
      </c>
      <c r="N55" s="214" t="s">
        <v>298</v>
      </c>
      <c r="O55" s="45"/>
      <c r="P55" s="207"/>
      <c r="R55" s="218"/>
      <c r="S55" s="210" t="s">
        <v>73</v>
      </c>
      <c r="T55" s="216" t="s">
        <v>513</v>
      </c>
      <c r="U55" s="36"/>
      <c r="V55" s="211"/>
      <c r="W55" s="209"/>
    </row>
    <row r="56" spans="1:23" s="39" customFormat="1" ht="12.75" customHeight="1">
      <c r="A56" s="217" t="s">
        <v>76</v>
      </c>
      <c r="B56" s="214" t="s">
        <v>68</v>
      </c>
      <c r="C56" s="33"/>
      <c r="D56" s="207"/>
      <c r="F56" s="218"/>
      <c r="G56" s="210" t="s">
        <v>76</v>
      </c>
      <c r="H56" s="216" t="s">
        <v>514</v>
      </c>
      <c r="I56" s="36"/>
      <c r="J56" s="36"/>
      <c r="K56" s="209"/>
      <c r="L56" s="38"/>
      <c r="M56" s="217" t="s">
        <v>76</v>
      </c>
      <c r="N56" s="214" t="s">
        <v>197</v>
      </c>
      <c r="O56" s="33"/>
      <c r="P56" s="207"/>
      <c r="R56" s="218"/>
      <c r="S56" s="210" t="s">
        <v>76</v>
      </c>
      <c r="T56" s="216" t="s">
        <v>515</v>
      </c>
      <c r="U56" s="36"/>
      <c r="V56" s="36"/>
      <c r="W56" s="209"/>
    </row>
    <row r="57" spans="1:23" s="39" customFormat="1" ht="12.75" customHeight="1">
      <c r="A57" s="213" t="s">
        <v>79</v>
      </c>
      <c r="B57" s="214" t="s">
        <v>516</v>
      </c>
      <c r="C57" s="45"/>
      <c r="D57" s="207"/>
      <c r="F57" s="36"/>
      <c r="G57" s="208" t="s">
        <v>79</v>
      </c>
      <c r="H57" s="216" t="s">
        <v>390</v>
      </c>
      <c r="I57" s="95"/>
      <c r="J57" s="108" t="s">
        <v>96</v>
      </c>
      <c r="K57" s="97"/>
      <c r="L57" s="38"/>
      <c r="M57" s="213" t="s">
        <v>79</v>
      </c>
      <c r="N57" s="214" t="s">
        <v>517</v>
      </c>
      <c r="O57" s="45"/>
      <c r="P57" s="207"/>
      <c r="R57" s="36"/>
      <c r="S57" s="208" t="s">
        <v>79</v>
      </c>
      <c r="T57" s="215" t="s">
        <v>518</v>
      </c>
      <c r="U57" s="95"/>
      <c r="V57" s="108" t="s">
        <v>96</v>
      </c>
      <c r="W57" s="97"/>
    </row>
    <row r="58" spans="1:23" s="39" customFormat="1" ht="12.75" customHeight="1">
      <c r="A58" s="220"/>
      <c r="B58" s="45"/>
      <c r="C58" s="208"/>
      <c r="D58" s="207"/>
      <c r="E58" s="208" t="s">
        <v>70</v>
      </c>
      <c r="F58" s="35" t="s">
        <v>519</v>
      </c>
      <c r="G58" s="36"/>
      <c r="H58" s="221"/>
      <c r="I58" s="112" t="s">
        <v>100</v>
      </c>
      <c r="J58" s="113" t="s">
        <v>520</v>
      </c>
      <c r="K58" s="97"/>
      <c r="L58" s="38"/>
      <c r="M58" s="220"/>
      <c r="N58" s="45"/>
      <c r="O58" s="208"/>
      <c r="P58" s="207"/>
      <c r="Q58" s="208" t="s">
        <v>70</v>
      </c>
      <c r="R58" s="35" t="s">
        <v>521</v>
      </c>
      <c r="S58" s="36"/>
      <c r="T58" s="221"/>
      <c r="U58" s="112" t="s">
        <v>100</v>
      </c>
      <c r="V58" s="113" t="s">
        <v>522</v>
      </c>
      <c r="W58" s="97"/>
    </row>
    <row r="59" spans="1:23" s="39" customFormat="1" ht="12.75" customHeight="1">
      <c r="A59" s="206"/>
      <c r="B59" s="114" t="s">
        <v>104</v>
      </c>
      <c r="C59" s="33"/>
      <c r="D59" s="207"/>
      <c r="E59" s="210" t="s">
        <v>73</v>
      </c>
      <c r="F59" s="35" t="s">
        <v>523</v>
      </c>
      <c r="G59" s="36"/>
      <c r="H59" s="42"/>
      <c r="I59" s="112" t="s">
        <v>5</v>
      </c>
      <c r="J59" s="115" t="s">
        <v>524</v>
      </c>
      <c r="K59" s="97"/>
      <c r="L59" s="38"/>
      <c r="M59" s="206"/>
      <c r="N59" s="114" t="s">
        <v>104</v>
      </c>
      <c r="O59" s="33"/>
      <c r="P59" s="207"/>
      <c r="Q59" s="210" t="s">
        <v>73</v>
      </c>
      <c r="R59" s="35" t="s">
        <v>525</v>
      </c>
      <c r="S59" s="36"/>
      <c r="T59" s="42"/>
      <c r="U59" s="112" t="s">
        <v>5</v>
      </c>
      <c r="V59" s="115" t="s">
        <v>522</v>
      </c>
      <c r="W59" s="97"/>
    </row>
    <row r="60" spans="1:23" s="39" customFormat="1" ht="12.75" customHeight="1">
      <c r="A60" s="206"/>
      <c r="B60" s="114" t="s">
        <v>526</v>
      </c>
      <c r="C60" s="33"/>
      <c r="D60" s="207"/>
      <c r="E60" s="210" t="s">
        <v>76</v>
      </c>
      <c r="F60" s="35" t="s">
        <v>527</v>
      </c>
      <c r="G60" s="211"/>
      <c r="H60" s="42"/>
      <c r="I60" s="112" t="s">
        <v>109</v>
      </c>
      <c r="J60" s="115" t="s">
        <v>528</v>
      </c>
      <c r="K60" s="97"/>
      <c r="L60" s="38"/>
      <c r="M60" s="206"/>
      <c r="N60" s="114" t="s">
        <v>529</v>
      </c>
      <c r="O60" s="33"/>
      <c r="P60" s="207"/>
      <c r="Q60" s="210" t="s">
        <v>76</v>
      </c>
      <c r="R60" s="212" t="s">
        <v>530</v>
      </c>
      <c r="S60" s="211"/>
      <c r="T60" s="42"/>
      <c r="U60" s="112" t="s">
        <v>109</v>
      </c>
      <c r="V60" s="115" t="s">
        <v>531</v>
      </c>
      <c r="W60" s="97"/>
    </row>
    <row r="61" spans="1:23" s="39" customFormat="1" ht="12.75" customHeight="1">
      <c r="A61" s="222"/>
      <c r="B61" s="43"/>
      <c r="C61" s="43"/>
      <c r="D61" s="207"/>
      <c r="E61" s="208" t="s">
        <v>79</v>
      </c>
      <c r="F61" s="219" t="s">
        <v>532</v>
      </c>
      <c r="G61" s="43"/>
      <c r="H61" s="43"/>
      <c r="I61" s="118" t="s">
        <v>115</v>
      </c>
      <c r="J61" s="115" t="s">
        <v>533</v>
      </c>
      <c r="K61" s="119"/>
      <c r="L61" s="46"/>
      <c r="M61" s="222"/>
      <c r="N61" s="43"/>
      <c r="O61" s="43"/>
      <c r="P61" s="207"/>
      <c r="Q61" s="208" t="s">
        <v>79</v>
      </c>
      <c r="R61" s="214" t="s">
        <v>82</v>
      </c>
      <c r="S61" s="43"/>
      <c r="T61" s="43"/>
      <c r="U61" s="118" t="s">
        <v>115</v>
      </c>
      <c r="V61" s="115" t="s">
        <v>531</v>
      </c>
      <c r="W61" s="119"/>
    </row>
    <row r="62" spans="1:23" ht="4.5" customHeight="1">
      <c r="A62" s="223"/>
      <c r="B62" s="224"/>
      <c r="C62" s="225"/>
      <c r="D62" s="226"/>
      <c r="E62" s="227"/>
      <c r="F62" s="228"/>
      <c r="G62" s="229"/>
      <c r="H62" s="229"/>
      <c r="I62" s="225"/>
      <c r="J62" s="224"/>
      <c r="K62" s="230"/>
      <c r="M62" s="223"/>
      <c r="N62" s="224"/>
      <c r="O62" s="225"/>
      <c r="P62" s="226"/>
      <c r="Q62" s="227"/>
      <c r="R62" s="228"/>
      <c r="S62" s="229"/>
      <c r="T62" s="229"/>
      <c r="U62" s="225"/>
      <c r="V62" s="224"/>
      <c r="W62" s="230"/>
    </row>
    <row r="63" spans="1:23" ht="12.75" customHeight="1">
      <c r="A63" s="130"/>
      <c r="B63" s="130" t="s">
        <v>117</v>
      </c>
      <c r="C63" s="131"/>
      <c r="D63" s="132" t="s">
        <v>118</v>
      </c>
      <c r="E63" s="132" t="s">
        <v>119</v>
      </c>
      <c r="F63" s="132" t="s">
        <v>120</v>
      </c>
      <c r="G63" s="133" t="s">
        <v>121</v>
      </c>
      <c r="H63" s="134"/>
      <c r="I63" s="131" t="s">
        <v>122</v>
      </c>
      <c r="J63" s="132" t="s">
        <v>117</v>
      </c>
      <c r="K63" s="130" t="s">
        <v>123</v>
      </c>
      <c r="L63" s="26">
        <v>150</v>
      </c>
      <c r="M63" s="130"/>
      <c r="N63" s="130" t="s">
        <v>117</v>
      </c>
      <c r="O63" s="131"/>
      <c r="P63" s="132" t="s">
        <v>118</v>
      </c>
      <c r="Q63" s="132" t="s">
        <v>119</v>
      </c>
      <c r="R63" s="132" t="s">
        <v>120</v>
      </c>
      <c r="S63" s="133" t="s">
        <v>121</v>
      </c>
      <c r="T63" s="134"/>
      <c r="U63" s="131" t="s">
        <v>122</v>
      </c>
      <c r="V63" s="132" t="s">
        <v>117</v>
      </c>
      <c r="W63" s="130" t="s">
        <v>123</v>
      </c>
    </row>
    <row r="64" spans="1:23" ht="12.75">
      <c r="A64" s="136" t="s">
        <v>123</v>
      </c>
      <c r="B64" s="179" t="s">
        <v>124</v>
      </c>
      <c r="C64" s="180" t="s">
        <v>125</v>
      </c>
      <c r="D64" s="181" t="s">
        <v>126</v>
      </c>
      <c r="E64" s="181" t="s">
        <v>127</v>
      </c>
      <c r="F64" s="181"/>
      <c r="G64" s="139" t="s">
        <v>125</v>
      </c>
      <c r="H64" s="139" t="s">
        <v>122</v>
      </c>
      <c r="I64" s="137"/>
      <c r="J64" s="136" t="s">
        <v>124</v>
      </c>
      <c r="K64" s="136"/>
      <c r="L64" s="26">
        <v>150</v>
      </c>
      <c r="M64" s="136" t="s">
        <v>123</v>
      </c>
      <c r="N64" s="179" t="s">
        <v>124</v>
      </c>
      <c r="O64" s="180" t="s">
        <v>125</v>
      </c>
      <c r="P64" s="181" t="s">
        <v>126</v>
      </c>
      <c r="Q64" s="181" t="s">
        <v>127</v>
      </c>
      <c r="R64" s="181"/>
      <c r="S64" s="139" t="s">
        <v>125</v>
      </c>
      <c r="T64" s="139" t="s">
        <v>122</v>
      </c>
      <c r="U64" s="137"/>
      <c r="V64" s="136" t="s">
        <v>124</v>
      </c>
      <c r="W64" s="136"/>
    </row>
    <row r="65" spans="1:23" ht="16.5" customHeight="1">
      <c r="A65" s="141">
        <v>-0.125</v>
      </c>
      <c r="B65" s="142">
        <v>4</v>
      </c>
      <c r="C65" s="143">
        <v>3</v>
      </c>
      <c r="D65" s="182" t="s">
        <v>130</v>
      </c>
      <c r="E65" s="144" t="s">
        <v>115</v>
      </c>
      <c r="F65" s="145">
        <v>10</v>
      </c>
      <c r="G65" s="146"/>
      <c r="H65" s="146">
        <v>420</v>
      </c>
      <c r="I65" s="147">
        <v>4</v>
      </c>
      <c r="J65" s="148">
        <v>2</v>
      </c>
      <c r="K65" s="149">
        <v>0.125</v>
      </c>
      <c r="L65" s="26"/>
      <c r="M65" s="141">
        <v>-1</v>
      </c>
      <c r="N65" s="142">
        <v>2</v>
      </c>
      <c r="O65" s="143">
        <v>3</v>
      </c>
      <c r="P65" s="182" t="s">
        <v>135</v>
      </c>
      <c r="Q65" s="144" t="s">
        <v>115</v>
      </c>
      <c r="R65" s="145">
        <v>9</v>
      </c>
      <c r="S65" s="146"/>
      <c r="T65" s="146">
        <v>140</v>
      </c>
      <c r="U65" s="147">
        <v>4</v>
      </c>
      <c r="V65" s="148">
        <v>4</v>
      </c>
      <c r="W65" s="149">
        <v>1</v>
      </c>
    </row>
    <row r="66" spans="1:23" ht="16.5" customHeight="1">
      <c r="A66" s="141">
        <v>-1</v>
      </c>
      <c r="B66" s="142">
        <v>2</v>
      </c>
      <c r="C66" s="143">
        <v>6</v>
      </c>
      <c r="D66" s="182" t="s">
        <v>130</v>
      </c>
      <c r="E66" s="144" t="s">
        <v>115</v>
      </c>
      <c r="F66" s="145">
        <v>11</v>
      </c>
      <c r="G66" s="146"/>
      <c r="H66" s="146">
        <v>450</v>
      </c>
      <c r="I66" s="147">
        <v>1</v>
      </c>
      <c r="J66" s="148">
        <v>4</v>
      </c>
      <c r="K66" s="149">
        <v>1</v>
      </c>
      <c r="L66" s="26"/>
      <c r="M66" s="141">
        <v>5</v>
      </c>
      <c r="N66" s="142">
        <v>6</v>
      </c>
      <c r="O66" s="143">
        <v>6</v>
      </c>
      <c r="P66" s="182" t="s">
        <v>179</v>
      </c>
      <c r="Q66" s="144" t="s">
        <v>115</v>
      </c>
      <c r="R66" s="145">
        <v>9</v>
      </c>
      <c r="S66" s="146">
        <v>100</v>
      </c>
      <c r="T66" s="146"/>
      <c r="U66" s="147">
        <v>1</v>
      </c>
      <c r="V66" s="148">
        <v>0</v>
      </c>
      <c r="W66" s="149">
        <v>-5</v>
      </c>
    </row>
    <row r="67" spans="1:23" ht="16.5" customHeight="1">
      <c r="A67" s="141">
        <v>5.375</v>
      </c>
      <c r="B67" s="142">
        <v>6</v>
      </c>
      <c r="C67" s="143">
        <v>2</v>
      </c>
      <c r="D67" s="182" t="s">
        <v>335</v>
      </c>
      <c r="E67" s="144" t="s">
        <v>115</v>
      </c>
      <c r="F67" s="145">
        <v>11</v>
      </c>
      <c r="G67" s="146"/>
      <c r="H67" s="146">
        <v>200</v>
      </c>
      <c r="I67" s="147">
        <v>8</v>
      </c>
      <c r="J67" s="148">
        <v>0</v>
      </c>
      <c r="K67" s="149">
        <v>-5.375</v>
      </c>
      <c r="L67" s="26"/>
      <c r="M67" s="141">
        <v>-2</v>
      </c>
      <c r="N67" s="142">
        <v>0</v>
      </c>
      <c r="O67" s="143">
        <v>2</v>
      </c>
      <c r="P67" s="182" t="s">
        <v>261</v>
      </c>
      <c r="Q67" s="144" t="s">
        <v>115</v>
      </c>
      <c r="R67" s="145">
        <v>10</v>
      </c>
      <c r="S67" s="146"/>
      <c r="T67" s="146">
        <v>180</v>
      </c>
      <c r="U67" s="147">
        <v>8</v>
      </c>
      <c r="V67" s="148">
        <v>6</v>
      </c>
      <c r="W67" s="149">
        <v>2</v>
      </c>
    </row>
    <row r="68" spans="1:23" ht="16.5" customHeight="1">
      <c r="A68" s="141">
        <v>-2</v>
      </c>
      <c r="B68" s="142">
        <v>0</v>
      </c>
      <c r="C68" s="143">
        <v>7</v>
      </c>
      <c r="D68" s="182" t="s">
        <v>132</v>
      </c>
      <c r="E68" s="144" t="s">
        <v>115</v>
      </c>
      <c r="F68" s="145">
        <v>12</v>
      </c>
      <c r="G68" s="146"/>
      <c r="H68" s="146">
        <v>480</v>
      </c>
      <c r="I68" s="147">
        <v>5</v>
      </c>
      <c r="J68" s="148">
        <v>6</v>
      </c>
      <c r="K68" s="149">
        <v>2</v>
      </c>
      <c r="L68" s="26"/>
      <c r="M68" s="141">
        <v>0</v>
      </c>
      <c r="N68" s="142">
        <v>4</v>
      </c>
      <c r="O68" s="143">
        <v>7</v>
      </c>
      <c r="P68" s="182" t="s">
        <v>129</v>
      </c>
      <c r="Q68" s="144" t="s">
        <v>5</v>
      </c>
      <c r="R68" s="145">
        <v>6</v>
      </c>
      <c r="S68" s="146"/>
      <c r="T68" s="146">
        <v>100</v>
      </c>
      <c r="U68" s="147">
        <v>5</v>
      </c>
      <c r="V68" s="148">
        <v>2</v>
      </c>
      <c r="W68" s="149">
        <v>0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61</v>
      </c>
      <c r="C70" s="20"/>
      <c r="D70" s="19"/>
      <c r="E70" s="21" t="s">
        <v>227</v>
      </c>
      <c r="F70" s="22"/>
      <c r="G70" s="23" t="s">
        <v>63</v>
      </c>
      <c r="H70" s="23"/>
      <c r="I70" s="24" t="s">
        <v>137</v>
      </c>
      <c r="J70" s="24"/>
      <c r="K70" s="25"/>
      <c r="L70" s="26">
        <v>150</v>
      </c>
      <c r="M70" s="18"/>
      <c r="N70" s="19" t="s">
        <v>61</v>
      </c>
      <c r="O70" s="20"/>
      <c r="P70" s="19"/>
      <c r="Q70" s="21" t="s">
        <v>228</v>
      </c>
      <c r="R70" s="22"/>
      <c r="S70" s="23" t="s">
        <v>63</v>
      </c>
      <c r="T70" s="23"/>
      <c r="U70" s="24" t="s">
        <v>139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67</v>
      </c>
      <c r="H71" s="31"/>
      <c r="I71" s="24" t="s">
        <v>141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67</v>
      </c>
      <c r="T71" s="31"/>
      <c r="U71" s="24" t="s">
        <v>68</v>
      </c>
      <c r="V71" s="24"/>
      <c r="W71" s="25"/>
    </row>
    <row r="72" spans="1:23" s="39" customFormat="1" ht="4.5" customHeight="1">
      <c r="A72" s="198"/>
      <c r="B72" s="199"/>
      <c r="C72" s="200"/>
      <c r="D72" s="201"/>
      <c r="E72" s="202"/>
      <c r="F72" s="203"/>
      <c r="G72" s="204"/>
      <c r="H72" s="204"/>
      <c r="I72" s="200"/>
      <c r="J72" s="199"/>
      <c r="K72" s="205"/>
      <c r="L72" s="26"/>
      <c r="M72" s="198"/>
      <c r="N72" s="199"/>
      <c r="O72" s="200"/>
      <c r="P72" s="201"/>
      <c r="Q72" s="202"/>
      <c r="R72" s="203"/>
      <c r="S72" s="204"/>
      <c r="T72" s="204"/>
      <c r="U72" s="200"/>
      <c r="V72" s="199"/>
      <c r="W72" s="205"/>
    </row>
    <row r="73" spans="1:23" s="39" customFormat="1" ht="12.75" customHeight="1">
      <c r="A73" s="206"/>
      <c r="B73" s="32"/>
      <c r="C73" s="33"/>
      <c r="D73" s="207"/>
      <c r="E73" s="208" t="s">
        <v>70</v>
      </c>
      <c r="F73" s="35" t="s">
        <v>232</v>
      </c>
      <c r="G73" s="36"/>
      <c r="H73" s="42"/>
      <c r="I73" s="42"/>
      <c r="J73" s="32"/>
      <c r="K73" s="209"/>
      <c r="L73" s="38"/>
      <c r="M73" s="206"/>
      <c r="N73" s="32"/>
      <c r="O73" s="33"/>
      <c r="P73" s="207"/>
      <c r="Q73" s="208" t="s">
        <v>70</v>
      </c>
      <c r="R73" s="35" t="s">
        <v>68</v>
      </c>
      <c r="S73" s="36"/>
      <c r="T73" s="42"/>
      <c r="U73" s="42"/>
      <c r="V73" s="32"/>
      <c r="W73" s="209"/>
    </row>
    <row r="74" spans="1:23" s="39" customFormat="1" ht="12.75" customHeight="1">
      <c r="A74" s="206"/>
      <c r="B74" s="32"/>
      <c r="C74" s="33"/>
      <c r="D74" s="207"/>
      <c r="E74" s="210" t="s">
        <v>73</v>
      </c>
      <c r="F74" s="35" t="s">
        <v>534</v>
      </c>
      <c r="G74" s="211"/>
      <c r="H74" s="42"/>
      <c r="I74" s="42"/>
      <c r="J74" s="32"/>
      <c r="K74" s="209"/>
      <c r="L74" s="38"/>
      <c r="M74" s="206"/>
      <c r="N74" s="32"/>
      <c r="O74" s="33"/>
      <c r="P74" s="207"/>
      <c r="Q74" s="210" t="s">
        <v>73</v>
      </c>
      <c r="R74" s="35" t="s">
        <v>535</v>
      </c>
      <c r="S74" s="211"/>
      <c r="T74" s="42"/>
      <c r="U74" s="42"/>
      <c r="V74" s="32"/>
      <c r="W74" s="209"/>
    </row>
    <row r="75" spans="1:23" s="39" customFormat="1" ht="12.75" customHeight="1">
      <c r="A75" s="206"/>
      <c r="B75" s="32"/>
      <c r="C75" s="33"/>
      <c r="D75" s="207"/>
      <c r="E75" s="210" t="s">
        <v>76</v>
      </c>
      <c r="F75" s="35" t="s">
        <v>536</v>
      </c>
      <c r="G75" s="36"/>
      <c r="H75" s="42"/>
      <c r="I75" s="42"/>
      <c r="J75" s="32"/>
      <c r="K75" s="209"/>
      <c r="L75" s="38"/>
      <c r="M75" s="206"/>
      <c r="N75" s="32"/>
      <c r="O75" s="33"/>
      <c r="P75" s="207"/>
      <c r="Q75" s="210" t="s">
        <v>76</v>
      </c>
      <c r="R75" s="35" t="s">
        <v>229</v>
      </c>
      <c r="S75" s="36"/>
      <c r="T75" s="42"/>
      <c r="U75" s="42"/>
      <c r="V75" s="32"/>
      <c r="W75" s="209"/>
    </row>
    <row r="76" spans="1:23" s="39" customFormat="1" ht="12.75" customHeight="1">
      <c r="A76" s="206"/>
      <c r="B76" s="32"/>
      <c r="C76" s="33"/>
      <c r="D76" s="207"/>
      <c r="E76" s="208" t="s">
        <v>79</v>
      </c>
      <c r="F76" s="35" t="s">
        <v>517</v>
      </c>
      <c r="G76" s="36"/>
      <c r="H76" s="42"/>
      <c r="I76" s="42"/>
      <c r="J76" s="32"/>
      <c r="K76" s="209"/>
      <c r="L76" s="38"/>
      <c r="M76" s="206"/>
      <c r="N76" s="32"/>
      <c r="O76" s="33"/>
      <c r="P76" s="207"/>
      <c r="Q76" s="208" t="s">
        <v>79</v>
      </c>
      <c r="R76" s="35" t="s">
        <v>537</v>
      </c>
      <c r="S76" s="36"/>
      <c r="T76" s="42"/>
      <c r="U76" s="42"/>
      <c r="V76" s="32"/>
      <c r="W76" s="209"/>
    </row>
    <row r="77" spans="1:23" s="39" customFormat="1" ht="12.75" customHeight="1">
      <c r="A77" s="213" t="s">
        <v>70</v>
      </c>
      <c r="B77" s="214" t="s">
        <v>98</v>
      </c>
      <c r="C77" s="33"/>
      <c r="D77" s="207"/>
      <c r="F77" s="36"/>
      <c r="G77" s="208" t="s">
        <v>70</v>
      </c>
      <c r="H77" s="216" t="s">
        <v>538</v>
      </c>
      <c r="I77" s="36"/>
      <c r="J77" s="211"/>
      <c r="K77" s="209"/>
      <c r="L77" s="38"/>
      <c r="M77" s="213" t="s">
        <v>70</v>
      </c>
      <c r="N77" s="214" t="s">
        <v>539</v>
      </c>
      <c r="O77" s="33"/>
      <c r="P77" s="207"/>
      <c r="R77" s="36"/>
      <c r="S77" s="208" t="s">
        <v>70</v>
      </c>
      <c r="T77" s="216" t="s">
        <v>540</v>
      </c>
      <c r="U77" s="36"/>
      <c r="V77" s="211"/>
      <c r="W77" s="209"/>
    </row>
    <row r="78" spans="1:23" s="39" customFormat="1" ht="12.75" customHeight="1">
      <c r="A78" s="217" t="s">
        <v>73</v>
      </c>
      <c r="B78" s="214" t="s">
        <v>541</v>
      </c>
      <c r="C78" s="45"/>
      <c r="D78" s="207"/>
      <c r="F78" s="218"/>
      <c r="G78" s="210" t="s">
        <v>73</v>
      </c>
      <c r="H78" s="216" t="s">
        <v>542</v>
      </c>
      <c r="I78" s="36"/>
      <c r="J78" s="211"/>
      <c r="K78" s="209"/>
      <c r="L78" s="38"/>
      <c r="M78" s="217" t="s">
        <v>73</v>
      </c>
      <c r="N78" s="214" t="s">
        <v>304</v>
      </c>
      <c r="O78" s="45"/>
      <c r="P78" s="207"/>
      <c r="R78" s="218"/>
      <c r="S78" s="210" t="s">
        <v>73</v>
      </c>
      <c r="T78" s="215" t="s">
        <v>270</v>
      </c>
      <c r="U78" s="36"/>
      <c r="V78" s="211"/>
      <c r="W78" s="209"/>
    </row>
    <row r="79" spans="1:23" s="39" customFormat="1" ht="12.75" customHeight="1">
      <c r="A79" s="217" t="s">
        <v>76</v>
      </c>
      <c r="B79" s="214" t="s">
        <v>543</v>
      </c>
      <c r="C79" s="33"/>
      <c r="D79" s="207"/>
      <c r="F79" s="218"/>
      <c r="G79" s="210" t="s">
        <v>76</v>
      </c>
      <c r="H79" s="216" t="s">
        <v>319</v>
      </c>
      <c r="I79" s="36"/>
      <c r="J79" s="36"/>
      <c r="K79" s="209"/>
      <c r="L79" s="38"/>
      <c r="M79" s="217" t="s">
        <v>76</v>
      </c>
      <c r="N79" s="214" t="s">
        <v>544</v>
      </c>
      <c r="O79" s="33"/>
      <c r="P79" s="207"/>
      <c r="R79" s="218"/>
      <c r="S79" s="210" t="s">
        <v>76</v>
      </c>
      <c r="T79" s="215" t="s">
        <v>545</v>
      </c>
      <c r="U79" s="36"/>
      <c r="V79" s="36"/>
      <c r="W79" s="209"/>
    </row>
    <row r="80" spans="1:23" s="39" customFormat="1" ht="12.75" customHeight="1">
      <c r="A80" s="213" t="s">
        <v>79</v>
      </c>
      <c r="B80" s="214" t="s">
        <v>546</v>
      </c>
      <c r="C80" s="45"/>
      <c r="D80" s="207"/>
      <c r="F80" s="36"/>
      <c r="G80" s="208" t="s">
        <v>79</v>
      </c>
      <c r="H80" s="216" t="s">
        <v>547</v>
      </c>
      <c r="I80" s="95"/>
      <c r="J80" s="108" t="s">
        <v>96</v>
      </c>
      <c r="K80" s="97"/>
      <c r="L80" s="38"/>
      <c r="M80" s="213" t="s">
        <v>79</v>
      </c>
      <c r="N80" s="214" t="s">
        <v>548</v>
      </c>
      <c r="O80" s="45"/>
      <c r="P80" s="207"/>
      <c r="R80" s="36"/>
      <c r="S80" s="208" t="s">
        <v>79</v>
      </c>
      <c r="T80" s="215" t="s">
        <v>84</v>
      </c>
      <c r="U80" s="95"/>
      <c r="V80" s="108" t="s">
        <v>96</v>
      </c>
      <c r="W80" s="97"/>
    </row>
    <row r="81" spans="1:23" s="39" customFormat="1" ht="12.75" customHeight="1">
      <c r="A81" s="220"/>
      <c r="B81" s="45"/>
      <c r="C81" s="208"/>
      <c r="D81" s="207"/>
      <c r="E81" s="208" t="s">
        <v>70</v>
      </c>
      <c r="F81" s="35" t="s">
        <v>87</v>
      </c>
      <c r="G81" s="36"/>
      <c r="H81" s="221"/>
      <c r="I81" s="112" t="s">
        <v>100</v>
      </c>
      <c r="J81" s="113" t="s">
        <v>549</v>
      </c>
      <c r="K81" s="97"/>
      <c r="L81" s="38"/>
      <c r="M81" s="220"/>
      <c r="N81" s="45"/>
      <c r="O81" s="208"/>
      <c r="P81" s="207"/>
      <c r="Q81" s="208" t="s">
        <v>70</v>
      </c>
      <c r="R81" s="35" t="s">
        <v>550</v>
      </c>
      <c r="S81" s="36"/>
      <c r="T81" s="221"/>
      <c r="U81" s="112" t="s">
        <v>100</v>
      </c>
      <c r="V81" s="113" t="s">
        <v>551</v>
      </c>
      <c r="W81" s="97"/>
    </row>
    <row r="82" spans="1:23" s="39" customFormat="1" ht="12.75" customHeight="1">
      <c r="A82" s="206"/>
      <c r="B82" s="114" t="s">
        <v>104</v>
      </c>
      <c r="C82" s="33"/>
      <c r="D82" s="207"/>
      <c r="E82" s="210" t="s">
        <v>73</v>
      </c>
      <c r="F82" s="212" t="s">
        <v>84</v>
      </c>
      <c r="G82" s="36"/>
      <c r="H82" s="42"/>
      <c r="I82" s="112" t="s">
        <v>5</v>
      </c>
      <c r="J82" s="115" t="s">
        <v>552</v>
      </c>
      <c r="K82" s="97"/>
      <c r="L82" s="38"/>
      <c r="M82" s="206"/>
      <c r="N82" s="114" t="s">
        <v>104</v>
      </c>
      <c r="O82" s="33"/>
      <c r="P82" s="207"/>
      <c r="Q82" s="210" t="s">
        <v>73</v>
      </c>
      <c r="R82" s="35" t="s">
        <v>553</v>
      </c>
      <c r="S82" s="36"/>
      <c r="T82" s="42"/>
      <c r="U82" s="112" t="s">
        <v>5</v>
      </c>
      <c r="V82" s="115" t="s">
        <v>551</v>
      </c>
      <c r="W82" s="97"/>
    </row>
    <row r="83" spans="1:23" s="39" customFormat="1" ht="12.75" customHeight="1">
      <c r="A83" s="206"/>
      <c r="B83" s="114" t="s">
        <v>554</v>
      </c>
      <c r="C83" s="33"/>
      <c r="D83" s="207"/>
      <c r="E83" s="210" t="s">
        <v>76</v>
      </c>
      <c r="F83" s="35" t="s">
        <v>385</v>
      </c>
      <c r="G83" s="211"/>
      <c r="H83" s="42"/>
      <c r="I83" s="112" t="s">
        <v>109</v>
      </c>
      <c r="J83" s="115" t="s">
        <v>555</v>
      </c>
      <c r="K83" s="97"/>
      <c r="L83" s="38"/>
      <c r="M83" s="206"/>
      <c r="N83" s="114" t="s">
        <v>556</v>
      </c>
      <c r="O83" s="33"/>
      <c r="P83" s="207"/>
      <c r="Q83" s="210" t="s">
        <v>76</v>
      </c>
      <c r="R83" s="35" t="s">
        <v>106</v>
      </c>
      <c r="S83" s="211"/>
      <c r="T83" s="42"/>
      <c r="U83" s="112" t="s">
        <v>109</v>
      </c>
      <c r="V83" s="115" t="s">
        <v>557</v>
      </c>
      <c r="W83" s="97"/>
    </row>
    <row r="84" spans="1:23" s="39" customFormat="1" ht="12.75" customHeight="1">
      <c r="A84" s="222"/>
      <c r="B84" s="43"/>
      <c r="C84" s="43"/>
      <c r="D84" s="207"/>
      <c r="E84" s="208" t="s">
        <v>79</v>
      </c>
      <c r="F84" s="214" t="s">
        <v>558</v>
      </c>
      <c r="G84" s="43"/>
      <c r="H84" s="43"/>
      <c r="I84" s="118" t="s">
        <v>115</v>
      </c>
      <c r="J84" s="115" t="s">
        <v>559</v>
      </c>
      <c r="K84" s="119"/>
      <c r="L84" s="46"/>
      <c r="M84" s="222"/>
      <c r="N84" s="43"/>
      <c r="O84" s="43"/>
      <c r="P84" s="207"/>
      <c r="Q84" s="208" t="s">
        <v>79</v>
      </c>
      <c r="R84" s="214" t="s">
        <v>560</v>
      </c>
      <c r="S84" s="43"/>
      <c r="T84" s="43"/>
      <c r="U84" s="118" t="s">
        <v>115</v>
      </c>
      <c r="V84" s="115" t="s">
        <v>557</v>
      </c>
      <c r="W84" s="119"/>
    </row>
    <row r="85" spans="1:23" ht="4.5" customHeight="1">
      <c r="A85" s="223"/>
      <c r="B85" s="224"/>
      <c r="C85" s="225"/>
      <c r="D85" s="226"/>
      <c r="E85" s="227"/>
      <c r="F85" s="228"/>
      <c r="G85" s="229"/>
      <c r="H85" s="229"/>
      <c r="I85" s="225"/>
      <c r="J85" s="224"/>
      <c r="K85" s="230"/>
      <c r="M85" s="223"/>
      <c r="N85" s="224"/>
      <c r="O85" s="225"/>
      <c r="P85" s="226"/>
      <c r="Q85" s="227"/>
      <c r="R85" s="228"/>
      <c r="S85" s="229"/>
      <c r="T85" s="229"/>
      <c r="U85" s="225"/>
      <c r="V85" s="224"/>
      <c r="W85" s="230"/>
    </row>
    <row r="86" spans="1:23" ht="12.75" customHeight="1">
      <c r="A86" s="130"/>
      <c r="B86" s="130" t="s">
        <v>117</v>
      </c>
      <c r="C86" s="131"/>
      <c r="D86" s="132" t="s">
        <v>118</v>
      </c>
      <c r="E86" s="132" t="s">
        <v>119</v>
      </c>
      <c r="F86" s="132" t="s">
        <v>120</v>
      </c>
      <c r="G86" s="133" t="s">
        <v>121</v>
      </c>
      <c r="H86" s="134"/>
      <c r="I86" s="131" t="s">
        <v>122</v>
      </c>
      <c r="J86" s="132" t="s">
        <v>117</v>
      </c>
      <c r="K86" s="130" t="s">
        <v>123</v>
      </c>
      <c r="L86" s="26">
        <v>150</v>
      </c>
      <c r="M86" s="130"/>
      <c r="N86" s="130" t="s">
        <v>117</v>
      </c>
      <c r="O86" s="131"/>
      <c r="P86" s="132" t="s">
        <v>118</v>
      </c>
      <c r="Q86" s="132" t="s">
        <v>119</v>
      </c>
      <c r="R86" s="132" t="s">
        <v>120</v>
      </c>
      <c r="S86" s="133" t="s">
        <v>121</v>
      </c>
      <c r="T86" s="134"/>
      <c r="U86" s="131" t="s">
        <v>122</v>
      </c>
      <c r="V86" s="132" t="s">
        <v>117</v>
      </c>
      <c r="W86" s="130" t="s">
        <v>123</v>
      </c>
    </row>
    <row r="87" spans="1:23" ht="12.75">
      <c r="A87" s="136" t="s">
        <v>123</v>
      </c>
      <c r="B87" s="179" t="s">
        <v>124</v>
      </c>
      <c r="C87" s="180" t="s">
        <v>125</v>
      </c>
      <c r="D87" s="181" t="s">
        <v>126</v>
      </c>
      <c r="E87" s="181" t="s">
        <v>127</v>
      </c>
      <c r="F87" s="181"/>
      <c r="G87" s="139" t="s">
        <v>125</v>
      </c>
      <c r="H87" s="139" t="s">
        <v>122</v>
      </c>
      <c r="I87" s="137"/>
      <c r="J87" s="136" t="s">
        <v>124</v>
      </c>
      <c r="K87" s="136"/>
      <c r="L87" s="26">
        <v>150</v>
      </c>
      <c r="M87" s="136" t="s">
        <v>123</v>
      </c>
      <c r="N87" s="179" t="s">
        <v>124</v>
      </c>
      <c r="O87" s="180" t="s">
        <v>125</v>
      </c>
      <c r="P87" s="181" t="s">
        <v>126</v>
      </c>
      <c r="Q87" s="181" t="s">
        <v>127</v>
      </c>
      <c r="R87" s="181"/>
      <c r="S87" s="139" t="s">
        <v>125</v>
      </c>
      <c r="T87" s="139" t="s">
        <v>122</v>
      </c>
      <c r="U87" s="137"/>
      <c r="V87" s="136" t="s">
        <v>124</v>
      </c>
      <c r="W87" s="136"/>
    </row>
    <row r="88" spans="1:23" ht="16.5" customHeight="1">
      <c r="A88" s="141">
        <v>0.125</v>
      </c>
      <c r="B88" s="142">
        <v>3</v>
      </c>
      <c r="C88" s="143">
        <v>5</v>
      </c>
      <c r="D88" s="182" t="s">
        <v>129</v>
      </c>
      <c r="E88" s="144" t="s">
        <v>109</v>
      </c>
      <c r="F88" s="145">
        <v>9</v>
      </c>
      <c r="G88" s="146"/>
      <c r="H88" s="146">
        <v>140</v>
      </c>
      <c r="I88" s="147">
        <v>6</v>
      </c>
      <c r="J88" s="148">
        <v>3</v>
      </c>
      <c r="K88" s="149">
        <v>-0.125</v>
      </c>
      <c r="L88" s="26"/>
      <c r="M88" s="141">
        <v>0.875</v>
      </c>
      <c r="N88" s="142">
        <v>6</v>
      </c>
      <c r="O88" s="143">
        <v>5</v>
      </c>
      <c r="P88" s="182" t="s">
        <v>130</v>
      </c>
      <c r="Q88" s="144" t="s">
        <v>100</v>
      </c>
      <c r="R88" s="145">
        <v>13</v>
      </c>
      <c r="S88" s="146">
        <v>510</v>
      </c>
      <c r="T88" s="146"/>
      <c r="U88" s="147">
        <v>6</v>
      </c>
      <c r="V88" s="148">
        <v>0</v>
      </c>
      <c r="W88" s="149">
        <v>-0.875</v>
      </c>
    </row>
    <row r="89" spans="1:23" ht="16.5" customHeight="1">
      <c r="A89" s="141">
        <v>-1.875</v>
      </c>
      <c r="B89" s="142">
        <v>0</v>
      </c>
      <c r="C89" s="143">
        <v>4</v>
      </c>
      <c r="D89" s="182" t="s">
        <v>181</v>
      </c>
      <c r="E89" s="144" t="s">
        <v>100</v>
      </c>
      <c r="F89" s="145">
        <v>7</v>
      </c>
      <c r="G89" s="146"/>
      <c r="H89" s="146">
        <v>200</v>
      </c>
      <c r="I89" s="147">
        <v>8</v>
      </c>
      <c r="J89" s="148">
        <v>6</v>
      </c>
      <c r="K89" s="149">
        <v>1.875</v>
      </c>
      <c r="L89" s="26"/>
      <c r="M89" s="141">
        <v>-0.125</v>
      </c>
      <c r="N89" s="142">
        <v>2</v>
      </c>
      <c r="O89" s="143">
        <v>4</v>
      </c>
      <c r="P89" s="182" t="s">
        <v>130</v>
      </c>
      <c r="Q89" s="144" t="s">
        <v>100</v>
      </c>
      <c r="R89" s="145">
        <v>12</v>
      </c>
      <c r="S89" s="146">
        <v>480</v>
      </c>
      <c r="T89" s="146"/>
      <c r="U89" s="147">
        <v>8</v>
      </c>
      <c r="V89" s="148">
        <v>4</v>
      </c>
      <c r="W89" s="149">
        <v>0.125</v>
      </c>
    </row>
    <row r="90" spans="1:23" ht="16.5" customHeight="1">
      <c r="A90" s="141">
        <v>1.125</v>
      </c>
      <c r="B90" s="142">
        <v>6</v>
      </c>
      <c r="C90" s="143">
        <v>2</v>
      </c>
      <c r="D90" s="182" t="s">
        <v>135</v>
      </c>
      <c r="E90" s="144" t="s">
        <v>100</v>
      </c>
      <c r="F90" s="145">
        <v>7</v>
      </c>
      <c r="G90" s="146"/>
      <c r="H90" s="146">
        <v>100</v>
      </c>
      <c r="I90" s="147">
        <v>3</v>
      </c>
      <c r="J90" s="148">
        <v>0</v>
      </c>
      <c r="K90" s="149">
        <v>-1.125</v>
      </c>
      <c r="L90" s="26"/>
      <c r="M90" s="141">
        <v>-0.125</v>
      </c>
      <c r="N90" s="142">
        <v>2</v>
      </c>
      <c r="O90" s="143">
        <v>2</v>
      </c>
      <c r="P90" s="182" t="s">
        <v>132</v>
      </c>
      <c r="Q90" s="144" t="s">
        <v>100</v>
      </c>
      <c r="R90" s="145">
        <v>12</v>
      </c>
      <c r="S90" s="146">
        <v>480</v>
      </c>
      <c r="T90" s="146"/>
      <c r="U90" s="147">
        <v>3</v>
      </c>
      <c r="V90" s="148">
        <v>4</v>
      </c>
      <c r="W90" s="149">
        <v>0.125</v>
      </c>
    </row>
    <row r="91" spans="1:23" ht="16.5" customHeight="1">
      <c r="A91" s="141">
        <v>0.125</v>
      </c>
      <c r="B91" s="142">
        <v>3</v>
      </c>
      <c r="C91" s="143">
        <v>7</v>
      </c>
      <c r="D91" s="182" t="s">
        <v>224</v>
      </c>
      <c r="E91" s="144" t="s">
        <v>109</v>
      </c>
      <c r="F91" s="145">
        <v>9</v>
      </c>
      <c r="G91" s="146"/>
      <c r="H91" s="146">
        <v>140</v>
      </c>
      <c r="I91" s="147">
        <v>1</v>
      </c>
      <c r="J91" s="148">
        <v>3</v>
      </c>
      <c r="K91" s="149">
        <v>-0.125</v>
      </c>
      <c r="L91" s="26"/>
      <c r="M91" s="141">
        <v>-0.125</v>
      </c>
      <c r="N91" s="142">
        <v>2</v>
      </c>
      <c r="O91" s="143">
        <v>7</v>
      </c>
      <c r="P91" s="182" t="s">
        <v>130</v>
      </c>
      <c r="Q91" s="144" t="s">
        <v>100</v>
      </c>
      <c r="R91" s="145">
        <v>12</v>
      </c>
      <c r="S91" s="146">
        <v>480</v>
      </c>
      <c r="T91" s="146"/>
      <c r="U91" s="147">
        <v>1</v>
      </c>
      <c r="V91" s="148">
        <v>4</v>
      </c>
      <c r="W91" s="149">
        <v>0.125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61</v>
      </c>
      <c r="C93" s="20"/>
      <c r="D93" s="19"/>
      <c r="E93" s="21" t="s">
        <v>264</v>
      </c>
      <c r="F93" s="22"/>
      <c r="G93" s="23" t="s">
        <v>63</v>
      </c>
      <c r="H93" s="23"/>
      <c r="I93" s="24" t="s">
        <v>64</v>
      </c>
      <c r="J93" s="24"/>
      <c r="K93" s="25"/>
      <c r="L93" s="26">
        <v>150</v>
      </c>
      <c r="M93" s="18"/>
      <c r="N93" s="19" t="s">
        <v>61</v>
      </c>
      <c r="O93" s="20"/>
      <c r="P93" s="19"/>
      <c r="Q93" s="21" t="s">
        <v>265</v>
      </c>
      <c r="R93" s="22"/>
      <c r="S93" s="23" t="s">
        <v>63</v>
      </c>
      <c r="T93" s="23"/>
      <c r="U93" s="24" t="s">
        <v>66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67</v>
      </c>
      <c r="H94" s="31"/>
      <c r="I94" s="24" t="s">
        <v>140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67</v>
      </c>
      <c r="T94" s="31"/>
      <c r="U94" s="24" t="s">
        <v>141</v>
      </c>
      <c r="V94" s="24"/>
      <c r="W94" s="25"/>
    </row>
    <row r="95" spans="1:23" s="39" customFormat="1" ht="4.5" customHeight="1">
      <c r="A95" s="198"/>
      <c r="B95" s="199"/>
      <c r="C95" s="200"/>
      <c r="D95" s="201"/>
      <c r="E95" s="202"/>
      <c r="F95" s="203"/>
      <c r="G95" s="204"/>
      <c r="H95" s="204"/>
      <c r="I95" s="200"/>
      <c r="J95" s="199"/>
      <c r="K95" s="205"/>
      <c r="L95" s="26"/>
      <c r="M95" s="198"/>
      <c r="N95" s="199"/>
      <c r="O95" s="200"/>
      <c r="P95" s="201"/>
      <c r="Q95" s="202"/>
      <c r="R95" s="203"/>
      <c r="S95" s="204"/>
      <c r="T95" s="204"/>
      <c r="U95" s="200"/>
      <c r="V95" s="199"/>
      <c r="W95" s="205"/>
    </row>
    <row r="96" spans="1:23" s="39" customFormat="1" ht="12.75" customHeight="1">
      <c r="A96" s="206"/>
      <c r="B96" s="32"/>
      <c r="C96" s="33"/>
      <c r="D96" s="207"/>
      <c r="E96" s="208" t="s">
        <v>70</v>
      </c>
      <c r="F96" s="35" t="s">
        <v>561</v>
      </c>
      <c r="G96" s="36"/>
      <c r="H96" s="42"/>
      <c r="I96" s="42"/>
      <c r="J96" s="32"/>
      <c r="K96" s="209"/>
      <c r="L96" s="38"/>
      <c r="M96" s="206"/>
      <c r="N96" s="32"/>
      <c r="O96" s="33"/>
      <c r="P96" s="207"/>
      <c r="Q96" s="208" t="s">
        <v>70</v>
      </c>
      <c r="R96" s="35" t="s">
        <v>198</v>
      </c>
      <c r="S96" s="36"/>
      <c r="T96" s="42"/>
      <c r="U96" s="42"/>
      <c r="V96" s="32"/>
      <c r="W96" s="209"/>
    </row>
    <row r="97" spans="1:23" s="39" customFormat="1" ht="12.75" customHeight="1">
      <c r="A97" s="206"/>
      <c r="B97" s="32"/>
      <c r="C97" s="33"/>
      <c r="D97" s="207"/>
      <c r="E97" s="210" t="s">
        <v>73</v>
      </c>
      <c r="F97" s="35" t="s">
        <v>562</v>
      </c>
      <c r="G97" s="211"/>
      <c r="H97" s="42"/>
      <c r="I97" s="42"/>
      <c r="J97" s="32"/>
      <c r="K97" s="209"/>
      <c r="L97" s="38"/>
      <c r="M97" s="206"/>
      <c r="N97" s="32"/>
      <c r="O97" s="33"/>
      <c r="P97" s="207"/>
      <c r="Q97" s="210" t="s">
        <v>73</v>
      </c>
      <c r="R97" s="35" t="s">
        <v>563</v>
      </c>
      <c r="S97" s="211"/>
      <c r="T97" s="42"/>
      <c r="U97" s="42"/>
      <c r="V97" s="32"/>
      <c r="W97" s="209"/>
    </row>
    <row r="98" spans="1:23" s="39" customFormat="1" ht="12.75" customHeight="1">
      <c r="A98" s="206"/>
      <c r="B98" s="32"/>
      <c r="C98" s="33"/>
      <c r="D98" s="207"/>
      <c r="E98" s="210" t="s">
        <v>76</v>
      </c>
      <c r="F98" s="35" t="s">
        <v>564</v>
      </c>
      <c r="G98" s="36"/>
      <c r="H98" s="42"/>
      <c r="I98" s="42"/>
      <c r="J98" s="32"/>
      <c r="K98" s="209"/>
      <c r="L98" s="38"/>
      <c r="M98" s="206"/>
      <c r="N98" s="32"/>
      <c r="O98" s="33"/>
      <c r="P98" s="207"/>
      <c r="Q98" s="210" t="s">
        <v>76</v>
      </c>
      <c r="R98" s="35" t="s">
        <v>387</v>
      </c>
      <c r="S98" s="36"/>
      <c r="T98" s="42"/>
      <c r="U98" s="42"/>
      <c r="V98" s="32"/>
      <c r="W98" s="209"/>
    </row>
    <row r="99" spans="1:23" s="39" customFormat="1" ht="12.75" customHeight="1">
      <c r="A99" s="206"/>
      <c r="B99" s="32"/>
      <c r="C99" s="33"/>
      <c r="D99" s="207"/>
      <c r="E99" s="208" t="s">
        <v>79</v>
      </c>
      <c r="F99" s="212" t="s">
        <v>245</v>
      </c>
      <c r="G99" s="36"/>
      <c r="H99" s="42"/>
      <c r="I99" s="42"/>
      <c r="J99" s="32"/>
      <c r="K99" s="209"/>
      <c r="L99" s="38"/>
      <c r="M99" s="206"/>
      <c r="N99" s="32"/>
      <c r="O99" s="33"/>
      <c r="P99" s="207"/>
      <c r="Q99" s="208" t="s">
        <v>79</v>
      </c>
      <c r="R99" s="35" t="s">
        <v>565</v>
      </c>
      <c r="S99" s="36"/>
      <c r="T99" s="42"/>
      <c r="U99" s="42"/>
      <c r="V99" s="32"/>
      <c r="W99" s="209"/>
    </row>
    <row r="100" spans="1:23" s="39" customFormat="1" ht="12.75" customHeight="1">
      <c r="A100" s="213" t="s">
        <v>70</v>
      </c>
      <c r="B100" s="214" t="s">
        <v>566</v>
      </c>
      <c r="C100" s="33"/>
      <c r="D100" s="207"/>
      <c r="F100" s="36"/>
      <c r="G100" s="208" t="s">
        <v>70</v>
      </c>
      <c r="H100" s="216" t="s">
        <v>230</v>
      </c>
      <c r="I100" s="36"/>
      <c r="J100" s="211"/>
      <c r="K100" s="209"/>
      <c r="L100" s="38"/>
      <c r="M100" s="213" t="s">
        <v>70</v>
      </c>
      <c r="N100" s="214" t="s">
        <v>567</v>
      </c>
      <c r="O100" s="33"/>
      <c r="P100" s="207"/>
      <c r="R100" s="36"/>
      <c r="S100" s="208" t="s">
        <v>70</v>
      </c>
      <c r="T100" s="216" t="s">
        <v>568</v>
      </c>
      <c r="U100" s="36"/>
      <c r="V100" s="211"/>
      <c r="W100" s="209"/>
    </row>
    <row r="101" spans="1:23" s="39" customFormat="1" ht="12.75" customHeight="1">
      <c r="A101" s="217" t="s">
        <v>73</v>
      </c>
      <c r="B101" s="214" t="s">
        <v>68</v>
      </c>
      <c r="C101" s="45"/>
      <c r="D101" s="207"/>
      <c r="F101" s="218"/>
      <c r="G101" s="210" t="s">
        <v>73</v>
      </c>
      <c r="H101" s="216" t="s">
        <v>569</v>
      </c>
      <c r="I101" s="36"/>
      <c r="J101" s="211"/>
      <c r="K101" s="209"/>
      <c r="L101" s="38"/>
      <c r="M101" s="217" t="s">
        <v>73</v>
      </c>
      <c r="N101" s="214" t="s">
        <v>570</v>
      </c>
      <c r="O101" s="45"/>
      <c r="P101" s="207"/>
      <c r="R101" s="218"/>
      <c r="S101" s="210" t="s">
        <v>73</v>
      </c>
      <c r="T101" s="216" t="s">
        <v>571</v>
      </c>
      <c r="U101" s="36"/>
      <c r="V101" s="211"/>
      <c r="W101" s="209"/>
    </row>
    <row r="102" spans="1:23" s="39" customFormat="1" ht="12.75" customHeight="1">
      <c r="A102" s="217" t="s">
        <v>76</v>
      </c>
      <c r="B102" s="214" t="s">
        <v>572</v>
      </c>
      <c r="C102" s="33"/>
      <c r="D102" s="207"/>
      <c r="F102" s="218"/>
      <c r="G102" s="210" t="s">
        <v>76</v>
      </c>
      <c r="H102" s="216" t="s">
        <v>68</v>
      </c>
      <c r="I102" s="36"/>
      <c r="J102" s="36"/>
      <c r="K102" s="209"/>
      <c r="L102" s="38"/>
      <c r="M102" s="217" t="s">
        <v>76</v>
      </c>
      <c r="N102" s="214" t="s">
        <v>573</v>
      </c>
      <c r="O102" s="33"/>
      <c r="P102" s="207"/>
      <c r="R102" s="218"/>
      <c r="S102" s="210" t="s">
        <v>76</v>
      </c>
      <c r="T102" s="216" t="s">
        <v>83</v>
      </c>
      <c r="U102" s="36"/>
      <c r="V102" s="36"/>
      <c r="W102" s="209"/>
    </row>
    <row r="103" spans="1:23" s="39" customFormat="1" ht="12.75" customHeight="1">
      <c r="A103" s="213" t="s">
        <v>79</v>
      </c>
      <c r="B103" s="214" t="s">
        <v>106</v>
      </c>
      <c r="C103" s="45"/>
      <c r="D103" s="207"/>
      <c r="F103" s="36"/>
      <c r="G103" s="208" t="s">
        <v>79</v>
      </c>
      <c r="H103" s="216" t="s">
        <v>574</v>
      </c>
      <c r="I103" s="95"/>
      <c r="J103" s="108" t="s">
        <v>96</v>
      </c>
      <c r="K103" s="97"/>
      <c r="L103" s="38"/>
      <c r="M103" s="213" t="s">
        <v>79</v>
      </c>
      <c r="N103" s="214" t="s">
        <v>426</v>
      </c>
      <c r="O103" s="45"/>
      <c r="P103" s="207"/>
      <c r="R103" s="36"/>
      <c r="S103" s="208" t="s">
        <v>79</v>
      </c>
      <c r="T103" s="216" t="s">
        <v>575</v>
      </c>
      <c r="U103" s="95"/>
      <c r="V103" s="108" t="s">
        <v>96</v>
      </c>
      <c r="W103" s="97"/>
    </row>
    <row r="104" spans="1:23" s="39" customFormat="1" ht="12.75" customHeight="1">
      <c r="A104" s="220"/>
      <c r="B104" s="45"/>
      <c r="C104" s="208"/>
      <c r="D104" s="207"/>
      <c r="E104" s="208" t="s">
        <v>70</v>
      </c>
      <c r="F104" s="35" t="s">
        <v>576</v>
      </c>
      <c r="G104" s="36"/>
      <c r="H104" s="221"/>
      <c r="I104" s="112" t="s">
        <v>100</v>
      </c>
      <c r="J104" s="113" t="s">
        <v>577</v>
      </c>
      <c r="K104" s="97"/>
      <c r="L104" s="38"/>
      <c r="M104" s="220"/>
      <c r="N104" s="45"/>
      <c r="O104" s="208"/>
      <c r="P104" s="207"/>
      <c r="Q104" s="208" t="s">
        <v>70</v>
      </c>
      <c r="R104" s="212" t="s">
        <v>578</v>
      </c>
      <c r="S104" s="36"/>
      <c r="T104" s="221"/>
      <c r="U104" s="112" t="s">
        <v>100</v>
      </c>
      <c r="V104" s="113" t="s">
        <v>579</v>
      </c>
      <c r="W104" s="97"/>
    </row>
    <row r="105" spans="1:23" s="39" customFormat="1" ht="12.75" customHeight="1">
      <c r="A105" s="206"/>
      <c r="B105" s="114" t="s">
        <v>104</v>
      </c>
      <c r="C105" s="33"/>
      <c r="D105" s="207"/>
      <c r="E105" s="210" t="s">
        <v>73</v>
      </c>
      <c r="F105" s="35" t="s">
        <v>580</v>
      </c>
      <c r="G105" s="36"/>
      <c r="H105" s="42"/>
      <c r="I105" s="112" t="s">
        <v>5</v>
      </c>
      <c r="J105" s="115" t="s">
        <v>577</v>
      </c>
      <c r="K105" s="97"/>
      <c r="L105" s="38"/>
      <c r="M105" s="206"/>
      <c r="N105" s="114" t="s">
        <v>104</v>
      </c>
      <c r="O105" s="33"/>
      <c r="P105" s="207"/>
      <c r="Q105" s="210" t="s">
        <v>73</v>
      </c>
      <c r="R105" s="35" t="s">
        <v>581</v>
      </c>
      <c r="S105" s="36"/>
      <c r="T105" s="42"/>
      <c r="U105" s="112" t="s">
        <v>5</v>
      </c>
      <c r="V105" s="115" t="s">
        <v>579</v>
      </c>
      <c r="W105" s="97"/>
    </row>
    <row r="106" spans="1:23" s="39" customFormat="1" ht="12.75" customHeight="1">
      <c r="A106" s="206"/>
      <c r="B106" s="114" t="s">
        <v>582</v>
      </c>
      <c r="C106" s="33"/>
      <c r="D106" s="207"/>
      <c r="E106" s="210" t="s">
        <v>76</v>
      </c>
      <c r="F106" s="212" t="s">
        <v>265</v>
      </c>
      <c r="G106" s="211"/>
      <c r="H106" s="42"/>
      <c r="I106" s="112" t="s">
        <v>109</v>
      </c>
      <c r="J106" s="115" t="s">
        <v>583</v>
      </c>
      <c r="K106" s="97"/>
      <c r="L106" s="38"/>
      <c r="M106" s="206"/>
      <c r="N106" s="114" t="s">
        <v>584</v>
      </c>
      <c r="O106" s="33"/>
      <c r="P106" s="207"/>
      <c r="Q106" s="210" t="s">
        <v>76</v>
      </c>
      <c r="R106" s="35" t="s">
        <v>356</v>
      </c>
      <c r="S106" s="211"/>
      <c r="T106" s="42"/>
      <c r="U106" s="112" t="s">
        <v>109</v>
      </c>
      <c r="V106" s="115" t="s">
        <v>585</v>
      </c>
      <c r="W106" s="97"/>
    </row>
    <row r="107" spans="1:23" s="39" customFormat="1" ht="12.75" customHeight="1">
      <c r="A107" s="222"/>
      <c r="B107" s="43"/>
      <c r="C107" s="43"/>
      <c r="D107" s="207"/>
      <c r="E107" s="208" t="s">
        <v>79</v>
      </c>
      <c r="F107" s="214" t="s">
        <v>586</v>
      </c>
      <c r="G107" s="43"/>
      <c r="H107" s="43"/>
      <c r="I107" s="118" t="s">
        <v>115</v>
      </c>
      <c r="J107" s="115" t="s">
        <v>583</v>
      </c>
      <c r="K107" s="119"/>
      <c r="L107" s="46"/>
      <c r="M107" s="222"/>
      <c r="N107" s="43"/>
      <c r="O107" s="43"/>
      <c r="P107" s="207"/>
      <c r="Q107" s="208" t="s">
        <v>79</v>
      </c>
      <c r="R107" s="219" t="s">
        <v>345</v>
      </c>
      <c r="S107" s="43"/>
      <c r="T107" s="43"/>
      <c r="U107" s="118" t="s">
        <v>115</v>
      </c>
      <c r="V107" s="115" t="s">
        <v>587</v>
      </c>
      <c r="W107" s="119"/>
    </row>
    <row r="108" spans="1:23" ht="4.5" customHeight="1">
      <c r="A108" s="223"/>
      <c r="B108" s="224"/>
      <c r="C108" s="225"/>
      <c r="D108" s="226"/>
      <c r="E108" s="227"/>
      <c r="F108" s="228"/>
      <c r="G108" s="229"/>
      <c r="H108" s="229"/>
      <c r="I108" s="225"/>
      <c r="J108" s="224"/>
      <c r="K108" s="230"/>
      <c r="M108" s="223"/>
      <c r="N108" s="224"/>
      <c r="O108" s="225"/>
      <c r="P108" s="226"/>
      <c r="Q108" s="227"/>
      <c r="R108" s="228"/>
      <c r="S108" s="229"/>
      <c r="T108" s="229"/>
      <c r="U108" s="225"/>
      <c r="V108" s="224"/>
      <c r="W108" s="230"/>
    </row>
    <row r="109" spans="1:23" ht="12.75" customHeight="1">
      <c r="A109" s="130"/>
      <c r="B109" s="130" t="s">
        <v>117</v>
      </c>
      <c r="C109" s="131"/>
      <c r="D109" s="132" t="s">
        <v>118</v>
      </c>
      <c r="E109" s="132" t="s">
        <v>119</v>
      </c>
      <c r="F109" s="132" t="s">
        <v>120</v>
      </c>
      <c r="G109" s="133" t="s">
        <v>121</v>
      </c>
      <c r="H109" s="134"/>
      <c r="I109" s="131" t="s">
        <v>122</v>
      </c>
      <c r="J109" s="132" t="s">
        <v>117</v>
      </c>
      <c r="K109" s="130" t="s">
        <v>123</v>
      </c>
      <c r="L109" s="26">
        <v>150</v>
      </c>
      <c r="M109" s="130"/>
      <c r="N109" s="130" t="s">
        <v>117</v>
      </c>
      <c r="O109" s="131"/>
      <c r="P109" s="132" t="s">
        <v>118</v>
      </c>
      <c r="Q109" s="132" t="s">
        <v>119</v>
      </c>
      <c r="R109" s="132" t="s">
        <v>120</v>
      </c>
      <c r="S109" s="133" t="s">
        <v>121</v>
      </c>
      <c r="T109" s="134"/>
      <c r="U109" s="131" t="s">
        <v>122</v>
      </c>
      <c r="V109" s="132" t="s">
        <v>117</v>
      </c>
      <c r="W109" s="130" t="s">
        <v>123</v>
      </c>
    </row>
    <row r="110" spans="1:23" ht="12.75">
      <c r="A110" s="136" t="s">
        <v>123</v>
      </c>
      <c r="B110" s="179" t="s">
        <v>124</v>
      </c>
      <c r="C110" s="180" t="s">
        <v>125</v>
      </c>
      <c r="D110" s="181" t="s">
        <v>126</v>
      </c>
      <c r="E110" s="181" t="s">
        <v>127</v>
      </c>
      <c r="F110" s="181"/>
      <c r="G110" s="139" t="s">
        <v>125</v>
      </c>
      <c r="H110" s="139" t="s">
        <v>122</v>
      </c>
      <c r="I110" s="137"/>
      <c r="J110" s="136" t="s">
        <v>124</v>
      </c>
      <c r="K110" s="136"/>
      <c r="L110" s="26">
        <v>150</v>
      </c>
      <c r="M110" s="136" t="s">
        <v>123</v>
      </c>
      <c r="N110" s="179" t="s">
        <v>124</v>
      </c>
      <c r="O110" s="180" t="s">
        <v>125</v>
      </c>
      <c r="P110" s="181" t="s">
        <v>126</v>
      </c>
      <c r="Q110" s="181" t="s">
        <v>127</v>
      </c>
      <c r="R110" s="181"/>
      <c r="S110" s="139" t="s">
        <v>125</v>
      </c>
      <c r="T110" s="139" t="s">
        <v>122</v>
      </c>
      <c r="U110" s="137"/>
      <c r="V110" s="136" t="s">
        <v>124</v>
      </c>
      <c r="W110" s="136"/>
    </row>
    <row r="111" spans="1:23" ht="16.5" customHeight="1">
      <c r="A111" s="141">
        <v>1</v>
      </c>
      <c r="B111" s="142">
        <v>4</v>
      </c>
      <c r="C111" s="143">
        <v>5</v>
      </c>
      <c r="D111" s="182" t="s">
        <v>182</v>
      </c>
      <c r="E111" s="144" t="s">
        <v>109</v>
      </c>
      <c r="F111" s="145">
        <v>6</v>
      </c>
      <c r="G111" s="146">
        <v>300</v>
      </c>
      <c r="H111" s="146"/>
      <c r="I111" s="147">
        <v>6</v>
      </c>
      <c r="J111" s="148">
        <v>2</v>
      </c>
      <c r="K111" s="149">
        <v>-1</v>
      </c>
      <c r="L111" s="26"/>
      <c r="M111" s="141">
        <v>-1.25</v>
      </c>
      <c r="N111" s="142">
        <v>2</v>
      </c>
      <c r="O111" s="143">
        <v>7</v>
      </c>
      <c r="P111" s="182" t="s">
        <v>130</v>
      </c>
      <c r="Q111" s="144" t="s">
        <v>115</v>
      </c>
      <c r="R111" s="145">
        <v>10</v>
      </c>
      <c r="S111" s="146"/>
      <c r="T111" s="146">
        <v>620</v>
      </c>
      <c r="U111" s="147">
        <v>8</v>
      </c>
      <c r="V111" s="148">
        <v>4</v>
      </c>
      <c r="W111" s="149">
        <v>1.25</v>
      </c>
    </row>
    <row r="112" spans="1:23" ht="16.5" customHeight="1">
      <c r="A112" s="141">
        <v>4.5</v>
      </c>
      <c r="B112" s="142">
        <v>6</v>
      </c>
      <c r="C112" s="143">
        <v>4</v>
      </c>
      <c r="D112" s="190" t="s">
        <v>128</v>
      </c>
      <c r="E112" s="144" t="s">
        <v>5</v>
      </c>
      <c r="F112" s="145">
        <v>10</v>
      </c>
      <c r="G112" s="146">
        <v>430</v>
      </c>
      <c r="H112" s="146"/>
      <c r="I112" s="147">
        <v>8</v>
      </c>
      <c r="J112" s="148">
        <v>0</v>
      </c>
      <c r="K112" s="149">
        <v>-4.5</v>
      </c>
      <c r="L112" s="26"/>
      <c r="M112" s="141">
        <v>-1.25</v>
      </c>
      <c r="N112" s="142">
        <v>2</v>
      </c>
      <c r="O112" s="143">
        <v>3</v>
      </c>
      <c r="P112" s="182" t="s">
        <v>130</v>
      </c>
      <c r="Q112" s="144" t="s">
        <v>115</v>
      </c>
      <c r="R112" s="145">
        <v>10</v>
      </c>
      <c r="S112" s="146"/>
      <c r="T112" s="146">
        <v>620</v>
      </c>
      <c r="U112" s="147">
        <v>6</v>
      </c>
      <c r="V112" s="148">
        <v>4</v>
      </c>
      <c r="W112" s="149">
        <v>1.25</v>
      </c>
    </row>
    <row r="113" spans="1:23" ht="16.5" customHeight="1">
      <c r="A113" s="141">
        <v>-1.875</v>
      </c>
      <c r="B113" s="142">
        <v>1</v>
      </c>
      <c r="C113" s="143">
        <v>2</v>
      </c>
      <c r="D113" s="182" t="s">
        <v>588</v>
      </c>
      <c r="E113" s="144" t="s">
        <v>109</v>
      </c>
      <c r="F113" s="145">
        <v>8</v>
      </c>
      <c r="G113" s="146">
        <v>200</v>
      </c>
      <c r="H113" s="146"/>
      <c r="I113" s="147">
        <v>3</v>
      </c>
      <c r="J113" s="148">
        <v>5</v>
      </c>
      <c r="K113" s="149">
        <v>1.875</v>
      </c>
      <c r="L113" s="26"/>
      <c r="M113" s="141">
        <v>-1.25</v>
      </c>
      <c r="N113" s="142">
        <v>2</v>
      </c>
      <c r="O113" s="143">
        <v>5</v>
      </c>
      <c r="P113" s="182" t="s">
        <v>130</v>
      </c>
      <c r="Q113" s="144" t="s">
        <v>115</v>
      </c>
      <c r="R113" s="145">
        <v>10</v>
      </c>
      <c r="S113" s="146"/>
      <c r="T113" s="146">
        <v>620</v>
      </c>
      <c r="U113" s="147">
        <v>2</v>
      </c>
      <c r="V113" s="148">
        <v>4</v>
      </c>
      <c r="W113" s="149">
        <v>1.25</v>
      </c>
    </row>
    <row r="114" spans="1:23" ht="16.5" customHeight="1">
      <c r="A114" s="141">
        <v>-1.875</v>
      </c>
      <c r="B114" s="142">
        <v>1</v>
      </c>
      <c r="C114" s="143">
        <v>7</v>
      </c>
      <c r="D114" s="182" t="s">
        <v>589</v>
      </c>
      <c r="E114" s="144" t="s">
        <v>115</v>
      </c>
      <c r="F114" s="145">
        <v>8</v>
      </c>
      <c r="G114" s="146">
        <v>200</v>
      </c>
      <c r="H114" s="146"/>
      <c r="I114" s="147">
        <v>1</v>
      </c>
      <c r="J114" s="148">
        <v>5</v>
      </c>
      <c r="K114" s="149">
        <v>1.875</v>
      </c>
      <c r="L114" s="26"/>
      <c r="M114" s="141">
        <v>8.75</v>
      </c>
      <c r="N114" s="142">
        <v>6</v>
      </c>
      <c r="O114" s="143">
        <v>1</v>
      </c>
      <c r="P114" s="182" t="s">
        <v>224</v>
      </c>
      <c r="Q114" s="144" t="s">
        <v>115</v>
      </c>
      <c r="R114" s="145">
        <v>10</v>
      </c>
      <c r="S114" s="146"/>
      <c r="T114" s="146">
        <v>170</v>
      </c>
      <c r="U114" s="147">
        <v>4</v>
      </c>
      <c r="V114" s="148">
        <v>0</v>
      </c>
      <c r="W114" s="149">
        <v>-8.75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61</v>
      </c>
      <c r="C116" s="20"/>
      <c r="D116" s="19"/>
      <c r="E116" s="21" t="s">
        <v>302</v>
      </c>
      <c r="F116" s="22"/>
      <c r="G116" s="23" t="s">
        <v>63</v>
      </c>
      <c r="H116" s="23"/>
      <c r="I116" s="24" t="s">
        <v>137</v>
      </c>
      <c r="J116" s="24"/>
      <c r="K116" s="25"/>
      <c r="L116" s="26">
        <v>150</v>
      </c>
      <c r="M116" s="18"/>
      <c r="N116" s="19" t="s">
        <v>61</v>
      </c>
      <c r="O116" s="20"/>
      <c r="P116" s="19"/>
      <c r="Q116" s="21" t="s">
        <v>303</v>
      </c>
      <c r="R116" s="22"/>
      <c r="S116" s="23" t="s">
        <v>63</v>
      </c>
      <c r="T116" s="23"/>
      <c r="U116" s="24" t="s">
        <v>139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67</v>
      </c>
      <c r="H117" s="31"/>
      <c r="I117" s="24" t="s">
        <v>68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67</v>
      </c>
      <c r="T117" s="31"/>
      <c r="U117" s="24" t="s">
        <v>69</v>
      </c>
      <c r="V117" s="24"/>
      <c r="W117" s="25"/>
    </row>
    <row r="118" spans="1:23" s="39" customFormat="1" ht="4.5" customHeight="1">
      <c r="A118" s="198"/>
      <c r="B118" s="199"/>
      <c r="C118" s="200"/>
      <c r="D118" s="201"/>
      <c r="E118" s="202"/>
      <c r="F118" s="203"/>
      <c r="G118" s="204"/>
      <c r="H118" s="204"/>
      <c r="I118" s="200"/>
      <c r="J118" s="199"/>
      <c r="K118" s="205"/>
      <c r="L118" s="26"/>
      <c r="M118" s="198"/>
      <c r="N118" s="199"/>
      <c r="O118" s="200"/>
      <c r="P118" s="201"/>
      <c r="Q118" s="202"/>
      <c r="R118" s="203"/>
      <c r="S118" s="204"/>
      <c r="T118" s="204"/>
      <c r="U118" s="200"/>
      <c r="V118" s="199"/>
      <c r="W118" s="205"/>
    </row>
    <row r="119" spans="1:23" s="39" customFormat="1" ht="12.75" customHeight="1">
      <c r="A119" s="206"/>
      <c r="B119" s="32"/>
      <c r="C119" s="33"/>
      <c r="D119" s="207"/>
      <c r="E119" s="208" t="s">
        <v>70</v>
      </c>
      <c r="F119" s="35" t="s">
        <v>590</v>
      </c>
      <c r="G119" s="36"/>
      <c r="H119" s="42"/>
      <c r="I119" s="42"/>
      <c r="J119" s="32"/>
      <c r="K119" s="209"/>
      <c r="L119" s="38"/>
      <c r="M119" s="206"/>
      <c r="N119" s="32"/>
      <c r="O119" s="33"/>
      <c r="P119" s="207"/>
      <c r="Q119" s="208" t="s">
        <v>70</v>
      </c>
      <c r="R119" s="35" t="s">
        <v>591</v>
      </c>
      <c r="S119" s="36"/>
      <c r="T119" s="42"/>
      <c r="U119" s="42"/>
      <c r="V119" s="32"/>
      <c r="W119" s="209"/>
    </row>
    <row r="120" spans="1:23" s="39" customFormat="1" ht="12.75" customHeight="1">
      <c r="A120" s="206"/>
      <c r="B120" s="32"/>
      <c r="C120" s="33"/>
      <c r="D120" s="207"/>
      <c r="E120" s="210" t="s">
        <v>73</v>
      </c>
      <c r="F120" s="35" t="s">
        <v>592</v>
      </c>
      <c r="G120" s="211"/>
      <c r="H120" s="42"/>
      <c r="I120" s="42"/>
      <c r="J120" s="32"/>
      <c r="K120" s="209"/>
      <c r="L120" s="38"/>
      <c r="M120" s="206"/>
      <c r="N120" s="32"/>
      <c r="O120" s="33"/>
      <c r="P120" s="207"/>
      <c r="Q120" s="210" t="s">
        <v>73</v>
      </c>
      <c r="R120" s="35" t="s">
        <v>593</v>
      </c>
      <c r="S120" s="211"/>
      <c r="T120" s="42"/>
      <c r="U120" s="42"/>
      <c r="V120" s="32"/>
      <c r="W120" s="209"/>
    </row>
    <row r="121" spans="1:23" s="39" customFormat="1" ht="12.75" customHeight="1">
      <c r="A121" s="206"/>
      <c r="B121" s="32"/>
      <c r="C121" s="33"/>
      <c r="D121" s="207"/>
      <c r="E121" s="210" t="s">
        <v>76</v>
      </c>
      <c r="F121" s="35" t="s">
        <v>563</v>
      </c>
      <c r="G121" s="36"/>
      <c r="H121" s="42"/>
      <c r="I121" s="42"/>
      <c r="J121" s="32"/>
      <c r="K121" s="209"/>
      <c r="L121" s="38"/>
      <c r="M121" s="206"/>
      <c r="N121" s="32"/>
      <c r="O121" s="33"/>
      <c r="P121" s="207"/>
      <c r="Q121" s="210" t="s">
        <v>76</v>
      </c>
      <c r="R121" s="35" t="s">
        <v>594</v>
      </c>
      <c r="S121" s="36"/>
      <c r="T121" s="42"/>
      <c r="U121" s="42"/>
      <c r="V121" s="32"/>
      <c r="W121" s="209"/>
    </row>
    <row r="122" spans="1:23" s="39" customFormat="1" ht="12.75" customHeight="1">
      <c r="A122" s="206"/>
      <c r="B122" s="32"/>
      <c r="C122" s="33"/>
      <c r="D122" s="207"/>
      <c r="E122" s="208" t="s">
        <v>79</v>
      </c>
      <c r="F122" s="35" t="s">
        <v>595</v>
      </c>
      <c r="G122" s="36"/>
      <c r="H122" s="42"/>
      <c r="I122" s="42"/>
      <c r="J122" s="32"/>
      <c r="K122" s="209"/>
      <c r="L122" s="38"/>
      <c r="M122" s="206"/>
      <c r="N122" s="32"/>
      <c r="O122" s="33"/>
      <c r="P122" s="207"/>
      <c r="Q122" s="208" t="s">
        <v>79</v>
      </c>
      <c r="R122" s="35" t="s">
        <v>596</v>
      </c>
      <c r="S122" s="36"/>
      <c r="T122" s="42"/>
      <c r="U122" s="42"/>
      <c r="V122" s="32"/>
      <c r="W122" s="209"/>
    </row>
    <row r="123" spans="1:23" s="39" customFormat="1" ht="12.75" customHeight="1">
      <c r="A123" s="213" t="s">
        <v>70</v>
      </c>
      <c r="B123" s="214" t="s">
        <v>597</v>
      </c>
      <c r="C123" s="33"/>
      <c r="D123" s="207"/>
      <c r="F123" s="36"/>
      <c r="G123" s="208" t="s">
        <v>70</v>
      </c>
      <c r="H123" s="216" t="s">
        <v>598</v>
      </c>
      <c r="I123" s="36"/>
      <c r="J123" s="211"/>
      <c r="K123" s="209"/>
      <c r="L123" s="38"/>
      <c r="M123" s="213" t="s">
        <v>70</v>
      </c>
      <c r="N123" s="214" t="s">
        <v>275</v>
      </c>
      <c r="O123" s="33"/>
      <c r="P123" s="207"/>
      <c r="R123" s="36"/>
      <c r="S123" s="208" t="s">
        <v>70</v>
      </c>
      <c r="T123" s="216" t="s">
        <v>157</v>
      </c>
      <c r="U123" s="36"/>
      <c r="V123" s="211"/>
      <c r="W123" s="209"/>
    </row>
    <row r="124" spans="1:23" s="39" customFormat="1" ht="12.75" customHeight="1">
      <c r="A124" s="217" t="s">
        <v>73</v>
      </c>
      <c r="B124" s="214" t="s">
        <v>563</v>
      </c>
      <c r="C124" s="45"/>
      <c r="D124" s="207"/>
      <c r="F124" s="218"/>
      <c r="G124" s="210" t="s">
        <v>73</v>
      </c>
      <c r="H124" s="215" t="s">
        <v>265</v>
      </c>
      <c r="I124" s="36"/>
      <c r="J124" s="211"/>
      <c r="K124" s="209"/>
      <c r="L124" s="38"/>
      <c r="M124" s="217" t="s">
        <v>73</v>
      </c>
      <c r="N124" s="214" t="s">
        <v>567</v>
      </c>
      <c r="O124" s="45"/>
      <c r="P124" s="207"/>
      <c r="R124" s="218"/>
      <c r="S124" s="210" t="s">
        <v>73</v>
      </c>
      <c r="T124" s="216" t="s">
        <v>428</v>
      </c>
      <c r="U124" s="36"/>
      <c r="V124" s="211"/>
      <c r="W124" s="209"/>
    </row>
    <row r="125" spans="1:23" s="39" customFormat="1" ht="12.75" customHeight="1">
      <c r="A125" s="217" t="s">
        <v>76</v>
      </c>
      <c r="B125" s="214" t="s">
        <v>599</v>
      </c>
      <c r="C125" s="33"/>
      <c r="D125" s="207"/>
      <c r="F125" s="218"/>
      <c r="G125" s="210" t="s">
        <v>76</v>
      </c>
      <c r="H125" s="216" t="s">
        <v>600</v>
      </c>
      <c r="I125" s="36"/>
      <c r="J125" s="36"/>
      <c r="K125" s="209"/>
      <c r="L125" s="38"/>
      <c r="M125" s="217" t="s">
        <v>76</v>
      </c>
      <c r="N125" s="214" t="s">
        <v>321</v>
      </c>
      <c r="O125" s="33"/>
      <c r="P125" s="207"/>
      <c r="R125" s="218"/>
      <c r="S125" s="210" t="s">
        <v>76</v>
      </c>
      <c r="T125" s="216" t="s">
        <v>601</v>
      </c>
      <c r="U125" s="36"/>
      <c r="V125" s="36"/>
      <c r="W125" s="209"/>
    </row>
    <row r="126" spans="1:23" s="39" customFormat="1" ht="12.75" customHeight="1">
      <c r="A126" s="213" t="s">
        <v>79</v>
      </c>
      <c r="B126" s="214" t="s">
        <v>413</v>
      </c>
      <c r="C126" s="45"/>
      <c r="D126" s="207"/>
      <c r="F126" s="36"/>
      <c r="G126" s="208" t="s">
        <v>79</v>
      </c>
      <c r="H126" s="216" t="s">
        <v>602</v>
      </c>
      <c r="I126" s="95"/>
      <c r="J126" s="108" t="s">
        <v>96</v>
      </c>
      <c r="K126" s="97"/>
      <c r="L126" s="38"/>
      <c r="M126" s="213" t="s">
        <v>79</v>
      </c>
      <c r="N126" s="214" t="s">
        <v>603</v>
      </c>
      <c r="O126" s="45"/>
      <c r="P126" s="207"/>
      <c r="R126" s="36"/>
      <c r="S126" s="208" t="s">
        <v>79</v>
      </c>
      <c r="T126" s="216" t="s">
        <v>158</v>
      </c>
      <c r="U126" s="95"/>
      <c r="V126" s="108" t="s">
        <v>96</v>
      </c>
      <c r="W126" s="97"/>
    </row>
    <row r="127" spans="1:23" s="39" customFormat="1" ht="12.75" customHeight="1">
      <c r="A127" s="220"/>
      <c r="B127" s="45"/>
      <c r="C127" s="208"/>
      <c r="D127" s="207"/>
      <c r="E127" s="208" t="s">
        <v>70</v>
      </c>
      <c r="F127" s="35" t="s">
        <v>68</v>
      </c>
      <c r="G127" s="36"/>
      <c r="H127" s="221"/>
      <c r="I127" s="112" t="s">
        <v>100</v>
      </c>
      <c r="J127" s="113" t="s">
        <v>604</v>
      </c>
      <c r="K127" s="97"/>
      <c r="L127" s="38"/>
      <c r="M127" s="220"/>
      <c r="N127" s="45"/>
      <c r="O127" s="208"/>
      <c r="P127" s="207"/>
      <c r="Q127" s="208" t="s">
        <v>70</v>
      </c>
      <c r="R127" s="35" t="s">
        <v>605</v>
      </c>
      <c r="S127" s="36"/>
      <c r="T127" s="221"/>
      <c r="U127" s="112" t="s">
        <v>100</v>
      </c>
      <c r="V127" s="113" t="s">
        <v>606</v>
      </c>
      <c r="W127" s="97"/>
    </row>
    <row r="128" spans="1:23" s="39" customFormat="1" ht="12.75" customHeight="1">
      <c r="A128" s="206"/>
      <c r="B128" s="114" t="s">
        <v>104</v>
      </c>
      <c r="C128" s="33"/>
      <c r="D128" s="207"/>
      <c r="E128" s="210" t="s">
        <v>73</v>
      </c>
      <c r="F128" s="35" t="s">
        <v>607</v>
      </c>
      <c r="G128" s="36"/>
      <c r="H128" s="42"/>
      <c r="I128" s="112" t="s">
        <v>5</v>
      </c>
      <c r="J128" s="115" t="s">
        <v>604</v>
      </c>
      <c r="K128" s="97"/>
      <c r="L128" s="38"/>
      <c r="M128" s="206"/>
      <c r="N128" s="114" t="s">
        <v>104</v>
      </c>
      <c r="O128" s="33"/>
      <c r="P128" s="207"/>
      <c r="Q128" s="210" t="s">
        <v>73</v>
      </c>
      <c r="R128" s="35" t="s">
        <v>608</v>
      </c>
      <c r="S128" s="36"/>
      <c r="T128" s="42"/>
      <c r="U128" s="112" t="s">
        <v>5</v>
      </c>
      <c r="V128" s="115" t="s">
        <v>606</v>
      </c>
      <c r="W128" s="97"/>
    </row>
    <row r="129" spans="1:23" s="39" customFormat="1" ht="12.75" customHeight="1">
      <c r="A129" s="206"/>
      <c r="B129" s="114" t="s">
        <v>609</v>
      </c>
      <c r="C129" s="33"/>
      <c r="D129" s="207"/>
      <c r="E129" s="210" t="s">
        <v>76</v>
      </c>
      <c r="F129" s="35" t="s">
        <v>538</v>
      </c>
      <c r="G129" s="211"/>
      <c r="H129" s="42"/>
      <c r="I129" s="112" t="s">
        <v>109</v>
      </c>
      <c r="J129" s="115" t="s">
        <v>610</v>
      </c>
      <c r="K129" s="97"/>
      <c r="L129" s="38"/>
      <c r="M129" s="206"/>
      <c r="N129" s="114" t="s">
        <v>611</v>
      </c>
      <c r="O129" s="33"/>
      <c r="P129" s="207"/>
      <c r="Q129" s="210" t="s">
        <v>76</v>
      </c>
      <c r="R129" s="35" t="s">
        <v>612</v>
      </c>
      <c r="S129" s="211"/>
      <c r="T129" s="42"/>
      <c r="U129" s="112" t="s">
        <v>109</v>
      </c>
      <c r="V129" s="115" t="s">
        <v>613</v>
      </c>
      <c r="W129" s="97"/>
    </row>
    <row r="130" spans="1:23" s="39" customFormat="1" ht="12.75" customHeight="1">
      <c r="A130" s="222"/>
      <c r="B130" s="43"/>
      <c r="C130" s="43"/>
      <c r="D130" s="207"/>
      <c r="E130" s="208" t="s">
        <v>79</v>
      </c>
      <c r="F130" s="214" t="s">
        <v>550</v>
      </c>
      <c r="G130" s="43"/>
      <c r="H130" s="43"/>
      <c r="I130" s="118" t="s">
        <v>115</v>
      </c>
      <c r="J130" s="115" t="s">
        <v>614</v>
      </c>
      <c r="K130" s="119"/>
      <c r="L130" s="46"/>
      <c r="M130" s="222"/>
      <c r="N130" s="43"/>
      <c r="O130" s="43"/>
      <c r="P130" s="207"/>
      <c r="Q130" s="208" t="s">
        <v>79</v>
      </c>
      <c r="R130" s="219" t="s">
        <v>384</v>
      </c>
      <c r="S130" s="43"/>
      <c r="T130" s="43"/>
      <c r="U130" s="118" t="s">
        <v>115</v>
      </c>
      <c r="V130" s="115" t="s">
        <v>615</v>
      </c>
      <c r="W130" s="119"/>
    </row>
    <row r="131" spans="1:23" ht="4.5" customHeight="1">
      <c r="A131" s="223"/>
      <c r="B131" s="224"/>
      <c r="C131" s="225"/>
      <c r="D131" s="226"/>
      <c r="E131" s="227"/>
      <c r="F131" s="228"/>
      <c r="G131" s="229"/>
      <c r="H131" s="229"/>
      <c r="I131" s="225"/>
      <c r="J131" s="224"/>
      <c r="K131" s="230"/>
      <c r="M131" s="223"/>
      <c r="N131" s="224"/>
      <c r="O131" s="225"/>
      <c r="P131" s="226"/>
      <c r="Q131" s="227"/>
      <c r="R131" s="228"/>
      <c r="S131" s="229"/>
      <c r="T131" s="229"/>
      <c r="U131" s="225"/>
      <c r="V131" s="224"/>
      <c r="W131" s="230"/>
    </row>
    <row r="132" spans="1:23" ht="12.75" customHeight="1">
      <c r="A132" s="130"/>
      <c r="B132" s="130" t="s">
        <v>117</v>
      </c>
      <c r="C132" s="131"/>
      <c r="D132" s="132" t="s">
        <v>118</v>
      </c>
      <c r="E132" s="132" t="s">
        <v>119</v>
      </c>
      <c r="F132" s="132" t="s">
        <v>120</v>
      </c>
      <c r="G132" s="133" t="s">
        <v>121</v>
      </c>
      <c r="H132" s="134"/>
      <c r="I132" s="131" t="s">
        <v>122</v>
      </c>
      <c r="J132" s="132" t="s">
        <v>117</v>
      </c>
      <c r="K132" s="130" t="s">
        <v>123</v>
      </c>
      <c r="L132" s="26">
        <v>150</v>
      </c>
      <c r="M132" s="130"/>
      <c r="N132" s="130" t="s">
        <v>117</v>
      </c>
      <c r="O132" s="131"/>
      <c r="P132" s="132" t="s">
        <v>118</v>
      </c>
      <c r="Q132" s="132" t="s">
        <v>119</v>
      </c>
      <c r="R132" s="132" t="s">
        <v>120</v>
      </c>
      <c r="S132" s="133" t="s">
        <v>121</v>
      </c>
      <c r="T132" s="134"/>
      <c r="U132" s="131" t="s">
        <v>122</v>
      </c>
      <c r="V132" s="132" t="s">
        <v>117</v>
      </c>
      <c r="W132" s="130" t="s">
        <v>123</v>
      </c>
    </row>
    <row r="133" spans="1:23" ht="12.75">
      <c r="A133" s="136" t="s">
        <v>123</v>
      </c>
      <c r="B133" s="179" t="s">
        <v>124</v>
      </c>
      <c r="C133" s="180" t="s">
        <v>125</v>
      </c>
      <c r="D133" s="181" t="s">
        <v>126</v>
      </c>
      <c r="E133" s="181" t="s">
        <v>127</v>
      </c>
      <c r="F133" s="181"/>
      <c r="G133" s="139" t="s">
        <v>125</v>
      </c>
      <c r="H133" s="139" t="s">
        <v>122</v>
      </c>
      <c r="I133" s="137"/>
      <c r="J133" s="136" t="s">
        <v>124</v>
      </c>
      <c r="K133" s="136"/>
      <c r="L133" s="26">
        <v>150</v>
      </c>
      <c r="M133" s="136" t="s">
        <v>123</v>
      </c>
      <c r="N133" s="179" t="s">
        <v>124</v>
      </c>
      <c r="O133" s="180" t="s">
        <v>125</v>
      </c>
      <c r="P133" s="181" t="s">
        <v>126</v>
      </c>
      <c r="Q133" s="181" t="s">
        <v>127</v>
      </c>
      <c r="R133" s="181"/>
      <c r="S133" s="139" t="s">
        <v>125</v>
      </c>
      <c r="T133" s="139" t="s">
        <v>122</v>
      </c>
      <c r="U133" s="137"/>
      <c r="V133" s="136" t="s">
        <v>124</v>
      </c>
      <c r="W133" s="136"/>
    </row>
    <row r="134" spans="1:23" ht="16.5" customHeight="1">
      <c r="A134" s="141">
        <v>10.125</v>
      </c>
      <c r="B134" s="142">
        <v>6</v>
      </c>
      <c r="C134" s="143">
        <v>7</v>
      </c>
      <c r="D134" s="182" t="s">
        <v>616</v>
      </c>
      <c r="E134" s="144" t="s">
        <v>100</v>
      </c>
      <c r="F134" s="145">
        <v>11</v>
      </c>
      <c r="G134" s="146">
        <v>650</v>
      </c>
      <c r="H134" s="146"/>
      <c r="I134" s="147">
        <v>8</v>
      </c>
      <c r="J134" s="148">
        <v>0</v>
      </c>
      <c r="K134" s="149">
        <v>-10.125</v>
      </c>
      <c r="L134" s="26"/>
      <c r="M134" s="141">
        <v>0</v>
      </c>
      <c r="N134" s="142">
        <v>3</v>
      </c>
      <c r="O134" s="143">
        <v>7</v>
      </c>
      <c r="P134" s="182" t="s">
        <v>128</v>
      </c>
      <c r="Q134" s="144" t="s">
        <v>115</v>
      </c>
      <c r="R134" s="145">
        <v>10</v>
      </c>
      <c r="S134" s="146"/>
      <c r="T134" s="146">
        <v>430</v>
      </c>
      <c r="U134" s="147">
        <v>8</v>
      </c>
      <c r="V134" s="148">
        <v>3</v>
      </c>
      <c r="W134" s="149">
        <v>0</v>
      </c>
    </row>
    <row r="135" spans="1:23" ht="16.5" customHeight="1">
      <c r="A135" s="141">
        <v>-5.625</v>
      </c>
      <c r="B135" s="142">
        <v>2</v>
      </c>
      <c r="C135" s="143">
        <v>3</v>
      </c>
      <c r="D135" s="182" t="s">
        <v>179</v>
      </c>
      <c r="E135" s="144" t="s">
        <v>109</v>
      </c>
      <c r="F135" s="145">
        <v>10</v>
      </c>
      <c r="G135" s="146"/>
      <c r="H135" s="146">
        <v>420</v>
      </c>
      <c r="I135" s="147">
        <v>6</v>
      </c>
      <c r="J135" s="148">
        <v>4</v>
      </c>
      <c r="K135" s="149">
        <v>5.625</v>
      </c>
      <c r="L135" s="26"/>
      <c r="M135" s="141">
        <v>0</v>
      </c>
      <c r="N135" s="142">
        <v>3</v>
      </c>
      <c r="O135" s="143">
        <v>3</v>
      </c>
      <c r="P135" s="190" t="s">
        <v>128</v>
      </c>
      <c r="Q135" s="144" t="s">
        <v>115</v>
      </c>
      <c r="R135" s="145">
        <v>10</v>
      </c>
      <c r="S135" s="146"/>
      <c r="T135" s="146">
        <v>430</v>
      </c>
      <c r="U135" s="147">
        <v>6</v>
      </c>
      <c r="V135" s="148">
        <v>3</v>
      </c>
      <c r="W135" s="149">
        <v>0</v>
      </c>
    </row>
    <row r="136" spans="1:23" ht="16.5" customHeight="1">
      <c r="A136" s="141">
        <v>-8.625</v>
      </c>
      <c r="B136" s="142">
        <v>0</v>
      </c>
      <c r="C136" s="143">
        <v>5</v>
      </c>
      <c r="D136" s="182" t="s">
        <v>183</v>
      </c>
      <c r="E136" s="144" t="s">
        <v>115</v>
      </c>
      <c r="F136" s="145">
        <v>10</v>
      </c>
      <c r="G136" s="146"/>
      <c r="H136" s="146">
        <v>590</v>
      </c>
      <c r="I136" s="147">
        <v>2</v>
      </c>
      <c r="J136" s="148">
        <v>6</v>
      </c>
      <c r="K136" s="149">
        <v>8.625</v>
      </c>
      <c r="L136" s="26"/>
      <c r="M136" s="141">
        <v>0</v>
      </c>
      <c r="N136" s="142">
        <v>3</v>
      </c>
      <c r="O136" s="143">
        <v>5</v>
      </c>
      <c r="P136" s="182" t="s">
        <v>128</v>
      </c>
      <c r="Q136" s="144" t="s">
        <v>115</v>
      </c>
      <c r="R136" s="145">
        <v>10</v>
      </c>
      <c r="S136" s="146"/>
      <c r="T136" s="146">
        <v>430</v>
      </c>
      <c r="U136" s="147">
        <v>2</v>
      </c>
      <c r="V136" s="148">
        <v>3</v>
      </c>
      <c r="W136" s="149">
        <v>0</v>
      </c>
    </row>
    <row r="137" spans="1:23" ht="16.5" customHeight="1">
      <c r="A137" s="141">
        <v>5.125</v>
      </c>
      <c r="B137" s="142">
        <v>4</v>
      </c>
      <c r="C137" s="143">
        <v>1</v>
      </c>
      <c r="D137" s="182" t="s">
        <v>374</v>
      </c>
      <c r="E137" s="144" t="s">
        <v>109</v>
      </c>
      <c r="F137" s="145">
        <v>10</v>
      </c>
      <c r="G137" s="146">
        <v>300</v>
      </c>
      <c r="H137" s="146"/>
      <c r="I137" s="147">
        <v>4</v>
      </c>
      <c r="J137" s="148">
        <v>2</v>
      </c>
      <c r="K137" s="149">
        <v>-5.125</v>
      </c>
      <c r="L137" s="26"/>
      <c r="M137" s="141">
        <v>0</v>
      </c>
      <c r="N137" s="142">
        <v>3</v>
      </c>
      <c r="O137" s="143">
        <v>1</v>
      </c>
      <c r="P137" s="190" t="s">
        <v>128</v>
      </c>
      <c r="Q137" s="144" t="s">
        <v>115</v>
      </c>
      <c r="R137" s="145">
        <v>10</v>
      </c>
      <c r="S137" s="146"/>
      <c r="T137" s="146">
        <v>430</v>
      </c>
      <c r="U137" s="147">
        <v>4</v>
      </c>
      <c r="V137" s="148">
        <v>3</v>
      </c>
      <c r="W137" s="149">
        <v>0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61</v>
      </c>
      <c r="C139" s="20"/>
      <c r="D139" s="19"/>
      <c r="E139" s="21" t="s">
        <v>337</v>
      </c>
      <c r="F139" s="22"/>
      <c r="G139" s="23" t="s">
        <v>63</v>
      </c>
      <c r="H139" s="23"/>
      <c r="I139" s="24" t="s">
        <v>64</v>
      </c>
      <c r="J139" s="24"/>
      <c r="K139" s="25"/>
      <c r="L139" s="26">
        <v>150</v>
      </c>
      <c r="M139" s="18"/>
      <c r="N139" s="19" t="s">
        <v>61</v>
      </c>
      <c r="O139" s="20"/>
      <c r="P139" s="19"/>
      <c r="Q139" s="21" t="s">
        <v>338</v>
      </c>
      <c r="R139" s="22"/>
      <c r="S139" s="23" t="s">
        <v>63</v>
      </c>
      <c r="T139" s="23"/>
      <c r="U139" s="24" t="s">
        <v>66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67</v>
      </c>
      <c r="H140" s="31"/>
      <c r="I140" s="24" t="s">
        <v>141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67</v>
      </c>
      <c r="T140" s="31"/>
      <c r="U140" s="24" t="s">
        <v>68</v>
      </c>
      <c r="V140" s="24"/>
      <c r="W140" s="25"/>
    </row>
    <row r="141" spans="1:23" s="39" customFormat="1" ht="4.5" customHeight="1">
      <c r="A141" s="198"/>
      <c r="B141" s="199"/>
      <c r="C141" s="200"/>
      <c r="D141" s="201"/>
      <c r="E141" s="202"/>
      <c r="F141" s="203"/>
      <c r="G141" s="204"/>
      <c r="H141" s="204"/>
      <c r="I141" s="200"/>
      <c r="J141" s="199"/>
      <c r="K141" s="205"/>
      <c r="L141" s="26"/>
      <c r="M141" s="198"/>
      <c r="N141" s="199"/>
      <c r="O141" s="200"/>
      <c r="P141" s="201"/>
      <c r="Q141" s="202"/>
      <c r="R141" s="203"/>
      <c r="S141" s="204"/>
      <c r="T141" s="204"/>
      <c r="U141" s="200"/>
      <c r="V141" s="199"/>
      <c r="W141" s="205"/>
    </row>
    <row r="142" spans="1:23" s="39" customFormat="1" ht="12.75" customHeight="1">
      <c r="A142" s="206"/>
      <c r="B142" s="32"/>
      <c r="C142" s="33"/>
      <c r="D142" s="207"/>
      <c r="E142" s="208" t="s">
        <v>70</v>
      </c>
      <c r="F142" s="35" t="s">
        <v>617</v>
      </c>
      <c r="G142" s="36"/>
      <c r="H142" s="42"/>
      <c r="I142" s="42"/>
      <c r="J142" s="32"/>
      <c r="K142" s="209"/>
      <c r="L142" s="38"/>
      <c r="M142" s="206"/>
      <c r="N142" s="32"/>
      <c r="O142" s="33"/>
      <c r="P142" s="207"/>
      <c r="Q142" s="208" t="s">
        <v>70</v>
      </c>
      <c r="R142" s="35" t="s">
        <v>413</v>
      </c>
      <c r="S142" s="36"/>
      <c r="T142" s="42"/>
      <c r="U142" s="42"/>
      <c r="V142" s="32"/>
      <c r="W142" s="209"/>
    </row>
    <row r="143" spans="1:23" s="39" customFormat="1" ht="12.75" customHeight="1">
      <c r="A143" s="206"/>
      <c r="B143" s="32"/>
      <c r="C143" s="33"/>
      <c r="D143" s="207"/>
      <c r="E143" s="210" t="s">
        <v>73</v>
      </c>
      <c r="F143" s="35" t="s">
        <v>618</v>
      </c>
      <c r="G143" s="211"/>
      <c r="H143" s="42"/>
      <c r="I143" s="42"/>
      <c r="J143" s="32"/>
      <c r="K143" s="209"/>
      <c r="L143" s="38"/>
      <c r="M143" s="206"/>
      <c r="N143" s="32"/>
      <c r="O143" s="33"/>
      <c r="P143" s="207"/>
      <c r="Q143" s="210" t="s">
        <v>73</v>
      </c>
      <c r="R143" s="35" t="s">
        <v>619</v>
      </c>
      <c r="S143" s="211"/>
      <c r="T143" s="42"/>
      <c r="U143" s="42"/>
      <c r="V143" s="32"/>
      <c r="W143" s="209"/>
    </row>
    <row r="144" spans="1:23" s="39" customFormat="1" ht="12.75" customHeight="1">
      <c r="A144" s="206"/>
      <c r="B144" s="32"/>
      <c r="C144" s="33"/>
      <c r="D144" s="207"/>
      <c r="E144" s="210" t="s">
        <v>76</v>
      </c>
      <c r="F144" s="212" t="s">
        <v>620</v>
      </c>
      <c r="G144" s="36"/>
      <c r="H144" s="42"/>
      <c r="I144" s="42"/>
      <c r="J144" s="32"/>
      <c r="K144" s="209"/>
      <c r="L144" s="38"/>
      <c r="M144" s="206"/>
      <c r="N144" s="32"/>
      <c r="O144" s="33"/>
      <c r="P144" s="207"/>
      <c r="Q144" s="210" t="s">
        <v>76</v>
      </c>
      <c r="R144" s="35" t="s">
        <v>621</v>
      </c>
      <c r="S144" s="36"/>
      <c r="T144" s="42"/>
      <c r="U144" s="42"/>
      <c r="V144" s="32"/>
      <c r="W144" s="209"/>
    </row>
    <row r="145" spans="1:23" s="39" customFormat="1" ht="12.75" customHeight="1">
      <c r="A145" s="206"/>
      <c r="B145" s="32"/>
      <c r="C145" s="33"/>
      <c r="D145" s="207"/>
      <c r="E145" s="208" t="s">
        <v>79</v>
      </c>
      <c r="F145" s="35" t="s">
        <v>622</v>
      </c>
      <c r="G145" s="36"/>
      <c r="H145" s="42"/>
      <c r="I145" s="42"/>
      <c r="J145" s="32"/>
      <c r="K145" s="209"/>
      <c r="L145" s="38"/>
      <c r="M145" s="206"/>
      <c r="N145" s="32"/>
      <c r="O145" s="33"/>
      <c r="P145" s="207"/>
      <c r="Q145" s="208" t="s">
        <v>79</v>
      </c>
      <c r="R145" s="35" t="s">
        <v>623</v>
      </c>
      <c r="S145" s="36"/>
      <c r="T145" s="42"/>
      <c r="U145" s="42"/>
      <c r="V145" s="32"/>
      <c r="W145" s="209"/>
    </row>
    <row r="146" spans="1:23" s="39" customFormat="1" ht="12.75" customHeight="1">
      <c r="A146" s="213" t="s">
        <v>70</v>
      </c>
      <c r="B146" s="214" t="s">
        <v>624</v>
      </c>
      <c r="C146" s="33"/>
      <c r="D146" s="207"/>
      <c r="F146" s="36"/>
      <c r="G146" s="208" t="s">
        <v>70</v>
      </c>
      <c r="H146" s="215" t="s">
        <v>265</v>
      </c>
      <c r="I146" s="36"/>
      <c r="J146" s="211"/>
      <c r="K146" s="209"/>
      <c r="L146" s="38"/>
      <c r="M146" s="213" t="s">
        <v>70</v>
      </c>
      <c r="N146" s="214" t="s">
        <v>521</v>
      </c>
      <c r="O146" s="33"/>
      <c r="P146" s="207"/>
      <c r="R146" s="36"/>
      <c r="S146" s="208" t="s">
        <v>70</v>
      </c>
      <c r="T146" s="216" t="s">
        <v>625</v>
      </c>
      <c r="U146" s="36"/>
      <c r="V146" s="211"/>
      <c r="W146" s="209"/>
    </row>
    <row r="147" spans="1:23" s="39" customFormat="1" ht="12.75" customHeight="1">
      <c r="A147" s="217" t="s">
        <v>73</v>
      </c>
      <c r="B147" s="214" t="s">
        <v>605</v>
      </c>
      <c r="C147" s="45"/>
      <c r="D147" s="207"/>
      <c r="F147" s="218"/>
      <c r="G147" s="210" t="s">
        <v>73</v>
      </c>
      <c r="H147" s="216" t="s">
        <v>626</v>
      </c>
      <c r="I147" s="36"/>
      <c r="J147" s="211"/>
      <c r="K147" s="209"/>
      <c r="L147" s="38"/>
      <c r="M147" s="217" t="s">
        <v>73</v>
      </c>
      <c r="N147" s="214" t="s">
        <v>627</v>
      </c>
      <c r="O147" s="45"/>
      <c r="P147" s="207"/>
      <c r="R147" s="218"/>
      <c r="S147" s="210" t="s">
        <v>73</v>
      </c>
      <c r="T147" s="216" t="s">
        <v>450</v>
      </c>
      <c r="U147" s="36"/>
      <c r="V147" s="211"/>
      <c r="W147" s="209"/>
    </row>
    <row r="148" spans="1:23" s="39" customFormat="1" ht="12.75" customHeight="1">
      <c r="A148" s="217" t="s">
        <v>76</v>
      </c>
      <c r="B148" s="214" t="s">
        <v>628</v>
      </c>
      <c r="C148" s="33"/>
      <c r="D148" s="207"/>
      <c r="F148" s="218"/>
      <c r="G148" s="210" t="s">
        <v>76</v>
      </c>
      <c r="H148" s="216" t="s">
        <v>629</v>
      </c>
      <c r="I148" s="36"/>
      <c r="J148" s="36"/>
      <c r="K148" s="209"/>
      <c r="L148" s="38"/>
      <c r="M148" s="217" t="s">
        <v>76</v>
      </c>
      <c r="N148" s="214" t="s">
        <v>630</v>
      </c>
      <c r="O148" s="33"/>
      <c r="P148" s="207"/>
      <c r="R148" s="218"/>
      <c r="S148" s="210" t="s">
        <v>76</v>
      </c>
      <c r="T148" s="215" t="s">
        <v>631</v>
      </c>
      <c r="U148" s="36"/>
      <c r="V148" s="36"/>
      <c r="W148" s="209"/>
    </row>
    <row r="149" spans="1:23" s="39" customFormat="1" ht="12.75" customHeight="1">
      <c r="A149" s="213" t="s">
        <v>79</v>
      </c>
      <c r="B149" s="214" t="s">
        <v>632</v>
      </c>
      <c r="C149" s="45"/>
      <c r="D149" s="207"/>
      <c r="F149" s="36"/>
      <c r="G149" s="208" t="s">
        <v>79</v>
      </c>
      <c r="H149" s="216" t="s">
        <v>311</v>
      </c>
      <c r="I149" s="95"/>
      <c r="J149" s="108" t="s">
        <v>96</v>
      </c>
      <c r="K149" s="97"/>
      <c r="L149" s="38"/>
      <c r="M149" s="213" t="s">
        <v>79</v>
      </c>
      <c r="N149" s="214" t="s">
        <v>633</v>
      </c>
      <c r="O149" s="45"/>
      <c r="P149" s="207"/>
      <c r="R149" s="36"/>
      <c r="S149" s="208" t="s">
        <v>79</v>
      </c>
      <c r="T149" s="216" t="s">
        <v>369</v>
      </c>
      <c r="U149" s="95"/>
      <c r="V149" s="108" t="s">
        <v>96</v>
      </c>
      <c r="W149" s="97"/>
    </row>
    <row r="150" spans="1:23" s="39" customFormat="1" ht="12.75" customHeight="1">
      <c r="A150" s="220"/>
      <c r="B150" s="45"/>
      <c r="C150" s="208"/>
      <c r="D150" s="207"/>
      <c r="E150" s="208" t="s">
        <v>70</v>
      </c>
      <c r="F150" s="35" t="s">
        <v>634</v>
      </c>
      <c r="G150" s="36"/>
      <c r="H150" s="221"/>
      <c r="I150" s="112" t="s">
        <v>100</v>
      </c>
      <c r="J150" s="113" t="s">
        <v>635</v>
      </c>
      <c r="K150" s="97"/>
      <c r="L150" s="38"/>
      <c r="M150" s="220"/>
      <c r="N150" s="45"/>
      <c r="O150" s="208"/>
      <c r="P150" s="207"/>
      <c r="Q150" s="208" t="s">
        <v>70</v>
      </c>
      <c r="R150" s="35" t="s">
        <v>450</v>
      </c>
      <c r="S150" s="36"/>
      <c r="T150" s="221"/>
      <c r="U150" s="112" t="s">
        <v>100</v>
      </c>
      <c r="V150" s="113" t="s">
        <v>636</v>
      </c>
      <c r="W150" s="97"/>
    </row>
    <row r="151" spans="1:23" s="39" customFormat="1" ht="12.75" customHeight="1">
      <c r="A151" s="206"/>
      <c r="B151" s="114" t="s">
        <v>104</v>
      </c>
      <c r="C151" s="33"/>
      <c r="D151" s="207"/>
      <c r="E151" s="210" t="s">
        <v>73</v>
      </c>
      <c r="F151" s="212" t="s">
        <v>325</v>
      </c>
      <c r="G151" s="36"/>
      <c r="H151" s="42"/>
      <c r="I151" s="112" t="s">
        <v>5</v>
      </c>
      <c r="J151" s="115" t="s">
        <v>637</v>
      </c>
      <c r="K151" s="97"/>
      <c r="L151" s="38"/>
      <c r="M151" s="206"/>
      <c r="N151" s="114" t="s">
        <v>104</v>
      </c>
      <c r="O151" s="33"/>
      <c r="P151" s="207"/>
      <c r="Q151" s="210" t="s">
        <v>73</v>
      </c>
      <c r="R151" s="35" t="s">
        <v>638</v>
      </c>
      <c r="S151" s="36"/>
      <c r="T151" s="42"/>
      <c r="U151" s="112" t="s">
        <v>5</v>
      </c>
      <c r="V151" s="115" t="s">
        <v>639</v>
      </c>
      <c r="W151" s="97"/>
    </row>
    <row r="152" spans="1:23" s="39" customFormat="1" ht="12.75" customHeight="1">
      <c r="A152" s="206"/>
      <c r="B152" s="114" t="s">
        <v>640</v>
      </c>
      <c r="C152" s="33"/>
      <c r="D152" s="207"/>
      <c r="E152" s="210" t="s">
        <v>76</v>
      </c>
      <c r="F152" s="35" t="s">
        <v>523</v>
      </c>
      <c r="G152" s="211"/>
      <c r="H152" s="42"/>
      <c r="I152" s="112" t="s">
        <v>109</v>
      </c>
      <c r="J152" s="115" t="s">
        <v>641</v>
      </c>
      <c r="K152" s="97"/>
      <c r="L152" s="38"/>
      <c r="M152" s="206"/>
      <c r="N152" s="114" t="s">
        <v>642</v>
      </c>
      <c r="O152" s="33"/>
      <c r="P152" s="207"/>
      <c r="Q152" s="210" t="s">
        <v>76</v>
      </c>
      <c r="R152" s="35" t="s">
        <v>200</v>
      </c>
      <c r="S152" s="211"/>
      <c r="T152" s="42"/>
      <c r="U152" s="112" t="s">
        <v>109</v>
      </c>
      <c r="V152" s="115" t="s">
        <v>643</v>
      </c>
      <c r="W152" s="97"/>
    </row>
    <row r="153" spans="1:23" s="39" customFormat="1" ht="12.75" customHeight="1">
      <c r="A153" s="222"/>
      <c r="B153" s="43"/>
      <c r="C153" s="43"/>
      <c r="D153" s="207"/>
      <c r="E153" s="208" t="s">
        <v>79</v>
      </c>
      <c r="F153" s="214" t="s">
        <v>644</v>
      </c>
      <c r="G153" s="43"/>
      <c r="H153" s="43"/>
      <c r="I153" s="118" t="s">
        <v>115</v>
      </c>
      <c r="J153" s="115" t="s">
        <v>645</v>
      </c>
      <c r="K153" s="119"/>
      <c r="L153" s="46"/>
      <c r="M153" s="222"/>
      <c r="N153" s="43"/>
      <c r="O153" s="43"/>
      <c r="P153" s="207"/>
      <c r="Q153" s="208" t="s">
        <v>79</v>
      </c>
      <c r="R153" s="214" t="s">
        <v>646</v>
      </c>
      <c r="S153" s="43"/>
      <c r="T153" s="43"/>
      <c r="U153" s="118" t="s">
        <v>115</v>
      </c>
      <c r="V153" s="115" t="s">
        <v>643</v>
      </c>
      <c r="W153" s="119"/>
    </row>
    <row r="154" spans="1:23" ht="4.5" customHeight="1">
      <c r="A154" s="223"/>
      <c r="B154" s="224"/>
      <c r="C154" s="225"/>
      <c r="D154" s="226"/>
      <c r="E154" s="227"/>
      <c r="F154" s="228"/>
      <c r="G154" s="229"/>
      <c r="H154" s="229"/>
      <c r="I154" s="225"/>
      <c r="J154" s="224"/>
      <c r="K154" s="230"/>
      <c r="M154" s="223"/>
      <c r="N154" s="224"/>
      <c r="O154" s="225"/>
      <c r="P154" s="226"/>
      <c r="Q154" s="227"/>
      <c r="R154" s="228"/>
      <c r="S154" s="229"/>
      <c r="T154" s="229"/>
      <c r="U154" s="225"/>
      <c r="V154" s="224"/>
      <c r="W154" s="230"/>
    </row>
    <row r="155" spans="1:23" ht="12.75" customHeight="1">
      <c r="A155" s="130"/>
      <c r="B155" s="130" t="s">
        <v>117</v>
      </c>
      <c r="C155" s="131"/>
      <c r="D155" s="132" t="s">
        <v>118</v>
      </c>
      <c r="E155" s="132" t="s">
        <v>119</v>
      </c>
      <c r="F155" s="132" t="s">
        <v>120</v>
      </c>
      <c r="G155" s="133" t="s">
        <v>121</v>
      </c>
      <c r="H155" s="134"/>
      <c r="I155" s="131" t="s">
        <v>122</v>
      </c>
      <c r="J155" s="132" t="s">
        <v>117</v>
      </c>
      <c r="K155" s="130" t="s">
        <v>123</v>
      </c>
      <c r="L155" s="26">
        <v>150</v>
      </c>
      <c r="M155" s="130"/>
      <c r="N155" s="130" t="s">
        <v>117</v>
      </c>
      <c r="O155" s="131"/>
      <c r="P155" s="132" t="s">
        <v>118</v>
      </c>
      <c r="Q155" s="132" t="s">
        <v>119</v>
      </c>
      <c r="R155" s="132" t="s">
        <v>120</v>
      </c>
      <c r="S155" s="133" t="s">
        <v>121</v>
      </c>
      <c r="T155" s="134"/>
      <c r="U155" s="131" t="s">
        <v>122</v>
      </c>
      <c r="V155" s="132" t="s">
        <v>117</v>
      </c>
      <c r="W155" s="130" t="s">
        <v>123</v>
      </c>
    </row>
    <row r="156" spans="1:23" ht="12.75">
      <c r="A156" s="136" t="s">
        <v>123</v>
      </c>
      <c r="B156" s="179" t="s">
        <v>124</v>
      </c>
      <c r="C156" s="180" t="s">
        <v>125</v>
      </c>
      <c r="D156" s="181" t="s">
        <v>126</v>
      </c>
      <c r="E156" s="181" t="s">
        <v>127</v>
      </c>
      <c r="F156" s="181"/>
      <c r="G156" s="139" t="s">
        <v>125</v>
      </c>
      <c r="H156" s="139" t="s">
        <v>122</v>
      </c>
      <c r="I156" s="137"/>
      <c r="J156" s="136" t="s">
        <v>124</v>
      </c>
      <c r="K156" s="136"/>
      <c r="L156" s="26">
        <v>150</v>
      </c>
      <c r="M156" s="136" t="s">
        <v>123</v>
      </c>
      <c r="N156" s="179" t="s">
        <v>124</v>
      </c>
      <c r="O156" s="180" t="s">
        <v>125</v>
      </c>
      <c r="P156" s="181" t="s">
        <v>126</v>
      </c>
      <c r="Q156" s="181" t="s">
        <v>127</v>
      </c>
      <c r="R156" s="181"/>
      <c r="S156" s="139" t="s">
        <v>125</v>
      </c>
      <c r="T156" s="139" t="s">
        <v>122</v>
      </c>
      <c r="U156" s="137"/>
      <c r="V156" s="136" t="s">
        <v>124</v>
      </c>
      <c r="W156" s="136"/>
    </row>
    <row r="157" spans="1:23" ht="16.5" customHeight="1">
      <c r="A157" s="141">
        <v>0</v>
      </c>
      <c r="B157" s="142">
        <v>1</v>
      </c>
      <c r="C157" s="143">
        <v>1</v>
      </c>
      <c r="D157" s="182" t="s">
        <v>180</v>
      </c>
      <c r="E157" s="144" t="s">
        <v>109</v>
      </c>
      <c r="F157" s="145">
        <v>8</v>
      </c>
      <c r="G157" s="146"/>
      <c r="H157" s="146">
        <v>120</v>
      </c>
      <c r="I157" s="147">
        <v>8</v>
      </c>
      <c r="J157" s="148">
        <v>5</v>
      </c>
      <c r="K157" s="149">
        <v>0</v>
      </c>
      <c r="L157" s="26"/>
      <c r="M157" s="141">
        <v>-2.25</v>
      </c>
      <c r="N157" s="142">
        <v>0</v>
      </c>
      <c r="O157" s="143">
        <v>1</v>
      </c>
      <c r="P157" s="182" t="s">
        <v>647</v>
      </c>
      <c r="Q157" s="144" t="s">
        <v>5</v>
      </c>
      <c r="R157" s="145">
        <v>9</v>
      </c>
      <c r="S157" s="146"/>
      <c r="T157" s="146">
        <v>100</v>
      </c>
      <c r="U157" s="147">
        <v>8</v>
      </c>
      <c r="V157" s="148">
        <v>6</v>
      </c>
      <c r="W157" s="149">
        <v>2.25</v>
      </c>
    </row>
    <row r="158" spans="1:23" ht="16.5" customHeight="1">
      <c r="A158" s="141">
        <v>0</v>
      </c>
      <c r="B158" s="142">
        <v>1</v>
      </c>
      <c r="C158" s="143">
        <v>4</v>
      </c>
      <c r="D158" s="190" t="s">
        <v>261</v>
      </c>
      <c r="E158" s="144" t="s">
        <v>109</v>
      </c>
      <c r="F158" s="145">
        <v>8</v>
      </c>
      <c r="G158" s="146"/>
      <c r="H158" s="146">
        <v>120</v>
      </c>
      <c r="I158" s="147">
        <v>7</v>
      </c>
      <c r="J158" s="148">
        <v>5</v>
      </c>
      <c r="K158" s="149">
        <v>0</v>
      </c>
      <c r="L158" s="26"/>
      <c r="M158" s="141">
        <v>4.5</v>
      </c>
      <c r="N158" s="142">
        <v>6</v>
      </c>
      <c r="O158" s="143">
        <v>4</v>
      </c>
      <c r="P158" s="182" t="s">
        <v>129</v>
      </c>
      <c r="Q158" s="144" t="s">
        <v>100</v>
      </c>
      <c r="R158" s="145">
        <v>9</v>
      </c>
      <c r="S158" s="146">
        <v>140</v>
      </c>
      <c r="T158" s="146"/>
      <c r="U158" s="147">
        <v>7</v>
      </c>
      <c r="V158" s="148">
        <v>0</v>
      </c>
      <c r="W158" s="149">
        <v>-4.5</v>
      </c>
    </row>
    <row r="159" spans="1:23" ht="16.5" customHeight="1">
      <c r="A159" s="141">
        <v>0</v>
      </c>
      <c r="B159" s="142">
        <v>5</v>
      </c>
      <c r="C159" s="143">
        <v>2</v>
      </c>
      <c r="D159" s="182" t="s">
        <v>301</v>
      </c>
      <c r="E159" s="144" t="s">
        <v>109</v>
      </c>
      <c r="F159" s="145">
        <v>9</v>
      </c>
      <c r="G159" s="146"/>
      <c r="H159" s="146">
        <v>110</v>
      </c>
      <c r="I159" s="147">
        <v>6</v>
      </c>
      <c r="J159" s="148">
        <v>1</v>
      </c>
      <c r="K159" s="149">
        <v>0</v>
      </c>
      <c r="L159" s="26"/>
      <c r="M159" s="141">
        <v>-0.375</v>
      </c>
      <c r="N159" s="142">
        <v>3</v>
      </c>
      <c r="O159" s="143">
        <v>2</v>
      </c>
      <c r="P159" s="182" t="s">
        <v>130</v>
      </c>
      <c r="Q159" s="144" t="s">
        <v>5</v>
      </c>
      <c r="R159" s="145">
        <v>9</v>
      </c>
      <c r="S159" s="146"/>
      <c r="T159" s="146">
        <v>50</v>
      </c>
      <c r="U159" s="147">
        <v>6</v>
      </c>
      <c r="V159" s="148">
        <v>3</v>
      </c>
      <c r="W159" s="149">
        <v>0.375</v>
      </c>
    </row>
    <row r="160" spans="1:23" ht="16.5" customHeight="1">
      <c r="A160" s="141">
        <v>0</v>
      </c>
      <c r="B160" s="142">
        <v>5</v>
      </c>
      <c r="C160" s="143">
        <v>3</v>
      </c>
      <c r="D160" s="182" t="s">
        <v>301</v>
      </c>
      <c r="E160" s="144" t="s">
        <v>109</v>
      </c>
      <c r="F160" s="145">
        <v>9</v>
      </c>
      <c r="G160" s="146"/>
      <c r="H160" s="146">
        <v>110</v>
      </c>
      <c r="I160" s="147">
        <v>5</v>
      </c>
      <c r="J160" s="148">
        <v>1</v>
      </c>
      <c r="K160" s="149">
        <v>0</v>
      </c>
      <c r="L160" s="26"/>
      <c r="M160" s="141">
        <v>-0.375</v>
      </c>
      <c r="N160" s="142">
        <v>3</v>
      </c>
      <c r="O160" s="143">
        <v>3</v>
      </c>
      <c r="P160" s="182" t="s">
        <v>130</v>
      </c>
      <c r="Q160" s="144" t="s">
        <v>100</v>
      </c>
      <c r="R160" s="145">
        <v>9</v>
      </c>
      <c r="S160" s="146"/>
      <c r="T160" s="146">
        <v>50</v>
      </c>
      <c r="U160" s="147">
        <v>5</v>
      </c>
      <c r="V160" s="148">
        <v>3</v>
      </c>
      <c r="W160" s="149">
        <v>0.375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1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61</v>
      </c>
      <c r="C162" s="20"/>
      <c r="D162" s="19"/>
      <c r="E162" s="21" t="s">
        <v>375</v>
      </c>
      <c r="F162" s="22"/>
      <c r="G162" s="23" t="s">
        <v>63</v>
      </c>
      <c r="H162" s="23"/>
      <c r="I162" s="24" t="s">
        <v>137</v>
      </c>
      <c r="J162" s="24"/>
      <c r="K162" s="25"/>
      <c r="L162" s="26">
        <v>150</v>
      </c>
      <c r="M162" s="18"/>
      <c r="N162" s="19" t="s">
        <v>61</v>
      </c>
      <c r="O162" s="20"/>
      <c r="P162" s="19"/>
      <c r="Q162" s="21" t="s">
        <v>376</v>
      </c>
      <c r="R162" s="22"/>
      <c r="S162" s="23" t="s">
        <v>63</v>
      </c>
      <c r="T162" s="23"/>
      <c r="U162" s="24" t="s">
        <v>139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67</v>
      </c>
      <c r="H163" s="31"/>
      <c r="I163" s="24" t="s">
        <v>69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67</v>
      </c>
      <c r="T163" s="31"/>
      <c r="U163" s="24" t="s">
        <v>140</v>
      </c>
      <c r="V163" s="24"/>
      <c r="W163" s="25"/>
    </row>
    <row r="164" spans="1:23" s="39" customFormat="1" ht="4.5" customHeight="1">
      <c r="A164" s="198"/>
      <c r="B164" s="199"/>
      <c r="C164" s="200"/>
      <c r="D164" s="201"/>
      <c r="E164" s="202"/>
      <c r="F164" s="203"/>
      <c r="G164" s="204"/>
      <c r="H164" s="204"/>
      <c r="I164" s="200"/>
      <c r="J164" s="199"/>
      <c r="K164" s="205"/>
      <c r="L164" s="26"/>
      <c r="M164" s="198"/>
      <c r="N164" s="199"/>
      <c r="O164" s="200"/>
      <c r="P164" s="201"/>
      <c r="Q164" s="202"/>
      <c r="R164" s="203"/>
      <c r="S164" s="204"/>
      <c r="T164" s="204"/>
      <c r="U164" s="200"/>
      <c r="V164" s="199"/>
      <c r="W164" s="205"/>
    </row>
    <row r="165" spans="1:23" s="39" customFormat="1" ht="12.75" customHeight="1">
      <c r="A165" s="206"/>
      <c r="B165" s="32"/>
      <c r="C165" s="33"/>
      <c r="D165" s="207"/>
      <c r="E165" s="208" t="s">
        <v>70</v>
      </c>
      <c r="F165" s="35" t="s">
        <v>356</v>
      </c>
      <c r="G165" s="36"/>
      <c r="H165" s="42"/>
      <c r="I165" s="42"/>
      <c r="J165" s="32"/>
      <c r="K165" s="209"/>
      <c r="L165" s="38"/>
      <c r="M165" s="206"/>
      <c r="N165" s="32"/>
      <c r="O165" s="33"/>
      <c r="P165" s="207"/>
      <c r="Q165" s="208" t="s">
        <v>70</v>
      </c>
      <c r="R165" s="212" t="s">
        <v>265</v>
      </c>
      <c r="S165" s="36"/>
      <c r="T165" s="42"/>
      <c r="U165" s="42"/>
      <c r="V165" s="32"/>
      <c r="W165" s="209"/>
    </row>
    <row r="166" spans="1:23" s="39" customFormat="1" ht="12.75" customHeight="1">
      <c r="A166" s="206"/>
      <c r="B166" s="32"/>
      <c r="C166" s="33"/>
      <c r="D166" s="207"/>
      <c r="E166" s="210" t="s">
        <v>73</v>
      </c>
      <c r="F166" s="35" t="s">
        <v>544</v>
      </c>
      <c r="G166" s="211"/>
      <c r="H166" s="42"/>
      <c r="I166" s="42"/>
      <c r="J166" s="32"/>
      <c r="K166" s="209"/>
      <c r="L166" s="38"/>
      <c r="M166" s="206"/>
      <c r="N166" s="32"/>
      <c r="O166" s="33"/>
      <c r="P166" s="207"/>
      <c r="Q166" s="210" t="s">
        <v>73</v>
      </c>
      <c r="R166" s="35" t="s">
        <v>648</v>
      </c>
      <c r="S166" s="211"/>
      <c r="T166" s="42"/>
      <c r="U166" s="42"/>
      <c r="V166" s="32"/>
      <c r="W166" s="209"/>
    </row>
    <row r="167" spans="1:23" s="39" customFormat="1" ht="12.75" customHeight="1">
      <c r="A167" s="206"/>
      <c r="B167" s="32"/>
      <c r="C167" s="33"/>
      <c r="D167" s="207"/>
      <c r="E167" s="210" t="s">
        <v>76</v>
      </c>
      <c r="F167" s="35" t="s">
        <v>317</v>
      </c>
      <c r="G167" s="36"/>
      <c r="H167" s="42"/>
      <c r="I167" s="42"/>
      <c r="J167" s="32"/>
      <c r="K167" s="209"/>
      <c r="L167" s="38"/>
      <c r="M167" s="206"/>
      <c r="N167" s="32"/>
      <c r="O167" s="33"/>
      <c r="P167" s="207"/>
      <c r="Q167" s="210" t="s">
        <v>76</v>
      </c>
      <c r="R167" s="35" t="s">
        <v>649</v>
      </c>
      <c r="S167" s="36"/>
      <c r="T167" s="42"/>
      <c r="U167" s="42"/>
      <c r="V167" s="32"/>
      <c r="W167" s="209"/>
    </row>
    <row r="168" spans="1:23" s="39" customFormat="1" ht="12.75" customHeight="1">
      <c r="A168" s="206"/>
      <c r="B168" s="32"/>
      <c r="C168" s="33"/>
      <c r="D168" s="207"/>
      <c r="E168" s="208" t="s">
        <v>79</v>
      </c>
      <c r="F168" s="35" t="s">
        <v>650</v>
      </c>
      <c r="G168" s="36"/>
      <c r="H168" s="42"/>
      <c r="I168" s="42"/>
      <c r="J168" s="32"/>
      <c r="K168" s="209"/>
      <c r="L168" s="38"/>
      <c r="M168" s="206"/>
      <c r="N168" s="32"/>
      <c r="O168" s="33"/>
      <c r="P168" s="207"/>
      <c r="Q168" s="208" t="s">
        <v>79</v>
      </c>
      <c r="R168" s="35" t="s">
        <v>415</v>
      </c>
      <c r="S168" s="36"/>
      <c r="T168" s="42"/>
      <c r="U168" s="42"/>
      <c r="V168" s="32"/>
      <c r="W168" s="209"/>
    </row>
    <row r="169" spans="1:23" s="39" customFormat="1" ht="12.75" customHeight="1">
      <c r="A169" s="213" t="s">
        <v>70</v>
      </c>
      <c r="B169" s="214" t="s">
        <v>651</v>
      </c>
      <c r="C169" s="33"/>
      <c r="D169" s="207"/>
      <c r="F169" s="36"/>
      <c r="G169" s="208" t="s">
        <v>70</v>
      </c>
      <c r="H169" s="216" t="s">
        <v>652</v>
      </c>
      <c r="I169" s="36"/>
      <c r="J169" s="211"/>
      <c r="K169" s="209"/>
      <c r="L169" s="38"/>
      <c r="M169" s="213" t="s">
        <v>70</v>
      </c>
      <c r="N169" s="214" t="s">
        <v>653</v>
      </c>
      <c r="O169" s="33"/>
      <c r="P169" s="207"/>
      <c r="R169" s="36"/>
      <c r="S169" s="208" t="s">
        <v>70</v>
      </c>
      <c r="T169" s="216" t="s">
        <v>654</v>
      </c>
      <c r="U169" s="36"/>
      <c r="V169" s="211"/>
      <c r="W169" s="209"/>
    </row>
    <row r="170" spans="1:23" s="39" customFormat="1" ht="12.75" customHeight="1">
      <c r="A170" s="217" t="s">
        <v>73</v>
      </c>
      <c r="B170" s="214" t="s">
        <v>655</v>
      </c>
      <c r="C170" s="45"/>
      <c r="D170" s="207"/>
      <c r="F170" s="218"/>
      <c r="G170" s="210" t="s">
        <v>73</v>
      </c>
      <c r="H170" s="216" t="s">
        <v>355</v>
      </c>
      <c r="I170" s="36"/>
      <c r="J170" s="211"/>
      <c r="K170" s="209"/>
      <c r="L170" s="38"/>
      <c r="M170" s="217" t="s">
        <v>73</v>
      </c>
      <c r="N170" s="214" t="s">
        <v>656</v>
      </c>
      <c r="O170" s="45"/>
      <c r="P170" s="207"/>
      <c r="R170" s="218"/>
      <c r="S170" s="210" t="s">
        <v>73</v>
      </c>
      <c r="T170" s="216" t="s">
        <v>192</v>
      </c>
      <c r="U170" s="36"/>
      <c r="V170" s="211"/>
      <c r="W170" s="209"/>
    </row>
    <row r="171" spans="1:23" s="39" customFormat="1" ht="12.75" customHeight="1">
      <c r="A171" s="217" t="s">
        <v>76</v>
      </c>
      <c r="B171" s="214" t="s">
        <v>86</v>
      </c>
      <c r="C171" s="33"/>
      <c r="D171" s="207"/>
      <c r="F171" s="218"/>
      <c r="G171" s="210" t="s">
        <v>76</v>
      </c>
      <c r="H171" s="216" t="s">
        <v>657</v>
      </c>
      <c r="I171" s="36"/>
      <c r="J171" s="36"/>
      <c r="K171" s="209"/>
      <c r="L171" s="38"/>
      <c r="M171" s="217" t="s">
        <v>76</v>
      </c>
      <c r="N171" s="214" t="s">
        <v>450</v>
      </c>
      <c r="O171" s="33"/>
      <c r="P171" s="207"/>
      <c r="R171" s="218"/>
      <c r="S171" s="210" t="s">
        <v>76</v>
      </c>
      <c r="T171" s="216" t="s">
        <v>658</v>
      </c>
      <c r="U171" s="36"/>
      <c r="V171" s="36"/>
      <c r="W171" s="209"/>
    </row>
    <row r="172" spans="1:23" s="39" customFormat="1" ht="12.75" customHeight="1">
      <c r="A172" s="213" t="s">
        <v>79</v>
      </c>
      <c r="B172" s="219" t="s">
        <v>659</v>
      </c>
      <c r="C172" s="45"/>
      <c r="D172" s="207"/>
      <c r="F172" s="36"/>
      <c r="G172" s="208" t="s">
        <v>79</v>
      </c>
      <c r="H172" s="216" t="s">
        <v>660</v>
      </c>
      <c r="I172" s="95"/>
      <c r="J172" s="108" t="s">
        <v>96</v>
      </c>
      <c r="K172" s="97"/>
      <c r="L172" s="38"/>
      <c r="M172" s="213" t="s">
        <v>79</v>
      </c>
      <c r="N172" s="214" t="s">
        <v>271</v>
      </c>
      <c r="O172" s="45"/>
      <c r="P172" s="207"/>
      <c r="R172" s="36"/>
      <c r="S172" s="208" t="s">
        <v>79</v>
      </c>
      <c r="T172" s="216" t="s">
        <v>661</v>
      </c>
      <c r="U172" s="95"/>
      <c r="V172" s="108" t="s">
        <v>96</v>
      </c>
      <c r="W172" s="97"/>
    </row>
    <row r="173" spans="1:23" s="39" customFormat="1" ht="12.75" customHeight="1">
      <c r="A173" s="220"/>
      <c r="B173" s="45"/>
      <c r="C173" s="208"/>
      <c r="D173" s="207"/>
      <c r="E173" s="208" t="s">
        <v>70</v>
      </c>
      <c r="F173" s="35" t="s">
        <v>662</v>
      </c>
      <c r="G173" s="36"/>
      <c r="H173" s="221"/>
      <c r="I173" s="112" t="s">
        <v>100</v>
      </c>
      <c r="J173" s="113" t="s">
        <v>663</v>
      </c>
      <c r="K173" s="97"/>
      <c r="L173" s="38"/>
      <c r="M173" s="220"/>
      <c r="N173" s="45"/>
      <c r="O173" s="208"/>
      <c r="P173" s="207"/>
      <c r="Q173" s="208" t="s">
        <v>70</v>
      </c>
      <c r="R173" s="35" t="s">
        <v>230</v>
      </c>
      <c r="S173" s="36"/>
      <c r="T173" s="221"/>
      <c r="U173" s="112" t="s">
        <v>100</v>
      </c>
      <c r="V173" s="113" t="s">
        <v>664</v>
      </c>
      <c r="W173" s="97"/>
    </row>
    <row r="174" spans="1:23" s="39" customFormat="1" ht="12.75" customHeight="1">
      <c r="A174" s="206"/>
      <c r="B174" s="114" t="s">
        <v>104</v>
      </c>
      <c r="C174" s="33"/>
      <c r="D174" s="207"/>
      <c r="E174" s="210" t="s">
        <v>73</v>
      </c>
      <c r="F174" s="35" t="s">
        <v>665</v>
      </c>
      <c r="G174" s="36"/>
      <c r="H174" s="42"/>
      <c r="I174" s="112" t="s">
        <v>5</v>
      </c>
      <c r="J174" s="115" t="s">
        <v>663</v>
      </c>
      <c r="K174" s="97"/>
      <c r="L174" s="38"/>
      <c r="M174" s="206"/>
      <c r="N174" s="114" t="s">
        <v>104</v>
      </c>
      <c r="O174" s="33"/>
      <c r="P174" s="207"/>
      <c r="Q174" s="210" t="s">
        <v>73</v>
      </c>
      <c r="R174" s="212" t="s">
        <v>666</v>
      </c>
      <c r="S174" s="36"/>
      <c r="T174" s="42"/>
      <c r="U174" s="112" t="s">
        <v>5</v>
      </c>
      <c r="V174" s="115" t="s">
        <v>664</v>
      </c>
      <c r="W174" s="97"/>
    </row>
    <row r="175" spans="1:23" s="39" customFormat="1" ht="12.75" customHeight="1">
      <c r="A175" s="206"/>
      <c r="B175" s="114" t="s">
        <v>667</v>
      </c>
      <c r="C175" s="33"/>
      <c r="D175" s="207"/>
      <c r="E175" s="210" t="s">
        <v>76</v>
      </c>
      <c r="F175" s="35" t="s">
        <v>668</v>
      </c>
      <c r="G175" s="211"/>
      <c r="H175" s="42"/>
      <c r="I175" s="112" t="s">
        <v>109</v>
      </c>
      <c r="J175" s="115" t="s">
        <v>669</v>
      </c>
      <c r="K175" s="97"/>
      <c r="L175" s="38"/>
      <c r="M175" s="206"/>
      <c r="N175" s="114" t="s">
        <v>670</v>
      </c>
      <c r="O175" s="33"/>
      <c r="P175" s="207"/>
      <c r="Q175" s="210" t="s">
        <v>76</v>
      </c>
      <c r="R175" s="212" t="s">
        <v>195</v>
      </c>
      <c r="S175" s="211"/>
      <c r="T175" s="42"/>
      <c r="U175" s="112" t="s">
        <v>109</v>
      </c>
      <c r="V175" s="115" t="s">
        <v>671</v>
      </c>
      <c r="W175" s="97"/>
    </row>
    <row r="176" spans="1:23" s="39" customFormat="1" ht="12.75" customHeight="1">
      <c r="A176" s="222"/>
      <c r="B176" s="43"/>
      <c r="C176" s="43"/>
      <c r="D176" s="207"/>
      <c r="E176" s="208" t="s">
        <v>79</v>
      </c>
      <c r="F176" s="214" t="s">
        <v>197</v>
      </c>
      <c r="G176" s="43"/>
      <c r="H176" s="43"/>
      <c r="I176" s="118" t="s">
        <v>115</v>
      </c>
      <c r="J176" s="115" t="s">
        <v>669</v>
      </c>
      <c r="K176" s="119"/>
      <c r="L176" s="46"/>
      <c r="M176" s="222"/>
      <c r="N176" s="43"/>
      <c r="O176" s="43"/>
      <c r="P176" s="207"/>
      <c r="Q176" s="208" t="s">
        <v>79</v>
      </c>
      <c r="R176" s="214" t="s">
        <v>391</v>
      </c>
      <c r="S176" s="43"/>
      <c r="T176" s="43"/>
      <c r="U176" s="118" t="s">
        <v>115</v>
      </c>
      <c r="V176" s="115" t="s">
        <v>671</v>
      </c>
      <c r="W176" s="119"/>
    </row>
    <row r="177" spans="1:23" ht="4.5" customHeight="1">
      <c r="A177" s="223"/>
      <c r="B177" s="224"/>
      <c r="C177" s="225"/>
      <c r="D177" s="226"/>
      <c r="E177" s="227"/>
      <c r="F177" s="228"/>
      <c r="G177" s="229"/>
      <c r="H177" s="229"/>
      <c r="I177" s="225"/>
      <c r="J177" s="224"/>
      <c r="K177" s="230"/>
      <c r="M177" s="223"/>
      <c r="N177" s="224"/>
      <c r="O177" s="225"/>
      <c r="P177" s="226"/>
      <c r="Q177" s="227"/>
      <c r="R177" s="228"/>
      <c r="S177" s="229"/>
      <c r="T177" s="229"/>
      <c r="U177" s="225"/>
      <c r="V177" s="224"/>
      <c r="W177" s="230"/>
    </row>
    <row r="178" spans="1:23" ht="12.75" customHeight="1">
      <c r="A178" s="130"/>
      <c r="B178" s="130" t="s">
        <v>117</v>
      </c>
      <c r="C178" s="131"/>
      <c r="D178" s="132" t="s">
        <v>118</v>
      </c>
      <c r="E178" s="132" t="s">
        <v>119</v>
      </c>
      <c r="F178" s="132" t="s">
        <v>120</v>
      </c>
      <c r="G178" s="133" t="s">
        <v>121</v>
      </c>
      <c r="H178" s="134"/>
      <c r="I178" s="131" t="s">
        <v>122</v>
      </c>
      <c r="J178" s="132" t="s">
        <v>117</v>
      </c>
      <c r="K178" s="130" t="s">
        <v>123</v>
      </c>
      <c r="L178" s="26">
        <v>150</v>
      </c>
      <c r="M178" s="130"/>
      <c r="N178" s="130" t="s">
        <v>117</v>
      </c>
      <c r="O178" s="131"/>
      <c r="P178" s="132" t="s">
        <v>118</v>
      </c>
      <c r="Q178" s="132" t="s">
        <v>119</v>
      </c>
      <c r="R178" s="132" t="s">
        <v>120</v>
      </c>
      <c r="S178" s="133" t="s">
        <v>121</v>
      </c>
      <c r="T178" s="134"/>
      <c r="U178" s="131" t="s">
        <v>122</v>
      </c>
      <c r="V178" s="132" t="s">
        <v>117</v>
      </c>
      <c r="W178" s="130" t="s">
        <v>123</v>
      </c>
    </row>
    <row r="179" spans="1:23" ht="12.75">
      <c r="A179" s="136" t="s">
        <v>123</v>
      </c>
      <c r="B179" s="179" t="s">
        <v>124</v>
      </c>
      <c r="C179" s="180" t="s">
        <v>125</v>
      </c>
      <c r="D179" s="181" t="s">
        <v>126</v>
      </c>
      <c r="E179" s="181" t="s">
        <v>127</v>
      </c>
      <c r="F179" s="181"/>
      <c r="G179" s="139" t="s">
        <v>125</v>
      </c>
      <c r="H179" s="139" t="s">
        <v>122</v>
      </c>
      <c r="I179" s="137"/>
      <c r="J179" s="136" t="s">
        <v>124</v>
      </c>
      <c r="K179" s="136"/>
      <c r="L179" s="26">
        <v>150</v>
      </c>
      <c r="M179" s="136" t="s">
        <v>123</v>
      </c>
      <c r="N179" s="179" t="s">
        <v>124</v>
      </c>
      <c r="O179" s="180" t="s">
        <v>125</v>
      </c>
      <c r="P179" s="181" t="s">
        <v>126</v>
      </c>
      <c r="Q179" s="181" t="s">
        <v>127</v>
      </c>
      <c r="R179" s="181"/>
      <c r="S179" s="139" t="s">
        <v>125</v>
      </c>
      <c r="T179" s="139" t="s">
        <v>122</v>
      </c>
      <c r="U179" s="137"/>
      <c r="V179" s="136" t="s">
        <v>124</v>
      </c>
      <c r="W179" s="136"/>
    </row>
    <row r="180" spans="1:23" ht="16.5" customHeight="1">
      <c r="A180" s="141">
        <v>0</v>
      </c>
      <c r="B180" s="142">
        <v>2</v>
      </c>
      <c r="C180" s="143">
        <v>1</v>
      </c>
      <c r="D180" s="182" t="s">
        <v>130</v>
      </c>
      <c r="E180" s="144" t="s">
        <v>100</v>
      </c>
      <c r="F180" s="145">
        <v>10</v>
      </c>
      <c r="G180" s="146">
        <v>620</v>
      </c>
      <c r="H180" s="146"/>
      <c r="I180" s="147">
        <v>8</v>
      </c>
      <c r="J180" s="148">
        <v>4</v>
      </c>
      <c r="K180" s="149">
        <v>0</v>
      </c>
      <c r="L180" s="26"/>
      <c r="M180" s="141">
        <v>-1</v>
      </c>
      <c r="N180" s="142">
        <v>1</v>
      </c>
      <c r="O180" s="143">
        <v>3</v>
      </c>
      <c r="P180" s="182" t="s">
        <v>179</v>
      </c>
      <c r="Q180" s="144" t="s">
        <v>115</v>
      </c>
      <c r="R180" s="145">
        <v>12</v>
      </c>
      <c r="S180" s="146"/>
      <c r="T180" s="146">
        <v>680</v>
      </c>
      <c r="U180" s="147">
        <v>8</v>
      </c>
      <c r="V180" s="148">
        <v>5</v>
      </c>
      <c r="W180" s="149">
        <v>1</v>
      </c>
    </row>
    <row r="181" spans="1:23" ht="16.5" customHeight="1">
      <c r="A181" s="141">
        <v>0</v>
      </c>
      <c r="B181" s="142">
        <v>2</v>
      </c>
      <c r="C181" s="143">
        <v>4</v>
      </c>
      <c r="D181" s="182" t="s">
        <v>130</v>
      </c>
      <c r="E181" s="144" t="s">
        <v>5</v>
      </c>
      <c r="F181" s="145">
        <v>10</v>
      </c>
      <c r="G181" s="146">
        <v>620</v>
      </c>
      <c r="H181" s="146"/>
      <c r="I181" s="147">
        <v>7</v>
      </c>
      <c r="J181" s="148">
        <v>4</v>
      </c>
      <c r="K181" s="149">
        <v>0</v>
      </c>
      <c r="L181" s="26"/>
      <c r="M181" s="141">
        <v>-1</v>
      </c>
      <c r="N181" s="142">
        <v>1</v>
      </c>
      <c r="O181" s="143">
        <v>5</v>
      </c>
      <c r="P181" s="182" t="s">
        <v>672</v>
      </c>
      <c r="Q181" s="144" t="s">
        <v>115</v>
      </c>
      <c r="R181" s="145">
        <v>12</v>
      </c>
      <c r="S181" s="146"/>
      <c r="T181" s="146">
        <v>680</v>
      </c>
      <c r="U181" s="147">
        <v>1</v>
      </c>
      <c r="V181" s="148">
        <v>5</v>
      </c>
      <c r="W181" s="149">
        <v>1</v>
      </c>
    </row>
    <row r="182" spans="1:23" ht="16.5" customHeight="1">
      <c r="A182" s="141">
        <v>0</v>
      </c>
      <c r="B182" s="142">
        <v>6</v>
      </c>
      <c r="C182" s="143">
        <v>2</v>
      </c>
      <c r="D182" s="182" t="s">
        <v>128</v>
      </c>
      <c r="E182" s="144" t="s">
        <v>100</v>
      </c>
      <c r="F182" s="145">
        <v>10</v>
      </c>
      <c r="G182" s="146">
        <v>630</v>
      </c>
      <c r="H182" s="146"/>
      <c r="I182" s="147">
        <v>6</v>
      </c>
      <c r="J182" s="148">
        <v>0</v>
      </c>
      <c r="K182" s="149">
        <v>0</v>
      </c>
      <c r="L182" s="26"/>
      <c r="M182" s="141">
        <v>0</v>
      </c>
      <c r="N182" s="142">
        <v>4</v>
      </c>
      <c r="O182" s="143">
        <v>6</v>
      </c>
      <c r="P182" s="182" t="s">
        <v>179</v>
      </c>
      <c r="Q182" s="144" t="s">
        <v>109</v>
      </c>
      <c r="R182" s="145">
        <v>11</v>
      </c>
      <c r="S182" s="146"/>
      <c r="T182" s="146">
        <v>650</v>
      </c>
      <c r="U182" s="147">
        <v>7</v>
      </c>
      <c r="V182" s="148">
        <v>2</v>
      </c>
      <c r="W182" s="149">
        <v>0</v>
      </c>
    </row>
    <row r="183" spans="1:23" ht="16.5" customHeight="1">
      <c r="A183" s="141">
        <v>0</v>
      </c>
      <c r="B183" s="142">
        <v>2</v>
      </c>
      <c r="C183" s="143">
        <v>3</v>
      </c>
      <c r="D183" s="182" t="s">
        <v>130</v>
      </c>
      <c r="E183" s="144" t="s">
        <v>100</v>
      </c>
      <c r="F183" s="145">
        <v>10</v>
      </c>
      <c r="G183" s="146">
        <v>620</v>
      </c>
      <c r="H183" s="146"/>
      <c r="I183" s="147">
        <v>5</v>
      </c>
      <c r="J183" s="148">
        <v>4</v>
      </c>
      <c r="K183" s="149">
        <v>0</v>
      </c>
      <c r="L183" s="26"/>
      <c r="M183" s="141">
        <v>4</v>
      </c>
      <c r="N183" s="142">
        <v>6</v>
      </c>
      <c r="O183" s="143">
        <v>4</v>
      </c>
      <c r="P183" s="182" t="s">
        <v>647</v>
      </c>
      <c r="Q183" s="144" t="s">
        <v>100</v>
      </c>
      <c r="R183" s="145">
        <v>7</v>
      </c>
      <c r="S183" s="146"/>
      <c r="T183" s="146">
        <v>500</v>
      </c>
      <c r="U183" s="147">
        <v>2</v>
      </c>
      <c r="V183" s="148">
        <v>0</v>
      </c>
      <c r="W183" s="149">
        <v>-4</v>
      </c>
    </row>
    <row r="184" spans="1:23" s="39" customFormat="1" ht="9.75" customHeight="1">
      <c r="A184" s="192"/>
      <c r="B184" s="193"/>
      <c r="C184" s="47"/>
      <c r="D184" s="48"/>
      <c r="E184" s="49"/>
      <c r="F184" s="50"/>
      <c r="G184" s="51"/>
      <c r="H184" s="51"/>
      <c r="I184" s="47"/>
      <c r="J184" s="193"/>
      <c r="K184" s="192"/>
      <c r="L184" s="26"/>
      <c r="M184" s="192"/>
      <c r="N184" s="193"/>
      <c r="O184" s="47"/>
      <c r="P184" s="48"/>
      <c r="Q184" s="49"/>
      <c r="R184" s="50"/>
      <c r="S184" s="51"/>
      <c r="T184" s="51"/>
      <c r="U184" s="47"/>
      <c r="V184" s="193"/>
      <c r="W184" s="192"/>
    </row>
    <row r="185" spans="1:23" s="39" customFormat="1" ht="15">
      <c r="A185" s="18"/>
      <c r="B185" s="19" t="s">
        <v>61</v>
      </c>
      <c r="C185" s="20"/>
      <c r="D185" s="19"/>
      <c r="E185" s="21" t="s">
        <v>405</v>
      </c>
      <c r="F185" s="22"/>
      <c r="G185" s="23" t="s">
        <v>63</v>
      </c>
      <c r="H185" s="23"/>
      <c r="I185" s="24" t="s">
        <v>64</v>
      </c>
      <c r="J185" s="24"/>
      <c r="K185" s="25"/>
      <c r="L185" s="26">
        <v>150</v>
      </c>
      <c r="M185" s="18"/>
      <c r="N185" s="19" t="s">
        <v>61</v>
      </c>
      <c r="O185" s="20"/>
      <c r="P185" s="19"/>
      <c r="Q185" s="21" t="s">
        <v>406</v>
      </c>
      <c r="R185" s="22"/>
      <c r="S185" s="23" t="s">
        <v>63</v>
      </c>
      <c r="T185" s="23"/>
      <c r="U185" s="24" t="s">
        <v>66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67</v>
      </c>
      <c r="H186" s="31"/>
      <c r="I186" s="24" t="s">
        <v>68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67</v>
      </c>
      <c r="T186" s="31"/>
      <c r="U186" s="24" t="s">
        <v>69</v>
      </c>
      <c r="V186" s="24"/>
      <c r="W186" s="25"/>
    </row>
    <row r="187" spans="1:23" s="39" customFormat="1" ht="4.5" customHeight="1">
      <c r="A187" s="198"/>
      <c r="B187" s="199"/>
      <c r="C187" s="200"/>
      <c r="D187" s="201"/>
      <c r="E187" s="202"/>
      <c r="F187" s="203"/>
      <c r="G187" s="204"/>
      <c r="H187" s="204"/>
      <c r="I187" s="200"/>
      <c r="J187" s="199"/>
      <c r="K187" s="205"/>
      <c r="L187" s="26"/>
      <c r="M187" s="198"/>
      <c r="N187" s="199"/>
      <c r="O187" s="200"/>
      <c r="P187" s="201"/>
      <c r="Q187" s="202"/>
      <c r="R187" s="203"/>
      <c r="S187" s="204"/>
      <c r="T187" s="204"/>
      <c r="U187" s="200"/>
      <c r="V187" s="199"/>
      <c r="W187" s="205"/>
    </row>
    <row r="188" spans="1:23" s="39" customFormat="1" ht="12.75" customHeight="1">
      <c r="A188" s="206"/>
      <c r="B188" s="32"/>
      <c r="C188" s="33"/>
      <c r="D188" s="207"/>
      <c r="E188" s="208" t="s">
        <v>70</v>
      </c>
      <c r="F188" s="35" t="s">
        <v>673</v>
      </c>
      <c r="G188" s="36"/>
      <c r="H188" s="42"/>
      <c r="I188" s="42"/>
      <c r="J188" s="32"/>
      <c r="K188" s="209"/>
      <c r="L188" s="38"/>
      <c r="M188" s="206"/>
      <c r="N188" s="32"/>
      <c r="O188" s="33"/>
      <c r="P188" s="207"/>
      <c r="Q188" s="208" t="s">
        <v>70</v>
      </c>
      <c r="R188" s="35" t="s">
        <v>469</v>
      </c>
      <c r="S188" s="36"/>
      <c r="T188" s="42"/>
      <c r="U188" s="42"/>
      <c r="V188" s="32"/>
      <c r="W188" s="209"/>
    </row>
    <row r="189" spans="1:23" s="39" customFormat="1" ht="12.75" customHeight="1">
      <c r="A189" s="206"/>
      <c r="B189" s="32"/>
      <c r="C189" s="33"/>
      <c r="D189" s="207"/>
      <c r="E189" s="210" t="s">
        <v>73</v>
      </c>
      <c r="F189" s="35" t="s">
        <v>94</v>
      </c>
      <c r="G189" s="211"/>
      <c r="H189" s="42"/>
      <c r="I189" s="42"/>
      <c r="J189" s="32"/>
      <c r="K189" s="209"/>
      <c r="L189" s="38"/>
      <c r="M189" s="206"/>
      <c r="N189" s="32"/>
      <c r="O189" s="33"/>
      <c r="P189" s="207"/>
      <c r="Q189" s="210" t="s">
        <v>73</v>
      </c>
      <c r="R189" s="35" t="s">
        <v>674</v>
      </c>
      <c r="S189" s="211"/>
      <c r="T189" s="42"/>
      <c r="U189" s="42"/>
      <c r="V189" s="32"/>
      <c r="W189" s="209"/>
    </row>
    <row r="190" spans="1:23" s="39" customFormat="1" ht="12.75" customHeight="1">
      <c r="A190" s="206"/>
      <c r="B190" s="32"/>
      <c r="C190" s="33"/>
      <c r="D190" s="207"/>
      <c r="E190" s="210" t="s">
        <v>76</v>
      </c>
      <c r="F190" s="35" t="s">
        <v>594</v>
      </c>
      <c r="G190" s="36"/>
      <c r="H190" s="42"/>
      <c r="I190" s="42"/>
      <c r="J190" s="32"/>
      <c r="K190" s="209"/>
      <c r="L190" s="38"/>
      <c r="M190" s="206"/>
      <c r="N190" s="32"/>
      <c r="O190" s="33"/>
      <c r="P190" s="207"/>
      <c r="Q190" s="210" t="s">
        <v>76</v>
      </c>
      <c r="R190" s="35" t="s">
        <v>675</v>
      </c>
      <c r="S190" s="36"/>
      <c r="T190" s="42"/>
      <c r="U190" s="42"/>
      <c r="V190" s="32"/>
      <c r="W190" s="209"/>
    </row>
    <row r="191" spans="1:23" s="39" customFormat="1" ht="12.75" customHeight="1">
      <c r="A191" s="206"/>
      <c r="B191" s="32"/>
      <c r="C191" s="33"/>
      <c r="D191" s="207"/>
      <c r="E191" s="208" t="s">
        <v>79</v>
      </c>
      <c r="F191" s="35" t="s">
        <v>676</v>
      </c>
      <c r="G191" s="36"/>
      <c r="H191" s="42"/>
      <c r="I191" s="42"/>
      <c r="J191" s="32"/>
      <c r="K191" s="209"/>
      <c r="L191" s="38"/>
      <c r="M191" s="206"/>
      <c r="N191" s="32"/>
      <c r="O191" s="33"/>
      <c r="P191" s="207"/>
      <c r="Q191" s="208" t="s">
        <v>79</v>
      </c>
      <c r="R191" s="35" t="s">
        <v>356</v>
      </c>
      <c r="S191" s="36"/>
      <c r="T191" s="42"/>
      <c r="U191" s="42"/>
      <c r="V191" s="32"/>
      <c r="W191" s="209"/>
    </row>
    <row r="192" spans="1:23" s="39" customFormat="1" ht="12.75" customHeight="1">
      <c r="A192" s="213" t="s">
        <v>70</v>
      </c>
      <c r="B192" s="214" t="s">
        <v>677</v>
      </c>
      <c r="C192" s="33"/>
      <c r="D192" s="207"/>
      <c r="F192" s="36"/>
      <c r="G192" s="208" t="s">
        <v>70</v>
      </c>
      <c r="H192" s="216" t="s">
        <v>114</v>
      </c>
      <c r="I192" s="36"/>
      <c r="J192" s="211"/>
      <c r="K192" s="209"/>
      <c r="L192" s="38"/>
      <c r="M192" s="213" t="s">
        <v>70</v>
      </c>
      <c r="N192" s="214" t="s">
        <v>678</v>
      </c>
      <c r="O192" s="33"/>
      <c r="P192" s="207"/>
      <c r="R192" s="36"/>
      <c r="S192" s="208" t="s">
        <v>70</v>
      </c>
      <c r="T192" s="216" t="s">
        <v>211</v>
      </c>
      <c r="U192" s="36"/>
      <c r="V192" s="211"/>
      <c r="W192" s="209"/>
    </row>
    <row r="193" spans="1:23" s="39" customFormat="1" ht="12.75" customHeight="1">
      <c r="A193" s="217" t="s">
        <v>73</v>
      </c>
      <c r="B193" s="214" t="s">
        <v>161</v>
      </c>
      <c r="C193" s="45"/>
      <c r="D193" s="207"/>
      <c r="F193" s="218"/>
      <c r="G193" s="210" t="s">
        <v>73</v>
      </c>
      <c r="H193" s="216" t="s">
        <v>679</v>
      </c>
      <c r="I193" s="36"/>
      <c r="J193" s="211"/>
      <c r="K193" s="209"/>
      <c r="L193" s="38"/>
      <c r="M193" s="217" t="s">
        <v>73</v>
      </c>
      <c r="N193" s="214" t="s">
        <v>680</v>
      </c>
      <c r="O193" s="45"/>
      <c r="P193" s="207"/>
      <c r="R193" s="218"/>
      <c r="S193" s="210" t="s">
        <v>73</v>
      </c>
      <c r="T193" s="216" t="s">
        <v>247</v>
      </c>
      <c r="U193" s="36"/>
      <c r="V193" s="211"/>
      <c r="W193" s="209"/>
    </row>
    <row r="194" spans="1:23" s="39" customFormat="1" ht="12.75" customHeight="1">
      <c r="A194" s="217" t="s">
        <v>76</v>
      </c>
      <c r="B194" s="214" t="s">
        <v>681</v>
      </c>
      <c r="C194" s="33"/>
      <c r="D194" s="207"/>
      <c r="F194" s="218"/>
      <c r="G194" s="210" t="s">
        <v>76</v>
      </c>
      <c r="H194" s="216" t="s">
        <v>682</v>
      </c>
      <c r="I194" s="36"/>
      <c r="J194" s="36"/>
      <c r="K194" s="209"/>
      <c r="L194" s="38"/>
      <c r="M194" s="217" t="s">
        <v>76</v>
      </c>
      <c r="N194" s="214" t="s">
        <v>68</v>
      </c>
      <c r="O194" s="33"/>
      <c r="P194" s="207"/>
      <c r="R194" s="218"/>
      <c r="S194" s="210" t="s">
        <v>76</v>
      </c>
      <c r="T194" s="216" t="s">
        <v>355</v>
      </c>
      <c r="U194" s="36"/>
      <c r="V194" s="36"/>
      <c r="W194" s="209"/>
    </row>
    <row r="195" spans="1:23" s="39" customFormat="1" ht="12.75" customHeight="1">
      <c r="A195" s="213" t="s">
        <v>79</v>
      </c>
      <c r="B195" s="214" t="s">
        <v>683</v>
      </c>
      <c r="C195" s="45"/>
      <c r="D195" s="207"/>
      <c r="F195" s="36"/>
      <c r="G195" s="208" t="s">
        <v>79</v>
      </c>
      <c r="H195" s="216" t="s">
        <v>684</v>
      </c>
      <c r="I195" s="95"/>
      <c r="J195" s="108" t="s">
        <v>96</v>
      </c>
      <c r="K195" s="97"/>
      <c r="L195" s="38"/>
      <c r="M195" s="213" t="s">
        <v>79</v>
      </c>
      <c r="N195" s="214" t="s">
        <v>685</v>
      </c>
      <c r="O195" s="45"/>
      <c r="P195" s="207"/>
      <c r="R195" s="36"/>
      <c r="S195" s="208" t="s">
        <v>79</v>
      </c>
      <c r="T195" s="216" t="s">
        <v>686</v>
      </c>
      <c r="U195" s="95"/>
      <c r="V195" s="108" t="s">
        <v>96</v>
      </c>
      <c r="W195" s="97"/>
    </row>
    <row r="196" spans="1:23" s="39" customFormat="1" ht="12.75" customHeight="1">
      <c r="A196" s="220"/>
      <c r="B196" s="45"/>
      <c r="C196" s="208"/>
      <c r="D196" s="207"/>
      <c r="E196" s="208" t="s">
        <v>70</v>
      </c>
      <c r="F196" s="35" t="s">
        <v>488</v>
      </c>
      <c r="G196" s="36"/>
      <c r="H196" s="221"/>
      <c r="I196" s="112" t="s">
        <v>100</v>
      </c>
      <c r="J196" s="113" t="s">
        <v>687</v>
      </c>
      <c r="K196" s="97"/>
      <c r="L196" s="38"/>
      <c r="M196" s="220"/>
      <c r="N196" s="45"/>
      <c r="O196" s="208"/>
      <c r="P196" s="207"/>
      <c r="Q196" s="208" t="s">
        <v>70</v>
      </c>
      <c r="R196" s="35" t="s">
        <v>496</v>
      </c>
      <c r="S196" s="36"/>
      <c r="T196" s="221"/>
      <c r="U196" s="112" t="s">
        <v>100</v>
      </c>
      <c r="V196" s="113" t="s">
        <v>688</v>
      </c>
      <c r="W196" s="97"/>
    </row>
    <row r="197" spans="1:23" s="39" customFormat="1" ht="12.75" customHeight="1">
      <c r="A197" s="206"/>
      <c r="B197" s="114" t="s">
        <v>104</v>
      </c>
      <c r="C197" s="33"/>
      <c r="D197" s="207"/>
      <c r="E197" s="210" t="s">
        <v>73</v>
      </c>
      <c r="F197" s="35" t="s">
        <v>689</v>
      </c>
      <c r="G197" s="36"/>
      <c r="H197" s="42"/>
      <c r="I197" s="112" t="s">
        <v>5</v>
      </c>
      <c r="J197" s="115" t="s">
        <v>687</v>
      </c>
      <c r="K197" s="97"/>
      <c r="L197" s="38"/>
      <c r="M197" s="206"/>
      <c r="N197" s="114" t="s">
        <v>104</v>
      </c>
      <c r="O197" s="33"/>
      <c r="P197" s="207"/>
      <c r="Q197" s="210" t="s">
        <v>73</v>
      </c>
      <c r="R197" s="35" t="s">
        <v>690</v>
      </c>
      <c r="S197" s="36"/>
      <c r="T197" s="42"/>
      <c r="U197" s="112" t="s">
        <v>5</v>
      </c>
      <c r="V197" s="115" t="s">
        <v>688</v>
      </c>
      <c r="W197" s="97"/>
    </row>
    <row r="198" spans="1:23" s="39" customFormat="1" ht="12.75" customHeight="1">
      <c r="A198" s="206"/>
      <c r="B198" s="114" t="s">
        <v>691</v>
      </c>
      <c r="C198" s="33"/>
      <c r="D198" s="207"/>
      <c r="E198" s="210" t="s">
        <v>76</v>
      </c>
      <c r="F198" s="35" t="s">
        <v>220</v>
      </c>
      <c r="G198" s="211"/>
      <c r="H198" s="42"/>
      <c r="I198" s="112" t="s">
        <v>109</v>
      </c>
      <c r="J198" s="115" t="s">
        <v>692</v>
      </c>
      <c r="K198" s="97"/>
      <c r="L198" s="38"/>
      <c r="M198" s="206"/>
      <c r="N198" s="114" t="s">
        <v>366</v>
      </c>
      <c r="O198" s="33"/>
      <c r="P198" s="207"/>
      <c r="Q198" s="210" t="s">
        <v>76</v>
      </c>
      <c r="R198" s="35" t="s">
        <v>693</v>
      </c>
      <c r="S198" s="211"/>
      <c r="T198" s="42"/>
      <c r="U198" s="112" t="s">
        <v>109</v>
      </c>
      <c r="V198" s="115" t="s">
        <v>694</v>
      </c>
      <c r="W198" s="97"/>
    </row>
    <row r="199" spans="1:23" s="39" customFormat="1" ht="12.75" customHeight="1">
      <c r="A199" s="222"/>
      <c r="B199" s="43"/>
      <c r="C199" s="43"/>
      <c r="D199" s="207"/>
      <c r="E199" s="208" t="s">
        <v>79</v>
      </c>
      <c r="F199" s="214" t="s">
        <v>220</v>
      </c>
      <c r="G199" s="43"/>
      <c r="H199" s="43"/>
      <c r="I199" s="118" t="s">
        <v>115</v>
      </c>
      <c r="J199" s="115" t="s">
        <v>692</v>
      </c>
      <c r="K199" s="119"/>
      <c r="L199" s="46"/>
      <c r="M199" s="222"/>
      <c r="N199" s="43"/>
      <c r="O199" s="43"/>
      <c r="P199" s="207"/>
      <c r="Q199" s="208" t="s">
        <v>79</v>
      </c>
      <c r="R199" s="214" t="s">
        <v>106</v>
      </c>
      <c r="S199" s="43"/>
      <c r="T199" s="43"/>
      <c r="U199" s="118" t="s">
        <v>115</v>
      </c>
      <c r="V199" s="115" t="s">
        <v>694</v>
      </c>
      <c r="W199" s="119"/>
    </row>
    <row r="200" spans="1:23" ht="4.5" customHeight="1">
      <c r="A200" s="223"/>
      <c r="B200" s="224"/>
      <c r="C200" s="225"/>
      <c r="D200" s="226"/>
      <c r="E200" s="227"/>
      <c r="F200" s="228"/>
      <c r="G200" s="229"/>
      <c r="H200" s="229"/>
      <c r="I200" s="225"/>
      <c r="J200" s="224"/>
      <c r="K200" s="230"/>
      <c r="M200" s="223"/>
      <c r="N200" s="224"/>
      <c r="O200" s="225"/>
      <c r="P200" s="226"/>
      <c r="Q200" s="227"/>
      <c r="R200" s="228"/>
      <c r="S200" s="229"/>
      <c r="T200" s="229"/>
      <c r="U200" s="225"/>
      <c r="V200" s="224"/>
      <c r="W200" s="230"/>
    </row>
    <row r="201" spans="1:23" ht="14.25" customHeight="1">
      <c r="A201" s="130"/>
      <c r="B201" s="130" t="s">
        <v>117</v>
      </c>
      <c r="C201" s="131"/>
      <c r="D201" s="132" t="s">
        <v>118</v>
      </c>
      <c r="E201" s="132" t="s">
        <v>119</v>
      </c>
      <c r="F201" s="132" t="s">
        <v>120</v>
      </c>
      <c r="G201" s="133" t="s">
        <v>121</v>
      </c>
      <c r="H201" s="134"/>
      <c r="I201" s="131" t="s">
        <v>122</v>
      </c>
      <c r="J201" s="132" t="s">
        <v>117</v>
      </c>
      <c r="K201" s="130" t="s">
        <v>123</v>
      </c>
      <c r="L201" s="26">
        <v>150</v>
      </c>
      <c r="M201" s="130"/>
      <c r="N201" s="130" t="s">
        <v>117</v>
      </c>
      <c r="O201" s="131"/>
      <c r="P201" s="132" t="s">
        <v>118</v>
      </c>
      <c r="Q201" s="132" t="s">
        <v>119</v>
      </c>
      <c r="R201" s="132" t="s">
        <v>120</v>
      </c>
      <c r="S201" s="133" t="s">
        <v>121</v>
      </c>
      <c r="T201" s="134"/>
      <c r="U201" s="131" t="s">
        <v>122</v>
      </c>
      <c r="V201" s="132" t="s">
        <v>117</v>
      </c>
      <c r="W201" s="130" t="s">
        <v>123</v>
      </c>
    </row>
    <row r="202" spans="1:23" ht="14.25" customHeight="1">
      <c r="A202" s="136" t="s">
        <v>123</v>
      </c>
      <c r="B202" s="179" t="s">
        <v>124</v>
      </c>
      <c r="C202" s="180" t="s">
        <v>125</v>
      </c>
      <c r="D202" s="181" t="s">
        <v>126</v>
      </c>
      <c r="E202" s="181" t="s">
        <v>127</v>
      </c>
      <c r="F202" s="181"/>
      <c r="G202" s="139" t="s">
        <v>125</v>
      </c>
      <c r="H202" s="139" t="s">
        <v>122</v>
      </c>
      <c r="I202" s="137"/>
      <c r="J202" s="136" t="s">
        <v>124</v>
      </c>
      <c r="K202" s="136"/>
      <c r="L202" s="26">
        <v>150</v>
      </c>
      <c r="M202" s="136" t="s">
        <v>123</v>
      </c>
      <c r="N202" s="179" t="s">
        <v>124</v>
      </c>
      <c r="O202" s="180" t="s">
        <v>125</v>
      </c>
      <c r="P202" s="181" t="s">
        <v>126</v>
      </c>
      <c r="Q202" s="181" t="s">
        <v>127</v>
      </c>
      <c r="R202" s="181"/>
      <c r="S202" s="139" t="s">
        <v>125</v>
      </c>
      <c r="T202" s="139" t="s">
        <v>122</v>
      </c>
      <c r="U202" s="137"/>
      <c r="V202" s="136" t="s">
        <v>124</v>
      </c>
      <c r="W202" s="136"/>
    </row>
    <row r="203" spans="1:23" ht="16.5" customHeight="1">
      <c r="A203" s="141">
        <v>-2.375</v>
      </c>
      <c r="B203" s="142">
        <v>2</v>
      </c>
      <c r="C203" s="143">
        <v>3</v>
      </c>
      <c r="D203" s="182" t="s">
        <v>695</v>
      </c>
      <c r="E203" s="144" t="s">
        <v>100</v>
      </c>
      <c r="F203" s="145">
        <v>10</v>
      </c>
      <c r="G203" s="146"/>
      <c r="H203" s="146">
        <v>100</v>
      </c>
      <c r="I203" s="147">
        <v>8</v>
      </c>
      <c r="J203" s="148">
        <v>4</v>
      </c>
      <c r="K203" s="149">
        <v>2.375</v>
      </c>
      <c r="L203" s="26"/>
      <c r="M203" s="141">
        <v>2.875</v>
      </c>
      <c r="N203" s="142">
        <v>5</v>
      </c>
      <c r="O203" s="143">
        <v>3</v>
      </c>
      <c r="P203" s="182" t="s">
        <v>130</v>
      </c>
      <c r="Q203" s="144" t="s">
        <v>109</v>
      </c>
      <c r="R203" s="145">
        <v>9</v>
      </c>
      <c r="S203" s="146">
        <v>50</v>
      </c>
      <c r="T203" s="146"/>
      <c r="U203" s="147">
        <v>8</v>
      </c>
      <c r="V203" s="148">
        <v>1</v>
      </c>
      <c r="W203" s="149">
        <v>-2.875</v>
      </c>
    </row>
    <row r="204" spans="1:23" ht="16.5" customHeight="1">
      <c r="A204" s="141">
        <v>2.375</v>
      </c>
      <c r="B204" s="142">
        <v>4</v>
      </c>
      <c r="C204" s="143">
        <v>5</v>
      </c>
      <c r="D204" s="182" t="s">
        <v>696</v>
      </c>
      <c r="E204" s="144" t="s">
        <v>115</v>
      </c>
      <c r="F204" s="145">
        <v>10</v>
      </c>
      <c r="G204" s="146">
        <v>100</v>
      </c>
      <c r="H204" s="146"/>
      <c r="I204" s="147">
        <v>1</v>
      </c>
      <c r="J204" s="148">
        <v>2</v>
      </c>
      <c r="K204" s="149">
        <v>-2.375</v>
      </c>
      <c r="L204" s="26"/>
      <c r="M204" s="141">
        <v>2.875</v>
      </c>
      <c r="N204" s="142">
        <v>5</v>
      </c>
      <c r="O204" s="143">
        <v>5</v>
      </c>
      <c r="P204" s="182" t="s">
        <v>179</v>
      </c>
      <c r="Q204" s="144" t="s">
        <v>109</v>
      </c>
      <c r="R204" s="145">
        <v>9</v>
      </c>
      <c r="S204" s="146">
        <v>50</v>
      </c>
      <c r="T204" s="146"/>
      <c r="U204" s="147">
        <v>1</v>
      </c>
      <c r="V204" s="148">
        <v>1</v>
      </c>
      <c r="W204" s="149">
        <v>-2.875</v>
      </c>
    </row>
    <row r="205" spans="1:23" ht="16.5" customHeight="1">
      <c r="A205" s="141">
        <v>-6.75</v>
      </c>
      <c r="B205" s="142">
        <v>0</v>
      </c>
      <c r="C205" s="143">
        <v>6</v>
      </c>
      <c r="D205" s="182" t="s">
        <v>374</v>
      </c>
      <c r="E205" s="144" t="s">
        <v>5</v>
      </c>
      <c r="F205" s="145">
        <v>10</v>
      </c>
      <c r="G205" s="146"/>
      <c r="H205" s="146">
        <v>300</v>
      </c>
      <c r="I205" s="147">
        <v>7</v>
      </c>
      <c r="J205" s="148">
        <v>6</v>
      </c>
      <c r="K205" s="149">
        <v>6.75</v>
      </c>
      <c r="L205" s="26"/>
      <c r="M205" s="141">
        <v>-0.875</v>
      </c>
      <c r="N205" s="142">
        <v>2</v>
      </c>
      <c r="O205" s="143">
        <v>6</v>
      </c>
      <c r="P205" s="182" t="s">
        <v>133</v>
      </c>
      <c r="Q205" s="144" t="s">
        <v>5</v>
      </c>
      <c r="R205" s="145">
        <v>8</v>
      </c>
      <c r="S205" s="146"/>
      <c r="T205" s="146">
        <v>100</v>
      </c>
      <c r="U205" s="147">
        <v>7</v>
      </c>
      <c r="V205" s="148">
        <v>4</v>
      </c>
      <c r="W205" s="149">
        <v>0.875</v>
      </c>
    </row>
    <row r="206" spans="1:23" ht="16.5" customHeight="1">
      <c r="A206" s="141">
        <v>6.75</v>
      </c>
      <c r="B206" s="142">
        <v>6</v>
      </c>
      <c r="C206" s="143">
        <v>4</v>
      </c>
      <c r="D206" s="182" t="s">
        <v>697</v>
      </c>
      <c r="E206" s="144" t="s">
        <v>109</v>
      </c>
      <c r="F206" s="145">
        <v>10</v>
      </c>
      <c r="G206" s="146">
        <v>300</v>
      </c>
      <c r="H206" s="146"/>
      <c r="I206" s="147">
        <v>2</v>
      </c>
      <c r="J206" s="148">
        <v>0</v>
      </c>
      <c r="K206" s="149">
        <v>-6.75</v>
      </c>
      <c r="L206" s="26"/>
      <c r="M206" s="141">
        <v>-8.875</v>
      </c>
      <c r="N206" s="142">
        <v>0</v>
      </c>
      <c r="O206" s="143">
        <v>4</v>
      </c>
      <c r="P206" s="182" t="s">
        <v>698</v>
      </c>
      <c r="Q206" s="144" t="s">
        <v>5</v>
      </c>
      <c r="R206" s="145">
        <v>8</v>
      </c>
      <c r="S206" s="146"/>
      <c r="T206" s="146">
        <v>500</v>
      </c>
      <c r="U206" s="147">
        <v>2</v>
      </c>
      <c r="V206" s="148">
        <v>6</v>
      </c>
      <c r="W206" s="149">
        <v>8.875</v>
      </c>
    </row>
    <row r="207" spans="1:28" s="39" customFormat="1" ht="30" customHeight="1">
      <c r="A207" s="192"/>
      <c r="B207" s="193"/>
      <c r="C207" s="47"/>
      <c r="D207" s="48"/>
      <c r="E207" s="49"/>
      <c r="F207" s="27"/>
      <c r="G207" s="51"/>
      <c r="H207" s="51"/>
      <c r="I207" s="47"/>
      <c r="J207" s="193"/>
      <c r="K207" s="192"/>
      <c r="L207" s="26"/>
      <c r="M207" s="192"/>
      <c r="N207" s="193"/>
      <c r="O207" s="47"/>
      <c r="P207" s="48"/>
      <c r="Q207" s="49"/>
      <c r="R207" s="50"/>
      <c r="S207" s="51"/>
      <c r="T207" s="51"/>
      <c r="U207" s="47"/>
      <c r="V207" s="193"/>
      <c r="W207" s="192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61</v>
      </c>
      <c r="C208" s="20"/>
      <c r="D208" s="19"/>
      <c r="E208" s="21" t="s">
        <v>699</v>
      </c>
      <c r="F208" s="22"/>
      <c r="G208" s="23" t="s">
        <v>63</v>
      </c>
      <c r="H208" s="23"/>
      <c r="I208" s="24" t="s">
        <v>137</v>
      </c>
      <c r="J208" s="24"/>
      <c r="K208" s="25"/>
      <c r="L208" s="26">
        <v>150</v>
      </c>
      <c r="M208" s="18"/>
      <c r="N208" s="19" t="s">
        <v>61</v>
      </c>
      <c r="O208" s="20"/>
      <c r="P208" s="19"/>
      <c r="Q208" s="21" t="s">
        <v>700</v>
      </c>
      <c r="R208" s="22"/>
      <c r="S208" s="23" t="s">
        <v>63</v>
      </c>
      <c r="T208" s="23"/>
      <c r="U208" s="24" t="s">
        <v>139</v>
      </c>
      <c r="V208" s="24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67</v>
      </c>
      <c r="H209" s="31"/>
      <c r="I209" s="24" t="s">
        <v>140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67</v>
      </c>
      <c r="T209" s="31"/>
      <c r="U209" s="24" t="s">
        <v>141</v>
      </c>
      <c r="V209" s="24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98"/>
      <c r="B210" s="199"/>
      <c r="C210" s="200"/>
      <c r="D210" s="201"/>
      <c r="E210" s="202"/>
      <c r="F210" s="203"/>
      <c r="G210" s="204"/>
      <c r="H210" s="204"/>
      <c r="I210" s="200"/>
      <c r="J210" s="199"/>
      <c r="K210" s="205"/>
      <c r="L210" s="26"/>
      <c r="M210" s="198"/>
      <c r="N210" s="199"/>
      <c r="O210" s="200"/>
      <c r="P210" s="201"/>
      <c r="Q210" s="202"/>
      <c r="R210" s="203"/>
      <c r="S210" s="204"/>
      <c r="T210" s="204"/>
      <c r="U210" s="200"/>
      <c r="V210" s="199"/>
      <c r="W210" s="205"/>
      <c r="X210" s="27"/>
      <c r="Y210" s="27"/>
      <c r="Z210" s="27"/>
      <c r="AA210" s="27"/>
      <c r="AB210" s="27"/>
    </row>
    <row r="211" spans="1:23" s="39" customFormat="1" ht="12.75" customHeight="1">
      <c r="A211" s="206"/>
      <c r="B211" s="32"/>
      <c r="C211" s="33"/>
      <c r="D211" s="207"/>
      <c r="E211" s="208" t="s">
        <v>70</v>
      </c>
      <c r="F211" s="35" t="s">
        <v>701</v>
      </c>
      <c r="G211" s="36"/>
      <c r="H211" s="42"/>
      <c r="I211" s="42"/>
      <c r="J211" s="32"/>
      <c r="K211" s="209"/>
      <c r="L211" s="38"/>
      <c r="M211" s="206"/>
      <c r="N211" s="32"/>
      <c r="O211" s="33"/>
      <c r="P211" s="207"/>
      <c r="Q211" s="208" t="s">
        <v>70</v>
      </c>
      <c r="R211" s="35" t="s">
        <v>702</v>
      </c>
      <c r="S211" s="36"/>
      <c r="T211" s="42"/>
      <c r="U211" s="42"/>
      <c r="V211" s="32"/>
      <c r="W211" s="209"/>
    </row>
    <row r="212" spans="1:23" s="39" customFormat="1" ht="12.75" customHeight="1">
      <c r="A212" s="206"/>
      <c r="B212" s="32"/>
      <c r="C212" s="33"/>
      <c r="D212" s="207"/>
      <c r="E212" s="210" t="s">
        <v>73</v>
      </c>
      <c r="F212" s="35" t="s">
        <v>292</v>
      </c>
      <c r="G212" s="211"/>
      <c r="H212" s="42"/>
      <c r="I212" s="42"/>
      <c r="J212" s="32"/>
      <c r="K212" s="209"/>
      <c r="L212" s="38"/>
      <c r="M212" s="206"/>
      <c r="N212" s="32"/>
      <c r="O212" s="33"/>
      <c r="P212" s="207"/>
      <c r="Q212" s="210" t="s">
        <v>73</v>
      </c>
      <c r="R212" s="35" t="s">
        <v>703</v>
      </c>
      <c r="S212" s="211"/>
      <c r="T212" s="42"/>
      <c r="U212" s="42"/>
      <c r="V212" s="32"/>
      <c r="W212" s="209"/>
    </row>
    <row r="213" spans="1:23" s="39" customFormat="1" ht="12.75" customHeight="1">
      <c r="A213" s="206"/>
      <c r="B213" s="32"/>
      <c r="C213" s="33"/>
      <c r="D213" s="207"/>
      <c r="E213" s="210" t="s">
        <v>76</v>
      </c>
      <c r="F213" s="35" t="s">
        <v>704</v>
      </c>
      <c r="G213" s="36"/>
      <c r="H213" s="42"/>
      <c r="I213" s="42"/>
      <c r="J213" s="32"/>
      <c r="K213" s="209"/>
      <c r="L213" s="38"/>
      <c r="M213" s="206"/>
      <c r="N213" s="32"/>
      <c r="O213" s="33"/>
      <c r="P213" s="207"/>
      <c r="Q213" s="210" t="s">
        <v>76</v>
      </c>
      <c r="R213" s="35" t="s">
        <v>705</v>
      </c>
      <c r="S213" s="36"/>
      <c r="T213" s="42"/>
      <c r="U213" s="42"/>
      <c r="V213" s="32"/>
      <c r="W213" s="209"/>
    </row>
    <row r="214" spans="1:23" s="39" customFormat="1" ht="12.75" customHeight="1">
      <c r="A214" s="206"/>
      <c r="B214" s="32"/>
      <c r="C214" s="33"/>
      <c r="D214" s="207"/>
      <c r="E214" s="208" t="s">
        <v>79</v>
      </c>
      <c r="F214" s="35" t="s">
        <v>192</v>
      </c>
      <c r="G214" s="36"/>
      <c r="H214" s="42"/>
      <c r="I214" s="42"/>
      <c r="J214" s="32"/>
      <c r="K214" s="209"/>
      <c r="L214" s="38"/>
      <c r="M214" s="206"/>
      <c r="N214" s="32"/>
      <c r="O214" s="33"/>
      <c r="P214" s="207"/>
      <c r="Q214" s="208" t="s">
        <v>79</v>
      </c>
      <c r="R214" s="35" t="s">
        <v>198</v>
      </c>
      <c r="S214" s="36"/>
      <c r="T214" s="42"/>
      <c r="U214" s="42"/>
      <c r="V214" s="32"/>
      <c r="W214" s="209"/>
    </row>
    <row r="215" spans="1:23" s="39" customFormat="1" ht="12.75" customHeight="1">
      <c r="A215" s="213" t="s">
        <v>70</v>
      </c>
      <c r="B215" s="214" t="s">
        <v>706</v>
      </c>
      <c r="C215" s="33"/>
      <c r="D215" s="207"/>
      <c r="F215" s="36"/>
      <c r="G215" s="208" t="s">
        <v>70</v>
      </c>
      <c r="H215" s="216" t="s">
        <v>707</v>
      </c>
      <c r="I215" s="36"/>
      <c r="J215" s="211"/>
      <c r="K215" s="209"/>
      <c r="L215" s="38"/>
      <c r="M215" s="213" t="s">
        <v>70</v>
      </c>
      <c r="N215" s="214" t="s">
        <v>708</v>
      </c>
      <c r="O215" s="33"/>
      <c r="P215" s="207"/>
      <c r="R215" s="36"/>
      <c r="S215" s="208" t="s">
        <v>70</v>
      </c>
      <c r="T215" s="216" t="s">
        <v>709</v>
      </c>
      <c r="U215" s="36"/>
      <c r="V215" s="211"/>
      <c r="W215" s="209"/>
    </row>
    <row r="216" spans="1:23" s="39" customFormat="1" ht="12.75" customHeight="1">
      <c r="A216" s="217" t="s">
        <v>73</v>
      </c>
      <c r="B216" s="214" t="s">
        <v>68</v>
      </c>
      <c r="C216" s="45"/>
      <c r="D216" s="207"/>
      <c r="F216" s="218"/>
      <c r="G216" s="210" t="s">
        <v>73</v>
      </c>
      <c r="H216" s="216" t="s">
        <v>710</v>
      </c>
      <c r="I216" s="36"/>
      <c r="J216" s="211"/>
      <c r="K216" s="209"/>
      <c r="L216" s="38"/>
      <c r="M216" s="217" t="s">
        <v>73</v>
      </c>
      <c r="N216" s="214" t="s">
        <v>220</v>
      </c>
      <c r="O216" s="45"/>
      <c r="P216" s="207"/>
      <c r="R216" s="218"/>
      <c r="S216" s="210" t="s">
        <v>73</v>
      </c>
      <c r="T216" s="216" t="s">
        <v>711</v>
      </c>
      <c r="U216" s="36"/>
      <c r="V216" s="211"/>
      <c r="W216" s="209"/>
    </row>
    <row r="217" spans="1:23" s="39" customFormat="1" ht="12.75" customHeight="1">
      <c r="A217" s="217" t="s">
        <v>76</v>
      </c>
      <c r="B217" s="214" t="s">
        <v>712</v>
      </c>
      <c r="C217" s="33"/>
      <c r="D217" s="207"/>
      <c r="F217" s="218"/>
      <c r="G217" s="210" t="s">
        <v>76</v>
      </c>
      <c r="H217" s="216" t="s">
        <v>369</v>
      </c>
      <c r="I217" s="36"/>
      <c r="J217" s="36"/>
      <c r="K217" s="209"/>
      <c r="L217" s="38"/>
      <c r="M217" s="217" t="s">
        <v>76</v>
      </c>
      <c r="N217" s="214" t="s">
        <v>713</v>
      </c>
      <c r="O217" s="33"/>
      <c r="P217" s="207"/>
      <c r="R217" s="218"/>
      <c r="S217" s="210" t="s">
        <v>76</v>
      </c>
      <c r="T217" s="216" t="s">
        <v>527</v>
      </c>
      <c r="U217" s="36"/>
      <c r="V217" s="36"/>
      <c r="W217" s="209"/>
    </row>
    <row r="218" spans="1:23" s="39" customFormat="1" ht="12.75" customHeight="1">
      <c r="A218" s="213" t="s">
        <v>79</v>
      </c>
      <c r="B218" s="214" t="s">
        <v>714</v>
      </c>
      <c r="C218" s="45"/>
      <c r="D218" s="207"/>
      <c r="F218" s="36"/>
      <c r="G218" s="208" t="s">
        <v>79</v>
      </c>
      <c r="H218" s="216" t="s">
        <v>715</v>
      </c>
      <c r="I218" s="95"/>
      <c r="J218" s="108" t="s">
        <v>96</v>
      </c>
      <c r="K218" s="97"/>
      <c r="L218" s="38"/>
      <c r="M218" s="213" t="s">
        <v>79</v>
      </c>
      <c r="N218" s="214" t="s">
        <v>716</v>
      </c>
      <c r="O218" s="45"/>
      <c r="P218" s="207"/>
      <c r="R218" s="36"/>
      <c r="S218" s="208" t="s">
        <v>79</v>
      </c>
      <c r="T218" s="216" t="s">
        <v>717</v>
      </c>
      <c r="U218" s="95"/>
      <c r="V218" s="108" t="s">
        <v>96</v>
      </c>
      <c r="W218" s="97"/>
    </row>
    <row r="219" spans="1:23" s="39" customFormat="1" ht="12.75" customHeight="1">
      <c r="A219" s="220"/>
      <c r="B219" s="45"/>
      <c r="C219" s="208"/>
      <c r="D219" s="207"/>
      <c r="E219" s="208" t="s">
        <v>70</v>
      </c>
      <c r="F219" s="35" t="s">
        <v>152</v>
      </c>
      <c r="G219" s="36"/>
      <c r="H219" s="221"/>
      <c r="I219" s="112" t="s">
        <v>100</v>
      </c>
      <c r="J219" s="113" t="s">
        <v>718</v>
      </c>
      <c r="K219" s="97"/>
      <c r="L219" s="38"/>
      <c r="M219" s="220"/>
      <c r="N219" s="45"/>
      <c r="O219" s="208"/>
      <c r="P219" s="207"/>
      <c r="Q219" s="208" t="s">
        <v>70</v>
      </c>
      <c r="R219" s="35" t="s">
        <v>657</v>
      </c>
      <c r="S219" s="36"/>
      <c r="T219" s="221"/>
      <c r="U219" s="112" t="s">
        <v>100</v>
      </c>
      <c r="V219" s="113" t="s">
        <v>719</v>
      </c>
      <c r="W219" s="97"/>
    </row>
    <row r="220" spans="1:23" s="39" customFormat="1" ht="12.75" customHeight="1">
      <c r="A220" s="206"/>
      <c r="B220" s="114" t="s">
        <v>104</v>
      </c>
      <c r="C220" s="33"/>
      <c r="D220" s="207"/>
      <c r="E220" s="210" t="s">
        <v>73</v>
      </c>
      <c r="F220" s="35" t="s">
        <v>720</v>
      </c>
      <c r="G220" s="36"/>
      <c r="H220" s="42"/>
      <c r="I220" s="112" t="s">
        <v>5</v>
      </c>
      <c r="J220" s="115" t="s">
        <v>718</v>
      </c>
      <c r="K220" s="97"/>
      <c r="L220" s="38"/>
      <c r="M220" s="206"/>
      <c r="N220" s="114" t="s">
        <v>104</v>
      </c>
      <c r="O220" s="33"/>
      <c r="P220" s="207"/>
      <c r="Q220" s="210" t="s">
        <v>73</v>
      </c>
      <c r="R220" s="35" t="s">
        <v>721</v>
      </c>
      <c r="S220" s="36"/>
      <c r="T220" s="42"/>
      <c r="U220" s="112" t="s">
        <v>5</v>
      </c>
      <c r="V220" s="115" t="s">
        <v>719</v>
      </c>
      <c r="W220" s="97"/>
    </row>
    <row r="221" spans="1:23" s="39" customFormat="1" ht="12.75" customHeight="1">
      <c r="A221" s="206"/>
      <c r="B221" s="114" t="s">
        <v>468</v>
      </c>
      <c r="C221" s="33"/>
      <c r="D221" s="207"/>
      <c r="E221" s="210" t="s">
        <v>76</v>
      </c>
      <c r="F221" s="35" t="s">
        <v>346</v>
      </c>
      <c r="G221" s="211"/>
      <c r="H221" s="42"/>
      <c r="I221" s="112" t="s">
        <v>109</v>
      </c>
      <c r="J221" s="115" t="s">
        <v>722</v>
      </c>
      <c r="K221" s="97"/>
      <c r="L221" s="38"/>
      <c r="M221" s="206"/>
      <c r="N221" s="114" t="s">
        <v>723</v>
      </c>
      <c r="O221" s="33"/>
      <c r="P221" s="207"/>
      <c r="Q221" s="210" t="s">
        <v>76</v>
      </c>
      <c r="R221" s="35" t="s">
        <v>724</v>
      </c>
      <c r="S221" s="211"/>
      <c r="T221" s="42"/>
      <c r="U221" s="112" t="s">
        <v>109</v>
      </c>
      <c r="V221" s="115" t="s">
        <v>725</v>
      </c>
      <c r="W221" s="97"/>
    </row>
    <row r="222" spans="1:23" s="39" customFormat="1" ht="12.75" customHeight="1">
      <c r="A222" s="222"/>
      <c r="B222" s="43"/>
      <c r="C222" s="43"/>
      <c r="D222" s="207"/>
      <c r="E222" s="208" t="s">
        <v>79</v>
      </c>
      <c r="F222" s="214" t="s">
        <v>690</v>
      </c>
      <c r="G222" s="43"/>
      <c r="H222" s="43"/>
      <c r="I222" s="118" t="s">
        <v>115</v>
      </c>
      <c r="J222" s="115" t="s">
        <v>722</v>
      </c>
      <c r="K222" s="119"/>
      <c r="L222" s="46"/>
      <c r="M222" s="222"/>
      <c r="N222" s="43"/>
      <c r="O222" s="43"/>
      <c r="P222" s="207"/>
      <c r="Q222" s="208" t="s">
        <v>79</v>
      </c>
      <c r="R222" s="219" t="s">
        <v>726</v>
      </c>
      <c r="S222" s="43"/>
      <c r="T222" s="43"/>
      <c r="U222" s="118" t="s">
        <v>115</v>
      </c>
      <c r="V222" s="115" t="s">
        <v>725</v>
      </c>
      <c r="W222" s="119"/>
    </row>
    <row r="223" spans="1:23" ht="4.5" customHeight="1">
      <c r="A223" s="223"/>
      <c r="B223" s="224"/>
      <c r="C223" s="225"/>
      <c r="D223" s="226"/>
      <c r="E223" s="227"/>
      <c r="F223" s="228"/>
      <c r="G223" s="229"/>
      <c r="H223" s="229"/>
      <c r="I223" s="225"/>
      <c r="J223" s="224"/>
      <c r="K223" s="230"/>
      <c r="M223" s="223"/>
      <c r="N223" s="224"/>
      <c r="O223" s="225"/>
      <c r="P223" s="226"/>
      <c r="Q223" s="227"/>
      <c r="R223" s="228"/>
      <c r="S223" s="229"/>
      <c r="T223" s="229"/>
      <c r="U223" s="225"/>
      <c r="V223" s="224"/>
      <c r="W223" s="230"/>
    </row>
    <row r="224" spans="1:28" ht="14.25" customHeight="1">
      <c r="A224" s="130"/>
      <c r="B224" s="130" t="s">
        <v>117</v>
      </c>
      <c r="C224" s="131"/>
      <c r="D224" s="132" t="s">
        <v>118</v>
      </c>
      <c r="E224" s="132" t="s">
        <v>119</v>
      </c>
      <c r="F224" s="132" t="s">
        <v>120</v>
      </c>
      <c r="G224" s="133" t="s">
        <v>121</v>
      </c>
      <c r="H224" s="134"/>
      <c r="I224" s="131" t="s">
        <v>122</v>
      </c>
      <c r="J224" s="132" t="s">
        <v>117</v>
      </c>
      <c r="K224" s="130" t="s">
        <v>123</v>
      </c>
      <c r="L224" s="26">
        <v>150</v>
      </c>
      <c r="M224" s="130"/>
      <c r="N224" s="130" t="s">
        <v>117</v>
      </c>
      <c r="O224" s="131"/>
      <c r="P224" s="132" t="s">
        <v>118</v>
      </c>
      <c r="Q224" s="132" t="s">
        <v>119</v>
      </c>
      <c r="R224" s="132" t="s">
        <v>120</v>
      </c>
      <c r="S224" s="133" t="s">
        <v>121</v>
      </c>
      <c r="T224" s="134"/>
      <c r="U224" s="131" t="s">
        <v>122</v>
      </c>
      <c r="V224" s="132" t="s">
        <v>117</v>
      </c>
      <c r="W224" s="130" t="s">
        <v>123</v>
      </c>
      <c r="X224" s="232"/>
      <c r="Y224" s="309"/>
      <c r="Z224" s="310"/>
      <c r="AA224" s="309"/>
      <c r="AB224" s="310"/>
    </row>
    <row r="225" spans="1:28" ht="14.25" customHeight="1">
      <c r="A225" s="136" t="s">
        <v>123</v>
      </c>
      <c r="B225" s="179" t="s">
        <v>124</v>
      </c>
      <c r="C225" s="180" t="s">
        <v>125</v>
      </c>
      <c r="D225" s="181" t="s">
        <v>126</v>
      </c>
      <c r="E225" s="181" t="s">
        <v>127</v>
      </c>
      <c r="F225" s="181"/>
      <c r="G225" s="139" t="s">
        <v>125</v>
      </c>
      <c r="H225" s="139" t="s">
        <v>122</v>
      </c>
      <c r="I225" s="137"/>
      <c r="J225" s="136" t="s">
        <v>124</v>
      </c>
      <c r="K225" s="136"/>
      <c r="L225" s="26">
        <v>150</v>
      </c>
      <c r="M225" s="136" t="s">
        <v>123</v>
      </c>
      <c r="N225" s="179" t="s">
        <v>124</v>
      </c>
      <c r="O225" s="180" t="s">
        <v>125</v>
      </c>
      <c r="P225" s="181" t="s">
        <v>126</v>
      </c>
      <c r="Q225" s="181" t="s">
        <v>127</v>
      </c>
      <c r="R225" s="181"/>
      <c r="S225" s="139" t="s">
        <v>125</v>
      </c>
      <c r="T225" s="139" t="s">
        <v>122</v>
      </c>
      <c r="U225" s="137"/>
      <c r="V225" s="136" t="s">
        <v>124</v>
      </c>
      <c r="W225" s="136"/>
      <c r="X225" s="232"/>
      <c r="Y225" s="309"/>
      <c r="Z225" s="310"/>
      <c r="AA225" s="309"/>
      <c r="AB225" s="310"/>
    </row>
    <row r="226" spans="1:28" ht="16.5" customHeight="1">
      <c r="A226" s="141">
        <v>0.5</v>
      </c>
      <c r="B226" s="142">
        <v>3</v>
      </c>
      <c r="C226" s="143">
        <v>2</v>
      </c>
      <c r="D226" s="182" t="s">
        <v>130</v>
      </c>
      <c r="E226" s="144" t="s">
        <v>5</v>
      </c>
      <c r="F226" s="145">
        <v>10</v>
      </c>
      <c r="G226" s="146">
        <v>420</v>
      </c>
      <c r="H226" s="146"/>
      <c r="I226" s="147">
        <v>7</v>
      </c>
      <c r="J226" s="148">
        <v>3</v>
      </c>
      <c r="K226" s="149">
        <v>-0.5</v>
      </c>
      <c r="L226" s="26"/>
      <c r="M226" s="141">
        <v>-1.375</v>
      </c>
      <c r="N226" s="142">
        <v>0</v>
      </c>
      <c r="O226" s="143">
        <v>2</v>
      </c>
      <c r="P226" s="182" t="s">
        <v>128</v>
      </c>
      <c r="Q226" s="144" t="s">
        <v>115</v>
      </c>
      <c r="R226" s="145">
        <v>12</v>
      </c>
      <c r="S226" s="146"/>
      <c r="T226" s="146">
        <v>690</v>
      </c>
      <c r="U226" s="147">
        <v>7</v>
      </c>
      <c r="V226" s="148">
        <v>6</v>
      </c>
      <c r="W226" s="149">
        <v>1.375</v>
      </c>
      <c r="X226" s="233"/>
      <c r="Y226" s="234"/>
      <c r="Z226" s="235"/>
      <c r="AA226" s="234"/>
      <c r="AB226" s="235"/>
    </row>
    <row r="227" spans="1:28" ht="16.5" customHeight="1">
      <c r="A227" s="141">
        <v>-5.5</v>
      </c>
      <c r="B227" s="142">
        <v>0</v>
      </c>
      <c r="C227" s="143">
        <v>5</v>
      </c>
      <c r="D227" s="182" t="s">
        <v>129</v>
      </c>
      <c r="E227" s="144" t="s">
        <v>5</v>
      </c>
      <c r="F227" s="145">
        <v>10</v>
      </c>
      <c r="G227" s="146">
        <v>170</v>
      </c>
      <c r="H227" s="146"/>
      <c r="I227" s="147">
        <v>8</v>
      </c>
      <c r="J227" s="148">
        <v>6</v>
      </c>
      <c r="K227" s="149">
        <v>5.5</v>
      </c>
      <c r="L227" s="26"/>
      <c r="M227" s="141">
        <v>0.625</v>
      </c>
      <c r="N227" s="142">
        <v>5</v>
      </c>
      <c r="O227" s="143">
        <v>5</v>
      </c>
      <c r="P227" s="182" t="s">
        <v>727</v>
      </c>
      <c r="Q227" s="144" t="s">
        <v>115</v>
      </c>
      <c r="R227" s="145">
        <v>8</v>
      </c>
      <c r="S227" s="146"/>
      <c r="T227" s="146">
        <v>630</v>
      </c>
      <c r="U227" s="147">
        <v>8</v>
      </c>
      <c r="V227" s="148">
        <v>1</v>
      </c>
      <c r="W227" s="149">
        <v>-0.625</v>
      </c>
      <c r="X227" s="233"/>
      <c r="Y227" s="234"/>
      <c r="Z227" s="235"/>
      <c r="AA227" s="234"/>
      <c r="AB227" s="235"/>
    </row>
    <row r="228" spans="1:28" ht="16.5" customHeight="1">
      <c r="A228" s="141">
        <v>2.5</v>
      </c>
      <c r="B228" s="142">
        <v>6</v>
      </c>
      <c r="C228" s="143">
        <v>6</v>
      </c>
      <c r="D228" s="182" t="s">
        <v>728</v>
      </c>
      <c r="E228" s="144" t="s">
        <v>115</v>
      </c>
      <c r="F228" s="145">
        <v>9</v>
      </c>
      <c r="G228" s="146">
        <v>500</v>
      </c>
      <c r="H228" s="146"/>
      <c r="I228" s="147">
        <v>4</v>
      </c>
      <c r="J228" s="148">
        <v>0</v>
      </c>
      <c r="K228" s="149">
        <v>-2.5</v>
      </c>
      <c r="L228" s="26"/>
      <c r="M228" s="141">
        <v>-0.375</v>
      </c>
      <c r="N228" s="142">
        <v>2</v>
      </c>
      <c r="O228" s="143">
        <v>6</v>
      </c>
      <c r="P228" s="182" t="s">
        <v>128</v>
      </c>
      <c r="Q228" s="144" t="s">
        <v>109</v>
      </c>
      <c r="R228" s="145">
        <v>11</v>
      </c>
      <c r="S228" s="146"/>
      <c r="T228" s="146">
        <v>660</v>
      </c>
      <c r="U228" s="147">
        <v>4</v>
      </c>
      <c r="V228" s="148">
        <v>4</v>
      </c>
      <c r="W228" s="149">
        <v>0.375</v>
      </c>
      <c r="X228" s="233"/>
      <c r="Y228" s="234"/>
      <c r="Z228" s="235"/>
      <c r="AA228" s="234"/>
      <c r="AB228" s="235"/>
    </row>
    <row r="229" spans="1:28" ht="16.5" customHeight="1">
      <c r="A229" s="141">
        <v>0.5</v>
      </c>
      <c r="B229" s="142">
        <v>3</v>
      </c>
      <c r="C229" s="143">
        <v>1</v>
      </c>
      <c r="D229" s="182" t="s">
        <v>130</v>
      </c>
      <c r="E229" s="144" t="s">
        <v>100</v>
      </c>
      <c r="F229" s="145">
        <v>10</v>
      </c>
      <c r="G229" s="146">
        <v>420</v>
      </c>
      <c r="H229" s="146"/>
      <c r="I229" s="147">
        <v>3</v>
      </c>
      <c r="J229" s="148">
        <v>3</v>
      </c>
      <c r="K229" s="149">
        <v>-0.5</v>
      </c>
      <c r="L229" s="26"/>
      <c r="M229" s="141">
        <v>0.625</v>
      </c>
      <c r="N229" s="142">
        <v>5</v>
      </c>
      <c r="O229" s="143">
        <v>1</v>
      </c>
      <c r="P229" s="190" t="s">
        <v>128</v>
      </c>
      <c r="Q229" s="144" t="s">
        <v>109</v>
      </c>
      <c r="R229" s="145">
        <v>10</v>
      </c>
      <c r="S229" s="146"/>
      <c r="T229" s="146">
        <v>630</v>
      </c>
      <c r="U229" s="147">
        <v>3</v>
      </c>
      <c r="V229" s="148">
        <v>1</v>
      </c>
      <c r="W229" s="149">
        <v>-0.625</v>
      </c>
      <c r="X229" s="233"/>
      <c r="Y229" s="234"/>
      <c r="Z229" s="235"/>
      <c r="AA229" s="234"/>
      <c r="AB229" s="235"/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61</v>
      </c>
      <c r="C231" s="20"/>
      <c r="D231" s="19"/>
      <c r="E231" s="21" t="s">
        <v>729</v>
      </c>
      <c r="F231" s="22"/>
      <c r="G231" s="23" t="s">
        <v>63</v>
      </c>
      <c r="H231" s="23"/>
      <c r="I231" s="24" t="s">
        <v>64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67</v>
      </c>
      <c r="H232" s="31"/>
      <c r="I232" s="24" t="s">
        <v>69</v>
      </c>
      <c r="J232" s="24"/>
      <c r="K232" s="25"/>
      <c r="L232" s="26">
        <v>150</v>
      </c>
    </row>
    <row r="233" spans="1:12" s="39" customFormat="1" ht="4.5" customHeight="1">
      <c r="A233" s="198"/>
      <c r="B233" s="199"/>
      <c r="C233" s="200"/>
      <c r="D233" s="201"/>
      <c r="E233" s="202"/>
      <c r="F233" s="203"/>
      <c r="G233" s="204"/>
      <c r="H233" s="204"/>
      <c r="I233" s="200"/>
      <c r="J233" s="199"/>
      <c r="K233" s="205"/>
      <c r="L233" s="26"/>
    </row>
    <row r="234" spans="1:12" s="39" customFormat="1" ht="12.75" customHeight="1">
      <c r="A234" s="206"/>
      <c r="B234" s="32"/>
      <c r="C234" s="33"/>
      <c r="D234" s="207"/>
      <c r="E234" s="208" t="s">
        <v>70</v>
      </c>
      <c r="F234" s="35" t="s">
        <v>730</v>
      </c>
      <c r="G234" s="36"/>
      <c r="H234" s="42"/>
      <c r="I234" s="42"/>
      <c r="J234" s="32"/>
      <c r="K234" s="209"/>
      <c r="L234" s="38"/>
    </row>
    <row r="235" spans="1:12" s="39" customFormat="1" ht="12.75" customHeight="1">
      <c r="A235" s="206"/>
      <c r="B235" s="32"/>
      <c r="C235" s="33"/>
      <c r="D235" s="207"/>
      <c r="E235" s="210" t="s">
        <v>73</v>
      </c>
      <c r="F235" s="35" t="s">
        <v>731</v>
      </c>
      <c r="G235" s="211"/>
      <c r="H235" s="42"/>
      <c r="I235" s="42"/>
      <c r="J235" s="32"/>
      <c r="K235" s="209"/>
      <c r="L235" s="38"/>
    </row>
    <row r="236" spans="1:12" s="39" customFormat="1" ht="12.75" customHeight="1">
      <c r="A236" s="206"/>
      <c r="B236" s="32"/>
      <c r="C236" s="33"/>
      <c r="D236" s="207"/>
      <c r="E236" s="210" t="s">
        <v>76</v>
      </c>
      <c r="F236" s="35" t="s">
        <v>68</v>
      </c>
      <c r="G236" s="36"/>
      <c r="H236" s="42"/>
      <c r="I236" s="42"/>
      <c r="J236" s="32"/>
      <c r="K236" s="209"/>
      <c r="L236" s="38"/>
    </row>
    <row r="237" spans="1:12" s="39" customFormat="1" ht="12.75" customHeight="1">
      <c r="A237" s="206"/>
      <c r="B237" s="32"/>
      <c r="C237" s="33"/>
      <c r="D237" s="207"/>
      <c r="E237" s="208" t="s">
        <v>79</v>
      </c>
      <c r="F237" s="35" t="s">
        <v>732</v>
      </c>
      <c r="G237" s="36"/>
      <c r="H237" s="42"/>
      <c r="I237" s="42"/>
      <c r="J237" s="32"/>
      <c r="K237" s="209"/>
      <c r="L237" s="38"/>
    </row>
    <row r="238" spans="1:12" s="39" customFormat="1" ht="12.75" customHeight="1">
      <c r="A238" s="213" t="s">
        <v>70</v>
      </c>
      <c r="B238" s="214" t="s">
        <v>733</v>
      </c>
      <c r="C238" s="33"/>
      <c r="D238" s="207"/>
      <c r="F238" s="36"/>
      <c r="G238" s="208" t="s">
        <v>70</v>
      </c>
      <c r="H238" s="215" t="s">
        <v>270</v>
      </c>
      <c r="I238" s="36"/>
      <c r="J238" s="211"/>
      <c r="K238" s="209"/>
      <c r="L238" s="38"/>
    </row>
    <row r="239" spans="1:12" s="39" customFormat="1" ht="12.75" customHeight="1">
      <c r="A239" s="217" t="s">
        <v>73</v>
      </c>
      <c r="B239" s="214" t="s">
        <v>421</v>
      </c>
      <c r="C239" s="45"/>
      <c r="D239" s="207"/>
      <c r="F239" s="218"/>
      <c r="G239" s="210" t="s">
        <v>73</v>
      </c>
      <c r="H239" s="216" t="s">
        <v>734</v>
      </c>
      <c r="I239" s="36"/>
      <c r="J239" s="211"/>
      <c r="K239" s="209"/>
      <c r="L239" s="38"/>
    </row>
    <row r="240" spans="1:12" s="39" customFormat="1" ht="12.75" customHeight="1">
      <c r="A240" s="217" t="s">
        <v>76</v>
      </c>
      <c r="B240" s="214" t="s">
        <v>282</v>
      </c>
      <c r="C240" s="33"/>
      <c r="D240" s="207"/>
      <c r="F240" s="218"/>
      <c r="G240" s="210" t="s">
        <v>76</v>
      </c>
      <c r="H240" s="216" t="s">
        <v>735</v>
      </c>
      <c r="I240" s="36"/>
      <c r="J240" s="36"/>
      <c r="K240" s="209"/>
      <c r="L240" s="38"/>
    </row>
    <row r="241" spans="1:12" s="39" customFormat="1" ht="12.75" customHeight="1">
      <c r="A241" s="213" t="s">
        <v>79</v>
      </c>
      <c r="B241" s="214" t="s">
        <v>736</v>
      </c>
      <c r="C241" s="45"/>
      <c r="D241" s="207"/>
      <c r="F241" s="36"/>
      <c r="G241" s="208" t="s">
        <v>79</v>
      </c>
      <c r="H241" s="216" t="s">
        <v>274</v>
      </c>
      <c r="I241" s="95"/>
      <c r="J241" s="108" t="s">
        <v>96</v>
      </c>
      <c r="K241" s="97"/>
      <c r="L241" s="38"/>
    </row>
    <row r="242" spans="1:12" s="39" customFormat="1" ht="12.75" customHeight="1">
      <c r="A242" s="220"/>
      <c r="B242" s="45"/>
      <c r="C242" s="208"/>
      <c r="D242" s="207"/>
      <c r="E242" s="208" t="s">
        <v>70</v>
      </c>
      <c r="F242" s="35" t="s">
        <v>737</v>
      </c>
      <c r="G242" s="36"/>
      <c r="H242" s="221"/>
      <c r="I242" s="112" t="s">
        <v>100</v>
      </c>
      <c r="J242" s="113" t="s">
        <v>738</v>
      </c>
      <c r="K242" s="97"/>
      <c r="L242" s="38"/>
    </row>
    <row r="243" spans="1:12" s="39" customFormat="1" ht="12.75" customHeight="1">
      <c r="A243" s="206"/>
      <c r="B243" s="114" t="s">
        <v>104</v>
      </c>
      <c r="C243" s="33"/>
      <c r="D243" s="207"/>
      <c r="E243" s="210" t="s">
        <v>73</v>
      </c>
      <c r="F243" s="35" t="s">
        <v>502</v>
      </c>
      <c r="G243" s="36"/>
      <c r="H243" s="42"/>
      <c r="I243" s="112" t="s">
        <v>5</v>
      </c>
      <c r="J243" s="115" t="s">
        <v>738</v>
      </c>
      <c r="K243" s="97"/>
      <c r="L243" s="38"/>
    </row>
    <row r="244" spans="1:12" s="39" customFormat="1" ht="12.75" customHeight="1">
      <c r="A244" s="206"/>
      <c r="B244" s="114" t="s">
        <v>739</v>
      </c>
      <c r="C244" s="33"/>
      <c r="D244" s="207"/>
      <c r="E244" s="210" t="s">
        <v>76</v>
      </c>
      <c r="F244" s="35" t="s">
        <v>668</v>
      </c>
      <c r="G244" s="211"/>
      <c r="H244" s="42"/>
      <c r="I244" s="112" t="s">
        <v>109</v>
      </c>
      <c r="J244" s="115" t="s">
        <v>740</v>
      </c>
      <c r="K244" s="97"/>
      <c r="L244" s="38"/>
    </row>
    <row r="245" spans="1:12" s="39" customFormat="1" ht="12.75" customHeight="1">
      <c r="A245" s="222"/>
      <c r="B245" s="43"/>
      <c r="C245" s="43"/>
      <c r="D245" s="207"/>
      <c r="E245" s="208" t="s">
        <v>79</v>
      </c>
      <c r="F245" s="214" t="s">
        <v>275</v>
      </c>
      <c r="G245" s="43"/>
      <c r="H245" s="43"/>
      <c r="I245" s="118" t="s">
        <v>115</v>
      </c>
      <c r="J245" s="115" t="s">
        <v>740</v>
      </c>
      <c r="K245" s="119"/>
      <c r="L245" s="46"/>
    </row>
    <row r="246" spans="1:21" ht="4.5" customHeight="1">
      <c r="A246" s="223"/>
      <c r="B246" s="224"/>
      <c r="C246" s="225"/>
      <c r="D246" s="226"/>
      <c r="E246" s="227"/>
      <c r="F246" s="228"/>
      <c r="G246" s="229"/>
      <c r="H246" s="229"/>
      <c r="I246" s="225"/>
      <c r="J246" s="224"/>
      <c r="K246" s="230"/>
      <c r="O246" s="27"/>
      <c r="U246" s="27"/>
    </row>
    <row r="247" spans="1:21" ht="12.75" customHeight="1">
      <c r="A247" s="130"/>
      <c r="B247" s="130" t="s">
        <v>117</v>
      </c>
      <c r="C247" s="131"/>
      <c r="D247" s="132" t="s">
        <v>118</v>
      </c>
      <c r="E247" s="132" t="s">
        <v>119</v>
      </c>
      <c r="F247" s="132" t="s">
        <v>120</v>
      </c>
      <c r="G247" s="133" t="s">
        <v>121</v>
      </c>
      <c r="H247" s="134"/>
      <c r="I247" s="131" t="s">
        <v>122</v>
      </c>
      <c r="J247" s="132" t="s">
        <v>117</v>
      </c>
      <c r="K247" s="130" t="s">
        <v>123</v>
      </c>
      <c r="L247" s="26">
        <v>150</v>
      </c>
      <c r="O247" s="27"/>
      <c r="U247" s="27"/>
    </row>
    <row r="248" spans="1:21" ht="12.75">
      <c r="A248" s="136" t="s">
        <v>123</v>
      </c>
      <c r="B248" s="179" t="s">
        <v>124</v>
      </c>
      <c r="C248" s="180" t="s">
        <v>125</v>
      </c>
      <c r="D248" s="181" t="s">
        <v>126</v>
      </c>
      <c r="E248" s="181" t="s">
        <v>127</v>
      </c>
      <c r="F248" s="181"/>
      <c r="G248" s="139" t="s">
        <v>125</v>
      </c>
      <c r="H248" s="139" t="s">
        <v>122</v>
      </c>
      <c r="I248" s="137"/>
      <c r="J248" s="136" t="s">
        <v>124</v>
      </c>
      <c r="K248" s="136"/>
      <c r="L248" s="26">
        <v>150</v>
      </c>
      <c r="O248" s="27"/>
      <c r="U248" s="27"/>
    </row>
    <row r="249" spans="1:21" ht="16.5" customHeight="1">
      <c r="A249" s="141">
        <v>-6</v>
      </c>
      <c r="B249" s="142">
        <v>0</v>
      </c>
      <c r="C249" s="143">
        <v>2</v>
      </c>
      <c r="D249" s="182" t="s">
        <v>741</v>
      </c>
      <c r="E249" s="144" t="s">
        <v>115</v>
      </c>
      <c r="F249" s="145">
        <v>9</v>
      </c>
      <c r="G249" s="146"/>
      <c r="H249" s="146">
        <v>550</v>
      </c>
      <c r="I249" s="147">
        <v>7</v>
      </c>
      <c r="J249" s="148">
        <v>6</v>
      </c>
      <c r="K249" s="149">
        <v>6</v>
      </c>
      <c r="L249" s="26"/>
      <c r="O249" s="27"/>
      <c r="U249" s="27"/>
    </row>
    <row r="250" spans="1:21" ht="16.5" customHeight="1">
      <c r="A250" s="141">
        <v>2.125</v>
      </c>
      <c r="B250" s="142">
        <v>4</v>
      </c>
      <c r="C250" s="143">
        <v>5</v>
      </c>
      <c r="D250" s="182" t="s">
        <v>183</v>
      </c>
      <c r="E250" s="144" t="s">
        <v>5</v>
      </c>
      <c r="F250" s="145">
        <v>9</v>
      </c>
      <c r="G250" s="146"/>
      <c r="H250" s="146">
        <v>200</v>
      </c>
      <c r="I250" s="147">
        <v>8</v>
      </c>
      <c r="J250" s="148">
        <v>2</v>
      </c>
      <c r="K250" s="149">
        <v>-2.125</v>
      </c>
      <c r="L250" s="26"/>
      <c r="O250" s="27"/>
      <c r="U250" s="27"/>
    </row>
    <row r="251" spans="1:21" ht="16.5" customHeight="1">
      <c r="A251" s="141">
        <v>-2.625</v>
      </c>
      <c r="B251" s="142">
        <v>2</v>
      </c>
      <c r="C251" s="143">
        <v>6</v>
      </c>
      <c r="D251" s="182" t="s">
        <v>128</v>
      </c>
      <c r="E251" s="144" t="s">
        <v>115</v>
      </c>
      <c r="F251" s="145">
        <v>9</v>
      </c>
      <c r="G251" s="146"/>
      <c r="H251" s="146">
        <v>400</v>
      </c>
      <c r="I251" s="147">
        <v>4</v>
      </c>
      <c r="J251" s="148">
        <v>4</v>
      </c>
      <c r="K251" s="149">
        <v>2.625</v>
      </c>
      <c r="L251" s="26"/>
      <c r="O251" s="27"/>
      <c r="U251" s="27"/>
    </row>
    <row r="252" spans="1:21" ht="16.5" customHeight="1">
      <c r="A252" s="141">
        <v>7.5</v>
      </c>
      <c r="B252" s="142">
        <v>6</v>
      </c>
      <c r="C252" s="143">
        <v>1</v>
      </c>
      <c r="D252" s="190" t="s">
        <v>180</v>
      </c>
      <c r="E252" s="144" t="s">
        <v>115</v>
      </c>
      <c r="F252" s="145">
        <v>7</v>
      </c>
      <c r="G252" s="146">
        <v>50</v>
      </c>
      <c r="H252" s="146"/>
      <c r="I252" s="147">
        <v>3</v>
      </c>
      <c r="J252" s="148">
        <v>0</v>
      </c>
      <c r="K252" s="149">
        <v>-7.5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198"/>
      <c r="B3" s="199"/>
      <c r="C3" s="200"/>
      <c r="D3" s="201"/>
      <c r="E3" s="202"/>
      <c r="F3" s="203"/>
      <c r="G3" s="204"/>
      <c r="H3" s="204"/>
      <c r="I3" s="200"/>
      <c r="J3" s="199"/>
      <c r="K3" s="205"/>
      <c r="L3" s="26"/>
      <c r="M3" s="198"/>
      <c r="N3" s="199"/>
      <c r="O3" s="200"/>
      <c r="P3" s="201"/>
      <c r="Q3" s="202"/>
      <c r="R3" s="203"/>
      <c r="S3" s="204"/>
      <c r="T3" s="204"/>
      <c r="U3" s="200"/>
      <c r="V3" s="199"/>
      <c r="W3" s="205"/>
    </row>
    <row r="4" spans="1:23" s="39" customFormat="1" ht="12.75" customHeight="1">
      <c r="A4" s="206"/>
      <c r="B4" s="32"/>
      <c r="C4" s="33"/>
      <c r="D4" s="207"/>
      <c r="E4" s="208" t="s">
        <v>70</v>
      </c>
      <c r="F4" s="35" t="s">
        <v>754</v>
      </c>
      <c r="G4" s="36"/>
      <c r="H4" s="42"/>
      <c r="I4" s="42"/>
      <c r="J4" s="32"/>
      <c r="K4" s="209"/>
      <c r="L4" s="38"/>
      <c r="M4" s="206"/>
      <c r="N4" s="32"/>
      <c r="O4" s="33"/>
      <c r="P4" s="207"/>
      <c r="Q4" s="208" t="s">
        <v>70</v>
      </c>
      <c r="R4" s="35" t="s">
        <v>501</v>
      </c>
      <c r="S4" s="36"/>
      <c r="T4" s="42"/>
      <c r="U4" s="42"/>
      <c r="V4" s="32"/>
      <c r="W4" s="209"/>
    </row>
    <row r="5" spans="1:23" s="39" customFormat="1" ht="12.75" customHeight="1">
      <c r="A5" s="206"/>
      <c r="B5" s="32"/>
      <c r="C5" s="33"/>
      <c r="D5" s="207"/>
      <c r="E5" s="210" t="s">
        <v>73</v>
      </c>
      <c r="F5" s="35" t="s">
        <v>755</v>
      </c>
      <c r="G5" s="211"/>
      <c r="H5" s="42"/>
      <c r="I5" s="42"/>
      <c r="J5" s="32"/>
      <c r="K5" s="209"/>
      <c r="L5" s="38"/>
      <c r="M5" s="206"/>
      <c r="N5" s="32"/>
      <c r="O5" s="33"/>
      <c r="P5" s="207"/>
      <c r="Q5" s="210" t="s">
        <v>73</v>
      </c>
      <c r="R5" s="35" t="s">
        <v>305</v>
      </c>
      <c r="S5" s="211"/>
      <c r="T5" s="42"/>
      <c r="U5" s="42"/>
      <c r="V5" s="32"/>
      <c r="W5" s="209"/>
    </row>
    <row r="6" spans="1:23" s="39" customFormat="1" ht="12.75" customHeight="1">
      <c r="A6" s="206"/>
      <c r="B6" s="32"/>
      <c r="C6" s="33"/>
      <c r="D6" s="207"/>
      <c r="E6" s="210" t="s">
        <v>76</v>
      </c>
      <c r="F6" s="35" t="s">
        <v>161</v>
      </c>
      <c r="G6" s="36"/>
      <c r="H6" s="42"/>
      <c r="I6" s="42"/>
      <c r="J6" s="32"/>
      <c r="K6" s="209"/>
      <c r="L6" s="38"/>
      <c r="M6" s="206"/>
      <c r="N6" s="32"/>
      <c r="O6" s="33"/>
      <c r="P6" s="207"/>
      <c r="Q6" s="210" t="s">
        <v>76</v>
      </c>
      <c r="R6" s="35" t="s">
        <v>440</v>
      </c>
      <c r="S6" s="36"/>
      <c r="T6" s="42"/>
      <c r="U6" s="42"/>
      <c r="V6" s="32"/>
      <c r="W6" s="209"/>
    </row>
    <row r="7" spans="1:23" s="39" customFormat="1" ht="12.75" customHeight="1">
      <c r="A7" s="206"/>
      <c r="B7" s="32"/>
      <c r="C7" s="33"/>
      <c r="D7" s="207"/>
      <c r="E7" s="208" t="s">
        <v>79</v>
      </c>
      <c r="F7" s="35" t="s">
        <v>756</v>
      </c>
      <c r="G7" s="36"/>
      <c r="H7" s="42"/>
      <c r="I7" s="42"/>
      <c r="J7" s="32"/>
      <c r="K7" s="209"/>
      <c r="L7" s="38"/>
      <c r="M7" s="206"/>
      <c r="N7" s="32"/>
      <c r="O7" s="33"/>
      <c r="P7" s="207"/>
      <c r="Q7" s="208" t="s">
        <v>79</v>
      </c>
      <c r="R7" s="35" t="s">
        <v>757</v>
      </c>
      <c r="S7" s="36"/>
      <c r="T7" s="42"/>
      <c r="U7" s="42"/>
      <c r="V7" s="32"/>
      <c r="W7" s="209"/>
    </row>
    <row r="8" spans="1:23" s="39" customFormat="1" ht="12.75" customHeight="1">
      <c r="A8" s="213" t="s">
        <v>70</v>
      </c>
      <c r="B8" s="214" t="s">
        <v>758</v>
      </c>
      <c r="C8" s="33"/>
      <c r="D8" s="207"/>
      <c r="F8" s="36"/>
      <c r="G8" s="208" t="s">
        <v>70</v>
      </c>
      <c r="H8" s="215" t="s">
        <v>162</v>
      </c>
      <c r="I8" s="36"/>
      <c r="J8" s="211"/>
      <c r="K8" s="209"/>
      <c r="L8" s="38"/>
      <c r="M8" s="213" t="s">
        <v>70</v>
      </c>
      <c r="N8" s="214" t="s">
        <v>759</v>
      </c>
      <c r="O8" s="33"/>
      <c r="P8" s="207"/>
      <c r="R8" s="36"/>
      <c r="S8" s="208" t="s">
        <v>70</v>
      </c>
      <c r="T8" s="216" t="s">
        <v>760</v>
      </c>
      <c r="U8" s="36"/>
      <c r="V8" s="211"/>
      <c r="W8" s="209"/>
    </row>
    <row r="9" spans="1:23" s="39" customFormat="1" ht="12.75" customHeight="1">
      <c r="A9" s="217" t="s">
        <v>73</v>
      </c>
      <c r="B9" s="214" t="s">
        <v>88</v>
      </c>
      <c r="C9" s="45"/>
      <c r="D9" s="207"/>
      <c r="F9" s="218"/>
      <c r="G9" s="210" t="s">
        <v>73</v>
      </c>
      <c r="H9" s="216" t="s">
        <v>392</v>
      </c>
      <c r="I9" s="36"/>
      <c r="J9" s="211"/>
      <c r="K9" s="209"/>
      <c r="L9" s="38"/>
      <c r="M9" s="217" t="s">
        <v>73</v>
      </c>
      <c r="N9" s="214" t="s">
        <v>393</v>
      </c>
      <c r="O9" s="45"/>
      <c r="P9" s="207"/>
      <c r="R9" s="218"/>
      <c r="S9" s="210" t="s">
        <v>73</v>
      </c>
      <c r="T9" s="216" t="s">
        <v>761</v>
      </c>
      <c r="U9" s="36"/>
      <c r="V9" s="211"/>
      <c r="W9" s="209"/>
    </row>
    <row r="10" spans="1:23" s="39" customFormat="1" ht="12.75" customHeight="1">
      <c r="A10" s="217" t="s">
        <v>76</v>
      </c>
      <c r="B10" s="214" t="s">
        <v>762</v>
      </c>
      <c r="C10" s="33"/>
      <c r="D10" s="207"/>
      <c r="F10" s="218"/>
      <c r="G10" s="210" t="s">
        <v>76</v>
      </c>
      <c r="H10" s="216" t="s">
        <v>657</v>
      </c>
      <c r="I10" s="36"/>
      <c r="J10" s="36"/>
      <c r="K10" s="209"/>
      <c r="L10" s="38"/>
      <c r="M10" s="217" t="s">
        <v>76</v>
      </c>
      <c r="N10" s="214" t="s">
        <v>763</v>
      </c>
      <c r="O10" s="33"/>
      <c r="P10" s="207"/>
      <c r="R10" s="218"/>
      <c r="S10" s="210" t="s">
        <v>76</v>
      </c>
      <c r="T10" s="216" t="s">
        <v>764</v>
      </c>
      <c r="U10" s="36"/>
      <c r="V10" s="36"/>
      <c r="W10" s="209"/>
    </row>
    <row r="11" spans="1:23" s="39" customFormat="1" ht="12.75" customHeight="1">
      <c r="A11" s="213" t="s">
        <v>79</v>
      </c>
      <c r="B11" s="219" t="s">
        <v>265</v>
      </c>
      <c r="C11" s="45"/>
      <c r="D11" s="207"/>
      <c r="F11" s="36"/>
      <c r="G11" s="208" t="s">
        <v>79</v>
      </c>
      <c r="H11" s="216" t="s">
        <v>392</v>
      </c>
      <c r="I11" s="95"/>
      <c r="J11" s="108" t="s">
        <v>96</v>
      </c>
      <c r="K11" s="97"/>
      <c r="L11" s="38"/>
      <c r="M11" s="213" t="s">
        <v>79</v>
      </c>
      <c r="N11" s="214" t="s">
        <v>221</v>
      </c>
      <c r="O11" s="45"/>
      <c r="P11" s="207"/>
      <c r="R11" s="36"/>
      <c r="S11" s="208" t="s">
        <v>79</v>
      </c>
      <c r="T11" s="216" t="s">
        <v>68</v>
      </c>
      <c r="U11" s="95"/>
      <c r="V11" s="108" t="s">
        <v>96</v>
      </c>
      <c r="W11" s="97"/>
    </row>
    <row r="12" spans="1:23" s="39" customFormat="1" ht="12.75" customHeight="1">
      <c r="A12" s="220"/>
      <c r="B12" s="45"/>
      <c r="C12" s="208"/>
      <c r="D12" s="207"/>
      <c r="E12" s="208" t="s">
        <v>70</v>
      </c>
      <c r="F12" s="35" t="s">
        <v>563</v>
      </c>
      <c r="G12" s="36"/>
      <c r="H12" s="221"/>
      <c r="I12" s="112" t="s">
        <v>100</v>
      </c>
      <c r="J12" s="113" t="s">
        <v>765</v>
      </c>
      <c r="K12" s="97"/>
      <c r="L12" s="38"/>
      <c r="M12" s="220"/>
      <c r="N12" s="45"/>
      <c r="O12" s="208"/>
      <c r="P12" s="207"/>
      <c r="Q12" s="208" t="s">
        <v>70</v>
      </c>
      <c r="R12" s="35" t="s">
        <v>114</v>
      </c>
      <c r="S12" s="36"/>
      <c r="T12" s="221"/>
      <c r="U12" s="112" t="s">
        <v>100</v>
      </c>
      <c r="V12" s="113" t="s">
        <v>766</v>
      </c>
      <c r="W12" s="97"/>
    </row>
    <row r="13" spans="1:23" s="39" customFormat="1" ht="12.75" customHeight="1">
      <c r="A13" s="206"/>
      <c r="B13" s="114" t="s">
        <v>104</v>
      </c>
      <c r="C13" s="33"/>
      <c r="D13" s="207"/>
      <c r="E13" s="210" t="s">
        <v>73</v>
      </c>
      <c r="F13" s="35" t="s">
        <v>767</v>
      </c>
      <c r="G13" s="36"/>
      <c r="H13" s="42"/>
      <c r="I13" s="112" t="s">
        <v>5</v>
      </c>
      <c r="J13" s="115" t="s">
        <v>765</v>
      </c>
      <c r="K13" s="97"/>
      <c r="L13" s="38"/>
      <c r="M13" s="206"/>
      <c r="N13" s="114" t="s">
        <v>104</v>
      </c>
      <c r="O13" s="33"/>
      <c r="P13" s="207"/>
      <c r="Q13" s="210" t="s">
        <v>73</v>
      </c>
      <c r="R13" s="35" t="s">
        <v>163</v>
      </c>
      <c r="S13" s="36"/>
      <c r="T13" s="42"/>
      <c r="U13" s="112" t="s">
        <v>5</v>
      </c>
      <c r="V13" s="115" t="s">
        <v>766</v>
      </c>
      <c r="W13" s="97"/>
    </row>
    <row r="14" spans="1:23" s="39" customFormat="1" ht="12.75" customHeight="1">
      <c r="A14" s="206"/>
      <c r="B14" s="114" t="s">
        <v>768</v>
      </c>
      <c r="C14" s="33"/>
      <c r="D14" s="207"/>
      <c r="E14" s="210" t="s">
        <v>76</v>
      </c>
      <c r="F14" s="35" t="s">
        <v>769</v>
      </c>
      <c r="G14" s="211"/>
      <c r="H14" s="42"/>
      <c r="I14" s="112" t="s">
        <v>109</v>
      </c>
      <c r="J14" s="115" t="s">
        <v>770</v>
      </c>
      <c r="K14" s="97"/>
      <c r="L14" s="38"/>
      <c r="M14" s="206"/>
      <c r="N14" s="114" t="s">
        <v>771</v>
      </c>
      <c r="O14" s="33"/>
      <c r="P14" s="207"/>
      <c r="Q14" s="210" t="s">
        <v>76</v>
      </c>
      <c r="R14" s="212" t="s">
        <v>240</v>
      </c>
      <c r="S14" s="211"/>
      <c r="T14" s="42"/>
      <c r="U14" s="112" t="s">
        <v>109</v>
      </c>
      <c r="V14" s="115" t="s">
        <v>772</v>
      </c>
      <c r="W14" s="97"/>
    </row>
    <row r="15" spans="1:23" s="39" customFormat="1" ht="12.75" customHeight="1">
      <c r="A15" s="222"/>
      <c r="B15" s="43"/>
      <c r="C15" s="43"/>
      <c r="D15" s="207"/>
      <c r="E15" s="208" t="s">
        <v>79</v>
      </c>
      <c r="F15" s="214" t="s">
        <v>401</v>
      </c>
      <c r="G15" s="43"/>
      <c r="H15" s="43"/>
      <c r="I15" s="118" t="s">
        <v>115</v>
      </c>
      <c r="J15" s="115" t="s">
        <v>770</v>
      </c>
      <c r="K15" s="119"/>
      <c r="L15" s="46"/>
      <c r="M15" s="222"/>
      <c r="N15" s="43"/>
      <c r="O15" s="43"/>
      <c r="P15" s="207"/>
      <c r="Q15" s="208" t="s">
        <v>79</v>
      </c>
      <c r="R15" s="214" t="s">
        <v>773</v>
      </c>
      <c r="S15" s="43"/>
      <c r="T15" s="43"/>
      <c r="U15" s="118" t="s">
        <v>115</v>
      </c>
      <c r="V15" s="115" t="s">
        <v>772</v>
      </c>
      <c r="W15" s="119"/>
    </row>
    <row r="16" spans="1:23" ht="4.5" customHeight="1">
      <c r="A16" s="223"/>
      <c r="B16" s="224"/>
      <c r="C16" s="225"/>
      <c r="D16" s="226"/>
      <c r="E16" s="227"/>
      <c r="F16" s="228"/>
      <c r="G16" s="229"/>
      <c r="H16" s="229"/>
      <c r="I16" s="225"/>
      <c r="J16" s="224"/>
      <c r="K16" s="230"/>
      <c r="M16" s="223"/>
      <c r="N16" s="224"/>
      <c r="O16" s="225"/>
      <c r="P16" s="226"/>
      <c r="Q16" s="227"/>
      <c r="R16" s="228"/>
      <c r="S16" s="229"/>
      <c r="T16" s="229"/>
      <c r="U16" s="225"/>
      <c r="V16" s="224"/>
      <c r="W16" s="230"/>
    </row>
    <row r="17" spans="1:23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0" t="s">
        <v>123</v>
      </c>
    </row>
    <row r="18" spans="1:23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79" t="s">
        <v>124</v>
      </c>
      <c r="O18" s="180" t="s">
        <v>125</v>
      </c>
      <c r="P18" s="181" t="s">
        <v>126</v>
      </c>
      <c r="Q18" s="181" t="s">
        <v>127</v>
      </c>
      <c r="R18" s="181"/>
      <c r="S18" s="139" t="s">
        <v>125</v>
      </c>
      <c r="T18" s="139" t="s">
        <v>122</v>
      </c>
      <c r="U18" s="137"/>
      <c r="V18" s="136" t="s">
        <v>124</v>
      </c>
      <c r="W18" s="136"/>
    </row>
    <row r="19" spans="1:23" ht="16.5" customHeight="1">
      <c r="A19" s="141">
        <v>1.375</v>
      </c>
      <c r="B19" s="142">
        <v>4</v>
      </c>
      <c r="C19" s="143">
        <v>1</v>
      </c>
      <c r="D19" s="182" t="s">
        <v>774</v>
      </c>
      <c r="E19" s="144" t="s">
        <v>100</v>
      </c>
      <c r="F19" s="145">
        <v>9</v>
      </c>
      <c r="G19" s="146"/>
      <c r="H19" s="146">
        <v>50</v>
      </c>
      <c r="I19" s="147">
        <v>2</v>
      </c>
      <c r="J19" s="148">
        <v>2</v>
      </c>
      <c r="K19" s="149">
        <v>-1.375</v>
      </c>
      <c r="L19" s="26"/>
      <c r="M19" s="141">
        <v>1</v>
      </c>
      <c r="N19" s="142">
        <v>4</v>
      </c>
      <c r="O19" s="143">
        <v>1</v>
      </c>
      <c r="P19" s="182" t="s">
        <v>179</v>
      </c>
      <c r="Q19" s="144" t="s">
        <v>115</v>
      </c>
      <c r="R19" s="145">
        <v>12</v>
      </c>
      <c r="S19" s="146"/>
      <c r="T19" s="146">
        <v>480</v>
      </c>
      <c r="U19" s="147">
        <v>2</v>
      </c>
      <c r="V19" s="148">
        <v>2</v>
      </c>
      <c r="W19" s="149">
        <v>-1</v>
      </c>
    </row>
    <row r="20" spans="1:23" ht="16.5" customHeight="1">
      <c r="A20" s="141">
        <v>-4.875</v>
      </c>
      <c r="B20" s="142">
        <v>0</v>
      </c>
      <c r="C20" s="143">
        <v>4</v>
      </c>
      <c r="D20" s="182" t="s">
        <v>728</v>
      </c>
      <c r="E20" s="144" t="s">
        <v>100</v>
      </c>
      <c r="F20" s="145">
        <v>9</v>
      </c>
      <c r="G20" s="146"/>
      <c r="H20" s="146">
        <v>300</v>
      </c>
      <c r="I20" s="147">
        <v>5</v>
      </c>
      <c r="J20" s="148">
        <v>6</v>
      </c>
      <c r="K20" s="149">
        <v>4.875</v>
      </c>
      <c r="L20" s="26"/>
      <c r="M20" s="141">
        <v>1</v>
      </c>
      <c r="N20" s="142">
        <v>4</v>
      </c>
      <c r="O20" s="143">
        <v>4</v>
      </c>
      <c r="P20" s="182" t="s">
        <v>179</v>
      </c>
      <c r="Q20" s="144" t="s">
        <v>115</v>
      </c>
      <c r="R20" s="145">
        <v>12</v>
      </c>
      <c r="S20" s="146"/>
      <c r="T20" s="146">
        <v>480</v>
      </c>
      <c r="U20" s="147">
        <v>5</v>
      </c>
      <c r="V20" s="148">
        <v>2</v>
      </c>
      <c r="W20" s="149">
        <v>-1</v>
      </c>
    </row>
    <row r="21" spans="1:23" ht="16.5" customHeight="1">
      <c r="A21" s="141">
        <v>-1.375</v>
      </c>
      <c r="B21" s="142">
        <v>2</v>
      </c>
      <c r="C21" s="143">
        <v>7</v>
      </c>
      <c r="D21" s="182" t="s">
        <v>775</v>
      </c>
      <c r="E21" s="144" t="s">
        <v>100</v>
      </c>
      <c r="F21" s="145">
        <v>7</v>
      </c>
      <c r="G21" s="146"/>
      <c r="H21" s="146">
        <v>150</v>
      </c>
      <c r="I21" s="147">
        <v>3</v>
      </c>
      <c r="J21" s="148">
        <v>4</v>
      </c>
      <c r="K21" s="149">
        <v>1.375</v>
      </c>
      <c r="L21" s="26"/>
      <c r="M21" s="141">
        <v>-7</v>
      </c>
      <c r="N21" s="142">
        <v>0</v>
      </c>
      <c r="O21" s="143">
        <v>7</v>
      </c>
      <c r="P21" s="182" t="s">
        <v>728</v>
      </c>
      <c r="Q21" s="144" t="s">
        <v>5</v>
      </c>
      <c r="R21" s="145">
        <v>8</v>
      </c>
      <c r="S21" s="146"/>
      <c r="T21" s="146">
        <v>800</v>
      </c>
      <c r="U21" s="147">
        <v>3</v>
      </c>
      <c r="V21" s="148">
        <v>6</v>
      </c>
      <c r="W21" s="149">
        <v>7</v>
      </c>
    </row>
    <row r="22" spans="1:23" ht="16.5" customHeight="1">
      <c r="A22" s="141">
        <v>4.875</v>
      </c>
      <c r="B22" s="142">
        <v>6</v>
      </c>
      <c r="C22" s="143">
        <v>6</v>
      </c>
      <c r="D22" s="182" t="s">
        <v>182</v>
      </c>
      <c r="E22" s="144" t="s">
        <v>100</v>
      </c>
      <c r="F22" s="145">
        <v>9</v>
      </c>
      <c r="G22" s="146">
        <v>110</v>
      </c>
      <c r="H22" s="146"/>
      <c r="I22" s="147">
        <v>8</v>
      </c>
      <c r="J22" s="148">
        <v>0</v>
      </c>
      <c r="K22" s="149">
        <v>-4.875</v>
      </c>
      <c r="L22" s="26"/>
      <c r="M22" s="141">
        <v>1</v>
      </c>
      <c r="N22" s="142">
        <v>4</v>
      </c>
      <c r="O22" s="143">
        <v>6</v>
      </c>
      <c r="P22" s="182" t="s">
        <v>179</v>
      </c>
      <c r="Q22" s="144" t="s">
        <v>109</v>
      </c>
      <c r="R22" s="145">
        <v>12</v>
      </c>
      <c r="S22" s="146"/>
      <c r="T22" s="146">
        <v>480</v>
      </c>
      <c r="U22" s="147">
        <v>8</v>
      </c>
      <c r="V22" s="148">
        <v>2</v>
      </c>
      <c r="W22" s="149">
        <v>-1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61</v>
      </c>
      <c r="C24" s="20"/>
      <c r="D24" s="19"/>
      <c r="E24" s="21" t="s">
        <v>136</v>
      </c>
      <c r="F24" s="22"/>
      <c r="G24" s="23" t="s">
        <v>63</v>
      </c>
      <c r="H24" s="23"/>
      <c r="I24" s="24" t="s">
        <v>137</v>
      </c>
      <c r="J24" s="24"/>
      <c r="K24" s="25"/>
      <c r="L24" s="26">
        <v>150</v>
      </c>
      <c r="M24" s="18"/>
      <c r="N24" s="19" t="s">
        <v>61</v>
      </c>
      <c r="O24" s="20"/>
      <c r="P24" s="19"/>
      <c r="Q24" s="21" t="s">
        <v>138</v>
      </c>
      <c r="R24" s="22"/>
      <c r="S24" s="23" t="s">
        <v>63</v>
      </c>
      <c r="T24" s="23"/>
      <c r="U24" s="24" t="s">
        <v>139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67</v>
      </c>
      <c r="H25" s="31"/>
      <c r="I25" s="24" t="s">
        <v>140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67</v>
      </c>
      <c r="T25" s="31"/>
      <c r="U25" s="24" t="s">
        <v>141</v>
      </c>
      <c r="V25" s="24"/>
      <c r="W25" s="25"/>
    </row>
    <row r="26" spans="1:23" s="39" customFormat="1" ht="4.5" customHeight="1">
      <c r="A26" s="198"/>
      <c r="B26" s="199"/>
      <c r="C26" s="200"/>
      <c r="D26" s="201"/>
      <c r="E26" s="202"/>
      <c r="F26" s="203"/>
      <c r="G26" s="204"/>
      <c r="H26" s="204"/>
      <c r="I26" s="200"/>
      <c r="J26" s="199"/>
      <c r="K26" s="205"/>
      <c r="L26" s="26"/>
      <c r="M26" s="198"/>
      <c r="N26" s="199"/>
      <c r="O26" s="200"/>
      <c r="P26" s="201"/>
      <c r="Q26" s="202"/>
      <c r="R26" s="203"/>
      <c r="S26" s="204"/>
      <c r="T26" s="204"/>
      <c r="U26" s="200"/>
      <c r="V26" s="199"/>
      <c r="W26" s="205"/>
    </row>
    <row r="27" spans="1:23" s="39" customFormat="1" ht="12.75" customHeight="1">
      <c r="A27" s="206"/>
      <c r="B27" s="32"/>
      <c r="C27" s="33"/>
      <c r="D27" s="207"/>
      <c r="E27" s="208" t="s">
        <v>70</v>
      </c>
      <c r="F27" s="35" t="s">
        <v>196</v>
      </c>
      <c r="G27" s="36"/>
      <c r="H27" s="42"/>
      <c r="I27" s="42"/>
      <c r="J27" s="32"/>
      <c r="K27" s="209"/>
      <c r="L27" s="38"/>
      <c r="M27" s="206"/>
      <c r="N27" s="32"/>
      <c r="O27" s="33"/>
      <c r="P27" s="207"/>
      <c r="Q27" s="208" t="s">
        <v>70</v>
      </c>
      <c r="R27" s="35" t="s">
        <v>453</v>
      </c>
      <c r="S27" s="36"/>
      <c r="T27" s="42"/>
      <c r="U27" s="42"/>
      <c r="V27" s="32"/>
      <c r="W27" s="209"/>
    </row>
    <row r="28" spans="1:23" s="39" customFormat="1" ht="12.75" customHeight="1">
      <c r="A28" s="206"/>
      <c r="B28" s="32"/>
      <c r="C28" s="33"/>
      <c r="D28" s="207"/>
      <c r="E28" s="210" t="s">
        <v>73</v>
      </c>
      <c r="F28" s="35" t="s">
        <v>220</v>
      </c>
      <c r="G28" s="211"/>
      <c r="H28" s="42"/>
      <c r="I28" s="42"/>
      <c r="J28" s="32"/>
      <c r="K28" s="209"/>
      <c r="L28" s="38"/>
      <c r="M28" s="206"/>
      <c r="N28" s="32"/>
      <c r="O28" s="33"/>
      <c r="P28" s="207"/>
      <c r="Q28" s="210" t="s">
        <v>73</v>
      </c>
      <c r="R28" s="35" t="s">
        <v>776</v>
      </c>
      <c r="S28" s="211"/>
      <c r="T28" s="42"/>
      <c r="U28" s="42"/>
      <c r="V28" s="32"/>
      <c r="W28" s="209"/>
    </row>
    <row r="29" spans="1:23" s="39" customFormat="1" ht="12.75" customHeight="1">
      <c r="A29" s="206"/>
      <c r="B29" s="32"/>
      <c r="C29" s="33"/>
      <c r="D29" s="207"/>
      <c r="E29" s="210" t="s">
        <v>76</v>
      </c>
      <c r="F29" s="35" t="s">
        <v>236</v>
      </c>
      <c r="G29" s="36"/>
      <c r="H29" s="42"/>
      <c r="I29" s="42"/>
      <c r="J29" s="32"/>
      <c r="K29" s="209"/>
      <c r="L29" s="38"/>
      <c r="M29" s="206"/>
      <c r="N29" s="32"/>
      <c r="O29" s="33"/>
      <c r="P29" s="207"/>
      <c r="Q29" s="210" t="s">
        <v>76</v>
      </c>
      <c r="R29" s="35" t="s">
        <v>289</v>
      </c>
      <c r="S29" s="36"/>
      <c r="T29" s="42"/>
      <c r="U29" s="42"/>
      <c r="V29" s="32"/>
      <c r="W29" s="209"/>
    </row>
    <row r="30" spans="1:23" s="39" customFormat="1" ht="12.75" customHeight="1">
      <c r="A30" s="206"/>
      <c r="B30" s="32"/>
      <c r="C30" s="33"/>
      <c r="D30" s="207"/>
      <c r="E30" s="208" t="s">
        <v>79</v>
      </c>
      <c r="F30" s="35" t="s">
        <v>777</v>
      </c>
      <c r="G30" s="36"/>
      <c r="H30" s="42"/>
      <c r="I30" s="42"/>
      <c r="J30" s="32"/>
      <c r="K30" s="209"/>
      <c r="L30" s="38"/>
      <c r="M30" s="206"/>
      <c r="N30" s="32"/>
      <c r="O30" s="33"/>
      <c r="P30" s="207"/>
      <c r="Q30" s="208" t="s">
        <v>79</v>
      </c>
      <c r="R30" s="35" t="s">
        <v>602</v>
      </c>
      <c r="S30" s="36"/>
      <c r="T30" s="42"/>
      <c r="U30" s="42"/>
      <c r="V30" s="32"/>
      <c r="W30" s="209"/>
    </row>
    <row r="31" spans="1:23" s="39" customFormat="1" ht="12.75" customHeight="1">
      <c r="A31" s="213" t="s">
        <v>70</v>
      </c>
      <c r="B31" s="214" t="s">
        <v>778</v>
      </c>
      <c r="C31" s="33"/>
      <c r="D31" s="207"/>
      <c r="F31" s="36"/>
      <c r="G31" s="208" t="s">
        <v>70</v>
      </c>
      <c r="H31" s="216" t="s">
        <v>779</v>
      </c>
      <c r="I31" s="36"/>
      <c r="J31" s="211"/>
      <c r="K31" s="209"/>
      <c r="L31" s="38"/>
      <c r="M31" s="213" t="s">
        <v>70</v>
      </c>
      <c r="N31" s="214" t="s">
        <v>780</v>
      </c>
      <c r="O31" s="33"/>
      <c r="P31" s="207"/>
      <c r="R31" s="36"/>
      <c r="S31" s="208" t="s">
        <v>70</v>
      </c>
      <c r="T31" s="216" t="s">
        <v>781</v>
      </c>
      <c r="U31" s="36"/>
      <c r="V31" s="211"/>
      <c r="W31" s="209"/>
    </row>
    <row r="32" spans="1:23" s="39" customFormat="1" ht="12.75" customHeight="1">
      <c r="A32" s="217" t="s">
        <v>73</v>
      </c>
      <c r="B32" s="214" t="s">
        <v>782</v>
      </c>
      <c r="C32" s="45"/>
      <c r="D32" s="207"/>
      <c r="F32" s="218"/>
      <c r="G32" s="210" t="s">
        <v>73</v>
      </c>
      <c r="H32" s="216" t="s">
        <v>783</v>
      </c>
      <c r="I32" s="36"/>
      <c r="J32" s="211"/>
      <c r="K32" s="209"/>
      <c r="L32" s="38"/>
      <c r="M32" s="217" t="s">
        <v>73</v>
      </c>
      <c r="N32" s="214" t="s">
        <v>784</v>
      </c>
      <c r="O32" s="45"/>
      <c r="P32" s="207"/>
      <c r="R32" s="218"/>
      <c r="S32" s="210" t="s">
        <v>73</v>
      </c>
      <c r="T32" s="216" t="s">
        <v>785</v>
      </c>
      <c r="U32" s="36"/>
      <c r="V32" s="211"/>
      <c r="W32" s="209"/>
    </row>
    <row r="33" spans="1:23" s="39" customFormat="1" ht="12.75" customHeight="1">
      <c r="A33" s="217" t="s">
        <v>76</v>
      </c>
      <c r="B33" s="214" t="s">
        <v>344</v>
      </c>
      <c r="C33" s="33"/>
      <c r="D33" s="207"/>
      <c r="F33" s="218"/>
      <c r="G33" s="210" t="s">
        <v>76</v>
      </c>
      <c r="H33" s="216" t="s">
        <v>777</v>
      </c>
      <c r="I33" s="36"/>
      <c r="J33" s="36"/>
      <c r="K33" s="209"/>
      <c r="L33" s="38"/>
      <c r="M33" s="217" t="s">
        <v>76</v>
      </c>
      <c r="N33" s="214" t="s">
        <v>155</v>
      </c>
      <c r="O33" s="33"/>
      <c r="P33" s="207"/>
      <c r="R33" s="218"/>
      <c r="S33" s="210" t="s">
        <v>76</v>
      </c>
      <c r="T33" s="216" t="s">
        <v>786</v>
      </c>
      <c r="U33" s="36"/>
      <c r="V33" s="36"/>
      <c r="W33" s="209"/>
    </row>
    <row r="34" spans="1:23" s="39" customFormat="1" ht="12.75" customHeight="1">
      <c r="A34" s="213" t="s">
        <v>79</v>
      </c>
      <c r="B34" s="214" t="s">
        <v>106</v>
      </c>
      <c r="C34" s="45"/>
      <c r="D34" s="207"/>
      <c r="F34" s="36"/>
      <c r="G34" s="208" t="s">
        <v>79</v>
      </c>
      <c r="H34" s="216" t="s">
        <v>161</v>
      </c>
      <c r="I34" s="95"/>
      <c r="J34" s="108" t="s">
        <v>96</v>
      </c>
      <c r="K34" s="97"/>
      <c r="L34" s="38"/>
      <c r="M34" s="213" t="s">
        <v>79</v>
      </c>
      <c r="N34" s="214" t="s">
        <v>209</v>
      </c>
      <c r="O34" s="45"/>
      <c r="P34" s="207"/>
      <c r="R34" s="36"/>
      <c r="S34" s="208" t="s">
        <v>79</v>
      </c>
      <c r="T34" s="216" t="s">
        <v>176</v>
      </c>
      <c r="U34" s="95"/>
      <c r="V34" s="108" t="s">
        <v>96</v>
      </c>
      <c r="W34" s="97"/>
    </row>
    <row r="35" spans="1:23" s="39" customFormat="1" ht="12.75" customHeight="1">
      <c r="A35" s="220"/>
      <c r="B35" s="45"/>
      <c r="C35" s="208"/>
      <c r="D35" s="207"/>
      <c r="E35" s="208" t="s">
        <v>70</v>
      </c>
      <c r="F35" s="35" t="s">
        <v>369</v>
      </c>
      <c r="G35" s="36"/>
      <c r="H35" s="221"/>
      <c r="I35" s="112" t="s">
        <v>100</v>
      </c>
      <c r="J35" s="113" t="s">
        <v>787</v>
      </c>
      <c r="K35" s="97"/>
      <c r="L35" s="38"/>
      <c r="M35" s="220"/>
      <c r="N35" s="45"/>
      <c r="O35" s="208"/>
      <c r="P35" s="207"/>
      <c r="Q35" s="208" t="s">
        <v>70</v>
      </c>
      <c r="R35" s="35" t="s">
        <v>788</v>
      </c>
      <c r="S35" s="36"/>
      <c r="T35" s="221"/>
      <c r="U35" s="112" t="s">
        <v>100</v>
      </c>
      <c r="V35" s="113" t="s">
        <v>789</v>
      </c>
      <c r="W35" s="97"/>
    </row>
    <row r="36" spans="1:23" s="39" customFormat="1" ht="12.75" customHeight="1">
      <c r="A36" s="206"/>
      <c r="B36" s="114" t="s">
        <v>104</v>
      </c>
      <c r="C36" s="33"/>
      <c r="D36" s="207"/>
      <c r="E36" s="210" t="s">
        <v>73</v>
      </c>
      <c r="F36" s="35" t="s">
        <v>197</v>
      </c>
      <c r="G36" s="36"/>
      <c r="H36" s="42"/>
      <c r="I36" s="112" t="s">
        <v>5</v>
      </c>
      <c r="J36" s="115" t="s">
        <v>787</v>
      </c>
      <c r="K36" s="97"/>
      <c r="L36" s="38"/>
      <c r="M36" s="206"/>
      <c r="N36" s="114" t="s">
        <v>104</v>
      </c>
      <c r="O36" s="33"/>
      <c r="P36" s="207"/>
      <c r="Q36" s="210" t="s">
        <v>73</v>
      </c>
      <c r="R36" s="35" t="s">
        <v>790</v>
      </c>
      <c r="S36" s="36"/>
      <c r="T36" s="42"/>
      <c r="U36" s="112" t="s">
        <v>5</v>
      </c>
      <c r="V36" s="115" t="s">
        <v>789</v>
      </c>
      <c r="W36" s="97"/>
    </row>
    <row r="37" spans="1:23" s="39" customFormat="1" ht="12.75" customHeight="1">
      <c r="A37" s="206"/>
      <c r="B37" s="114" t="s">
        <v>329</v>
      </c>
      <c r="C37" s="33"/>
      <c r="D37" s="207"/>
      <c r="E37" s="210" t="s">
        <v>76</v>
      </c>
      <c r="F37" s="35" t="s">
        <v>430</v>
      </c>
      <c r="G37" s="211"/>
      <c r="H37" s="42"/>
      <c r="I37" s="112" t="s">
        <v>109</v>
      </c>
      <c r="J37" s="115" t="s">
        <v>791</v>
      </c>
      <c r="K37" s="97"/>
      <c r="L37" s="38"/>
      <c r="M37" s="206"/>
      <c r="N37" s="114" t="s">
        <v>792</v>
      </c>
      <c r="O37" s="33"/>
      <c r="P37" s="207"/>
      <c r="Q37" s="210" t="s">
        <v>76</v>
      </c>
      <c r="R37" s="35" t="s">
        <v>793</v>
      </c>
      <c r="S37" s="211"/>
      <c r="T37" s="42"/>
      <c r="U37" s="112" t="s">
        <v>109</v>
      </c>
      <c r="V37" s="115" t="s">
        <v>794</v>
      </c>
      <c r="W37" s="97"/>
    </row>
    <row r="38" spans="1:23" s="39" customFormat="1" ht="12.75" customHeight="1">
      <c r="A38" s="222"/>
      <c r="B38" s="43"/>
      <c r="C38" s="43"/>
      <c r="D38" s="207"/>
      <c r="E38" s="208" t="s">
        <v>79</v>
      </c>
      <c r="F38" s="214" t="s">
        <v>795</v>
      </c>
      <c r="G38" s="43"/>
      <c r="H38" s="43"/>
      <c r="I38" s="118" t="s">
        <v>115</v>
      </c>
      <c r="J38" s="115" t="s">
        <v>791</v>
      </c>
      <c r="K38" s="119"/>
      <c r="L38" s="46"/>
      <c r="M38" s="222"/>
      <c r="N38" s="43"/>
      <c r="O38" s="43"/>
      <c r="P38" s="207"/>
      <c r="Q38" s="208" t="s">
        <v>79</v>
      </c>
      <c r="R38" s="214" t="s">
        <v>796</v>
      </c>
      <c r="S38" s="43"/>
      <c r="T38" s="43"/>
      <c r="U38" s="118" t="s">
        <v>115</v>
      </c>
      <c r="V38" s="115" t="s">
        <v>794</v>
      </c>
      <c r="W38" s="119"/>
    </row>
    <row r="39" spans="1:23" ht="4.5" customHeight="1">
      <c r="A39" s="223"/>
      <c r="B39" s="224"/>
      <c r="C39" s="225"/>
      <c r="D39" s="226"/>
      <c r="E39" s="227"/>
      <c r="F39" s="228"/>
      <c r="G39" s="229"/>
      <c r="H39" s="229"/>
      <c r="I39" s="225"/>
      <c r="J39" s="224"/>
      <c r="K39" s="230"/>
      <c r="M39" s="223"/>
      <c r="N39" s="224"/>
      <c r="O39" s="225"/>
      <c r="P39" s="226"/>
      <c r="Q39" s="227"/>
      <c r="R39" s="228"/>
      <c r="S39" s="229"/>
      <c r="T39" s="229"/>
      <c r="U39" s="225"/>
      <c r="V39" s="224"/>
      <c r="W39" s="230"/>
    </row>
    <row r="40" spans="1:23" ht="12.75" customHeight="1">
      <c r="A40" s="130"/>
      <c r="B40" s="130" t="s">
        <v>117</v>
      </c>
      <c r="C40" s="131"/>
      <c r="D40" s="132" t="s">
        <v>118</v>
      </c>
      <c r="E40" s="132" t="s">
        <v>119</v>
      </c>
      <c r="F40" s="132" t="s">
        <v>120</v>
      </c>
      <c r="G40" s="133" t="s">
        <v>121</v>
      </c>
      <c r="H40" s="134"/>
      <c r="I40" s="131" t="s">
        <v>122</v>
      </c>
      <c r="J40" s="132" t="s">
        <v>117</v>
      </c>
      <c r="K40" s="130" t="s">
        <v>123</v>
      </c>
      <c r="L40" s="26">
        <v>150</v>
      </c>
      <c r="M40" s="130"/>
      <c r="N40" s="130" t="s">
        <v>117</v>
      </c>
      <c r="O40" s="131"/>
      <c r="P40" s="132" t="s">
        <v>118</v>
      </c>
      <c r="Q40" s="132" t="s">
        <v>119</v>
      </c>
      <c r="R40" s="132" t="s">
        <v>120</v>
      </c>
      <c r="S40" s="133" t="s">
        <v>121</v>
      </c>
      <c r="T40" s="134"/>
      <c r="U40" s="131" t="s">
        <v>122</v>
      </c>
      <c r="V40" s="132" t="s">
        <v>117</v>
      </c>
      <c r="W40" s="130" t="s">
        <v>123</v>
      </c>
    </row>
    <row r="41" spans="1:23" ht="12.75">
      <c r="A41" s="136" t="s">
        <v>123</v>
      </c>
      <c r="B41" s="179" t="s">
        <v>124</v>
      </c>
      <c r="C41" s="180" t="s">
        <v>125</v>
      </c>
      <c r="D41" s="181" t="s">
        <v>126</v>
      </c>
      <c r="E41" s="181" t="s">
        <v>127</v>
      </c>
      <c r="F41" s="181"/>
      <c r="G41" s="139" t="s">
        <v>125</v>
      </c>
      <c r="H41" s="139" t="s">
        <v>122</v>
      </c>
      <c r="I41" s="137"/>
      <c r="J41" s="136" t="s">
        <v>124</v>
      </c>
      <c r="K41" s="136"/>
      <c r="L41" s="26">
        <v>150</v>
      </c>
      <c r="M41" s="136" t="s">
        <v>123</v>
      </c>
      <c r="N41" s="179" t="s">
        <v>124</v>
      </c>
      <c r="O41" s="180" t="s">
        <v>125</v>
      </c>
      <c r="P41" s="181" t="s">
        <v>126</v>
      </c>
      <c r="Q41" s="181" t="s">
        <v>127</v>
      </c>
      <c r="R41" s="181"/>
      <c r="S41" s="139" t="s">
        <v>125</v>
      </c>
      <c r="T41" s="139" t="s">
        <v>122</v>
      </c>
      <c r="U41" s="137"/>
      <c r="V41" s="136" t="s">
        <v>124</v>
      </c>
      <c r="W41" s="136"/>
    </row>
    <row r="42" spans="1:23" ht="16.5" customHeight="1">
      <c r="A42" s="141">
        <v>-1.125</v>
      </c>
      <c r="B42" s="142">
        <v>2</v>
      </c>
      <c r="C42" s="143">
        <v>1</v>
      </c>
      <c r="D42" s="182" t="s">
        <v>797</v>
      </c>
      <c r="E42" s="144" t="s">
        <v>115</v>
      </c>
      <c r="F42" s="145">
        <v>12</v>
      </c>
      <c r="G42" s="146"/>
      <c r="H42" s="146">
        <v>680</v>
      </c>
      <c r="I42" s="147">
        <v>2</v>
      </c>
      <c r="J42" s="148">
        <v>4</v>
      </c>
      <c r="K42" s="149">
        <v>1.125</v>
      </c>
      <c r="L42" s="26"/>
      <c r="M42" s="141">
        <v>-1.5</v>
      </c>
      <c r="N42" s="142">
        <v>2</v>
      </c>
      <c r="O42" s="143">
        <v>3</v>
      </c>
      <c r="P42" s="182" t="s">
        <v>775</v>
      </c>
      <c r="Q42" s="144" t="s">
        <v>109</v>
      </c>
      <c r="R42" s="145">
        <v>10</v>
      </c>
      <c r="S42" s="146"/>
      <c r="T42" s="146">
        <v>620</v>
      </c>
      <c r="U42" s="147">
        <v>4</v>
      </c>
      <c r="V42" s="148">
        <v>4</v>
      </c>
      <c r="W42" s="149">
        <v>1.5</v>
      </c>
    </row>
    <row r="43" spans="1:23" ht="16.5" customHeight="1">
      <c r="A43" s="141">
        <v>-1.125</v>
      </c>
      <c r="B43" s="142">
        <v>2</v>
      </c>
      <c r="C43" s="143">
        <v>4</v>
      </c>
      <c r="D43" s="182" t="s">
        <v>797</v>
      </c>
      <c r="E43" s="144" t="s">
        <v>115</v>
      </c>
      <c r="F43" s="145">
        <v>12</v>
      </c>
      <c r="G43" s="146"/>
      <c r="H43" s="146">
        <v>680</v>
      </c>
      <c r="I43" s="147">
        <v>5</v>
      </c>
      <c r="J43" s="148">
        <v>4</v>
      </c>
      <c r="K43" s="149">
        <v>1.125</v>
      </c>
      <c r="L43" s="26"/>
      <c r="M43" s="141">
        <v>10.5</v>
      </c>
      <c r="N43" s="142">
        <v>6</v>
      </c>
      <c r="O43" s="143">
        <v>6</v>
      </c>
      <c r="P43" s="182" t="s">
        <v>798</v>
      </c>
      <c r="Q43" s="144" t="s">
        <v>109</v>
      </c>
      <c r="R43" s="145">
        <v>11</v>
      </c>
      <c r="S43" s="146">
        <v>100</v>
      </c>
      <c r="T43" s="146"/>
      <c r="U43" s="147">
        <v>1</v>
      </c>
      <c r="V43" s="148">
        <v>0</v>
      </c>
      <c r="W43" s="149">
        <v>-10.5</v>
      </c>
    </row>
    <row r="44" spans="1:23" ht="16.5" customHeight="1">
      <c r="A44" s="141">
        <v>-1.125</v>
      </c>
      <c r="B44" s="142">
        <v>2</v>
      </c>
      <c r="C44" s="143">
        <v>7</v>
      </c>
      <c r="D44" s="182" t="s">
        <v>775</v>
      </c>
      <c r="E44" s="144" t="s">
        <v>115</v>
      </c>
      <c r="F44" s="145">
        <v>12</v>
      </c>
      <c r="G44" s="146"/>
      <c r="H44" s="146">
        <v>680</v>
      </c>
      <c r="I44" s="147">
        <v>3</v>
      </c>
      <c r="J44" s="148">
        <v>4</v>
      </c>
      <c r="K44" s="149">
        <v>1.125</v>
      </c>
      <c r="L44" s="26"/>
      <c r="M44" s="141">
        <v>-1.5</v>
      </c>
      <c r="N44" s="142">
        <v>2</v>
      </c>
      <c r="O44" s="143">
        <v>2</v>
      </c>
      <c r="P44" s="182" t="s">
        <v>775</v>
      </c>
      <c r="Q44" s="144" t="s">
        <v>115</v>
      </c>
      <c r="R44" s="145">
        <v>10</v>
      </c>
      <c r="S44" s="146"/>
      <c r="T44" s="146">
        <v>620</v>
      </c>
      <c r="U44" s="147">
        <v>8</v>
      </c>
      <c r="V44" s="148">
        <v>4</v>
      </c>
      <c r="W44" s="149">
        <v>1.5</v>
      </c>
    </row>
    <row r="45" spans="1:23" ht="16.5" customHeight="1">
      <c r="A45" s="141">
        <v>7.875</v>
      </c>
      <c r="B45" s="142">
        <v>6</v>
      </c>
      <c r="C45" s="143">
        <v>6</v>
      </c>
      <c r="D45" s="182" t="s">
        <v>697</v>
      </c>
      <c r="E45" s="144" t="s">
        <v>5</v>
      </c>
      <c r="F45" s="145">
        <v>10</v>
      </c>
      <c r="G45" s="146"/>
      <c r="H45" s="146">
        <v>300</v>
      </c>
      <c r="I45" s="147">
        <v>8</v>
      </c>
      <c r="J45" s="148">
        <v>0</v>
      </c>
      <c r="K45" s="149">
        <v>-7.875</v>
      </c>
      <c r="L45" s="26"/>
      <c r="M45" s="141">
        <v>-1.5</v>
      </c>
      <c r="N45" s="142">
        <v>2</v>
      </c>
      <c r="O45" s="143">
        <v>7</v>
      </c>
      <c r="P45" s="182" t="s">
        <v>775</v>
      </c>
      <c r="Q45" s="144" t="s">
        <v>115</v>
      </c>
      <c r="R45" s="145">
        <v>10</v>
      </c>
      <c r="S45" s="146"/>
      <c r="T45" s="146">
        <v>620</v>
      </c>
      <c r="U45" s="147">
        <v>5</v>
      </c>
      <c r="V45" s="148">
        <v>4</v>
      </c>
      <c r="W45" s="149">
        <v>1.5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61</v>
      </c>
      <c r="C47" s="20"/>
      <c r="D47" s="19"/>
      <c r="E47" s="21" t="s">
        <v>184</v>
      </c>
      <c r="F47" s="22"/>
      <c r="G47" s="23" t="s">
        <v>63</v>
      </c>
      <c r="H47" s="23"/>
      <c r="I47" s="24" t="s">
        <v>64</v>
      </c>
      <c r="J47" s="24"/>
      <c r="K47" s="25"/>
      <c r="L47" s="26">
        <v>150</v>
      </c>
      <c r="M47" s="18"/>
      <c r="N47" s="19" t="s">
        <v>61</v>
      </c>
      <c r="O47" s="20"/>
      <c r="P47" s="19"/>
      <c r="Q47" s="21" t="s">
        <v>185</v>
      </c>
      <c r="R47" s="22"/>
      <c r="S47" s="23" t="s">
        <v>63</v>
      </c>
      <c r="T47" s="23"/>
      <c r="U47" s="24" t="s">
        <v>66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67</v>
      </c>
      <c r="H48" s="31"/>
      <c r="I48" s="24" t="s">
        <v>69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67</v>
      </c>
      <c r="T48" s="231"/>
      <c r="U48" s="24" t="s">
        <v>140</v>
      </c>
      <c r="V48" s="24"/>
      <c r="W48" s="25"/>
    </row>
    <row r="49" spans="1:23" s="39" customFormat="1" ht="4.5" customHeight="1">
      <c r="A49" s="198"/>
      <c r="B49" s="199"/>
      <c r="C49" s="200"/>
      <c r="D49" s="201"/>
      <c r="E49" s="202"/>
      <c r="F49" s="203"/>
      <c r="G49" s="204"/>
      <c r="H49" s="204"/>
      <c r="I49" s="200"/>
      <c r="J49" s="199"/>
      <c r="K49" s="205"/>
      <c r="L49" s="26"/>
      <c r="M49" s="198"/>
      <c r="N49" s="199"/>
      <c r="O49" s="200"/>
      <c r="P49" s="201"/>
      <c r="Q49" s="202"/>
      <c r="R49" s="203"/>
      <c r="S49" s="204"/>
      <c r="T49" s="204"/>
      <c r="U49" s="200"/>
      <c r="V49" s="199"/>
      <c r="W49" s="205"/>
    </row>
    <row r="50" spans="1:23" s="39" customFormat="1" ht="12.75" customHeight="1">
      <c r="A50" s="206"/>
      <c r="B50" s="32"/>
      <c r="C50" s="33"/>
      <c r="D50" s="207"/>
      <c r="E50" s="208" t="s">
        <v>70</v>
      </c>
      <c r="F50" s="35" t="s">
        <v>419</v>
      </c>
      <c r="G50" s="36"/>
      <c r="H50" s="42"/>
      <c r="I50" s="42"/>
      <c r="J50" s="32"/>
      <c r="K50" s="209"/>
      <c r="L50" s="38"/>
      <c r="M50" s="206"/>
      <c r="N50" s="32"/>
      <c r="O50" s="33"/>
      <c r="P50" s="207"/>
      <c r="Q50" s="208" t="s">
        <v>70</v>
      </c>
      <c r="R50" s="35" t="s">
        <v>289</v>
      </c>
      <c r="S50" s="36"/>
      <c r="T50" s="42"/>
      <c r="U50" s="42"/>
      <c r="V50" s="32"/>
      <c r="W50" s="209"/>
    </row>
    <row r="51" spans="1:23" s="39" customFormat="1" ht="12.75" customHeight="1">
      <c r="A51" s="206"/>
      <c r="B51" s="32"/>
      <c r="C51" s="33"/>
      <c r="D51" s="207"/>
      <c r="E51" s="210" t="s">
        <v>73</v>
      </c>
      <c r="F51" s="35" t="s">
        <v>567</v>
      </c>
      <c r="G51" s="211"/>
      <c r="H51" s="42"/>
      <c r="I51" s="42"/>
      <c r="J51" s="32"/>
      <c r="K51" s="209"/>
      <c r="L51" s="38"/>
      <c r="M51" s="206"/>
      <c r="N51" s="32"/>
      <c r="O51" s="33"/>
      <c r="P51" s="207"/>
      <c r="Q51" s="210" t="s">
        <v>73</v>
      </c>
      <c r="R51" s="35" t="s">
        <v>799</v>
      </c>
      <c r="S51" s="211"/>
      <c r="T51" s="42"/>
      <c r="U51" s="42"/>
      <c r="V51" s="32"/>
      <c r="W51" s="209"/>
    </row>
    <row r="52" spans="1:23" s="39" customFormat="1" ht="12.75" customHeight="1">
      <c r="A52" s="206"/>
      <c r="B52" s="32"/>
      <c r="C52" s="33"/>
      <c r="D52" s="207"/>
      <c r="E52" s="210" t="s">
        <v>76</v>
      </c>
      <c r="F52" s="35" t="s">
        <v>800</v>
      </c>
      <c r="G52" s="36"/>
      <c r="H52" s="42"/>
      <c r="I52" s="42"/>
      <c r="J52" s="32"/>
      <c r="K52" s="209"/>
      <c r="L52" s="38"/>
      <c r="M52" s="206"/>
      <c r="N52" s="32"/>
      <c r="O52" s="33"/>
      <c r="P52" s="207"/>
      <c r="Q52" s="210" t="s">
        <v>76</v>
      </c>
      <c r="R52" s="35" t="s">
        <v>801</v>
      </c>
      <c r="S52" s="36"/>
      <c r="T52" s="42"/>
      <c r="U52" s="42"/>
      <c r="V52" s="32"/>
      <c r="W52" s="209"/>
    </row>
    <row r="53" spans="1:23" s="39" customFormat="1" ht="12.75" customHeight="1">
      <c r="A53" s="206"/>
      <c r="B53" s="32"/>
      <c r="C53" s="33"/>
      <c r="D53" s="207"/>
      <c r="E53" s="208" t="s">
        <v>79</v>
      </c>
      <c r="F53" s="35" t="s">
        <v>618</v>
      </c>
      <c r="G53" s="36"/>
      <c r="H53" s="42"/>
      <c r="I53" s="42"/>
      <c r="J53" s="32"/>
      <c r="K53" s="209"/>
      <c r="L53" s="38"/>
      <c r="M53" s="206"/>
      <c r="N53" s="32"/>
      <c r="O53" s="33"/>
      <c r="P53" s="207"/>
      <c r="Q53" s="208" t="s">
        <v>79</v>
      </c>
      <c r="R53" s="35" t="s">
        <v>161</v>
      </c>
      <c r="S53" s="36"/>
      <c r="T53" s="42"/>
      <c r="U53" s="42"/>
      <c r="V53" s="32"/>
      <c r="W53" s="209"/>
    </row>
    <row r="54" spans="1:23" s="39" customFormat="1" ht="12.75" customHeight="1">
      <c r="A54" s="213" t="s">
        <v>70</v>
      </c>
      <c r="B54" s="214" t="s">
        <v>802</v>
      </c>
      <c r="C54" s="33"/>
      <c r="D54" s="207"/>
      <c r="F54" s="36"/>
      <c r="G54" s="208" t="s">
        <v>70</v>
      </c>
      <c r="H54" s="216" t="s">
        <v>803</v>
      </c>
      <c r="I54" s="36"/>
      <c r="J54" s="211"/>
      <c r="K54" s="209"/>
      <c r="L54" s="38"/>
      <c r="M54" s="213" t="s">
        <v>70</v>
      </c>
      <c r="N54" s="214" t="s">
        <v>804</v>
      </c>
      <c r="O54" s="33"/>
      <c r="P54" s="207"/>
      <c r="R54" s="36"/>
      <c r="S54" s="208" t="s">
        <v>70</v>
      </c>
      <c r="T54" s="216" t="s">
        <v>805</v>
      </c>
      <c r="U54" s="36"/>
      <c r="V54" s="211"/>
      <c r="W54" s="209"/>
    </row>
    <row r="55" spans="1:23" s="39" customFormat="1" ht="12.75" customHeight="1">
      <c r="A55" s="217" t="s">
        <v>73</v>
      </c>
      <c r="B55" s="214" t="s">
        <v>576</v>
      </c>
      <c r="C55" s="45"/>
      <c r="D55" s="207"/>
      <c r="F55" s="218"/>
      <c r="G55" s="210" t="s">
        <v>73</v>
      </c>
      <c r="H55" s="216" t="s">
        <v>289</v>
      </c>
      <c r="I55" s="36"/>
      <c r="J55" s="211"/>
      <c r="K55" s="209"/>
      <c r="L55" s="38"/>
      <c r="M55" s="217" t="s">
        <v>73</v>
      </c>
      <c r="N55" s="214" t="s">
        <v>596</v>
      </c>
      <c r="O55" s="45"/>
      <c r="P55" s="207"/>
      <c r="R55" s="218"/>
      <c r="S55" s="210" t="s">
        <v>73</v>
      </c>
      <c r="T55" s="216" t="s">
        <v>806</v>
      </c>
      <c r="U55" s="36"/>
      <c r="V55" s="211"/>
      <c r="W55" s="209"/>
    </row>
    <row r="56" spans="1:23" s="39" customFormat="1" ht="12.75" customHeight="1">
      <c r="A56" s="217" t="s">
        <v>76</v>
      </c>
      <c r="B56" s="214" t="s">
        <v>510</v>
      </c>
      <c r="C56" s="33"/>
      <c r="D56" s="207"/>
      <c r="F56" s="218"/>
      <c r="G56" s="210" t="s">
        <v>76</v>
      </c>
      <c r="H56" s="216" t="s">
        <v>415</v>
      </c>
      <c r="I56" s="36"/>
      <c r="J56" s="36"/>
      <c r="K56" s="209"/>
      <c r="L56" s="38"/>
      <c r="M56" s="217" t="s">
        <v>76</v>
      </c>
      <c r="N56" s="214" t="s">
        <v>541</v>
      </c>
      <c r="O56" s="33"/>
      <c r="P56" s="207"/>
      <c r="R56" s="218"/>
      <c r="S56" s="210" t="s">
        <v>76</v>
      </c>
      <c r="T56" s="216" t="s">
        <v>98</v>
      </c>
      <c r="U56" s="36"/>
      <c r="V56" s="36"/>
      <c r="W56" s="209"/>
    </row>
    <row r="57" spans="1:23" s="39" customFormat="1" ht="12.75" customHeight="1">
      <c r="A57" s="213" t="s">
        <v>79</v>
      </c>
      <c r="B57" s="214" t="s">
        <v>230</v>
      </c>
      <c r="C57" s="45"/>
      <c r="D57" s="207"/>
      <c r="F57" s="36"/>
      <c r="G57" s="208" t="s">
        <v>79</v>
      </c>
      <c r="H57" s="216" t="s">
        <v>807</v>
      </c>
      <c r="I57" s="95"/>
      <c r="J57" s="108" t="s">
        <v>96</v>
      </c>
      <c r="K57" s="97"/>
      <c r="L57" s="38"/>
      <c r="M57" s="213" t="s">
        <v>79</v>
      </c>
      <c r="N57" s="214" t="s">
        <v>808</v>
      </c>
      <c r="O57" s="45"/>
      <c r="P57" s="207"/>
      <c r="R57" s="36"/>
      <c r="S57" s="208" t="s">
        <v>79</v>
      </c>
      <c r="T57" s="216" t="s">
        <v>809</v>
      </c>
      <c r="U57" s="95"/>
      <c r="V57" s="108" t="s">
        <v>96</v>
      </c>
      <c r="W57" s="97"/>
    </row>
    <row r="58" spans="1:23" s="39" customFormat="1" ht="12.75" customHeight="1">
      <c r="A58" s="220"/>
      <c r="B58" s="45"/>
      <c r="C58" s="208"/>
      <c r="D58" s="207"/>
      <c r="E58" s="208" t="s">
        <v>70</v>
      </c>
      <c r="F58" s="35" t="s">
        <v>810</v>
      </c>
      <c r="G58" s="36"/>
      <c r="H58" s="221"/>
      <c r="I58" s="112" t="s">
        <v>100</v>
      </c>
      <c r="J58" s="113" t="s">
        <v>811</v>
      </c>
      <c r="K58" s="97"/>
      <c r="L58" s="38"/>
      <c r="M58" s="220"/>
      <c r="N58" s="45"/>
      <c r="O58" s="208"/>
      <c r="P58" s="207"/>
      <c r="Q58" s="208" t="s">
        <v>70</v>
      </c>
      <c r="R58" s="35" t="s">
        <v>114</v>
      </c>
      <c r="S58" s="36"/>
      <c r="T58" s="221"/>
      <c r="U58" s="112" t="s">
        <v>100</v>
      </c>
      <c r="V58" s="113" t="s">
        <v>812</v>
      </c>
      <c r="W58" s="97"/>
    </row>
    <row r="59" spans="1:23" s="39" customFormat="1" ht="12.75" customHeight="1">
      <c r="A59" s="206"/>
      <c r="B59" s="114" t="s">
        <v>104</v>
      </c>
      <c r="C59" s="33"/>
      <c r="D59" s="207"/>
      <c r="E59" s="210" t="s">
        <v>73</v>
      </c>
      <c r="F59" s="35" t="s">
        <v>813</v>
      </c>
      <c r="G59" s="36"/>
      <c r="H59" s="42"/>
      <c r="I59" s="112" t="s">
        <v>5</v>
      </c>
      <c r="J59" s="115" t="s">
        <v>811</v>
      </c>
      <c r="K59" s="97"/>
      <c r="L59" s="38"/>
      <c r="M59" s="206"/>
      <c r="N59" s="114" t="s">
        <v>104</v>
      </c>
      <c r="O59" s="33"/>
      <c r="P59" s="207"/>
      <c r="Q59" s="210" t="s">
        <v>73</v>
      </c>
      <c r="R59" s="35" t="s">
        <v>814</v>
      </c>
      <c r="S59" s="36"/>
      <c r="T59" s="42"/>
      <c r="U59" s="112" t="s">
        <v>5</v>
      </c>
      <c r="V59" s="115" t="s">
        <v>812</v>
      </c>
      <c r="W59" s="97"/>
    </row>
    <row r="60" spans="1:23" s="39" customFormat="1" ht="12.75" customHeight="1">
      <c r="A60" s="206"/>
      <c r="B60" s="114" t="s">
        <v>815</v>
      </c>
      <c r="C60" s="33"/>
      <c r="D60" s="207"/>
      <c r="E60" s="210" t="s">
        <v>76</v>
      </c>
      <c r="F60" s="35" t="s">
        <v>247</v>
      </c>
      <c r="G60" s="211"/>
      <c r="H60" s="42"/>
      <c r="I60" s="112" t="s">
        <v>109</v>
      </c>
      <c r="J60" s="115" t="s">
        <v>816</v>
      </c>
      <c r="K60" s="97"/>
      <c r="L60" s="38"/>
      <c r="M60" s="206"/>
      <c r="N60" s="114" t="s">
        <v>817</v>
      </c>
      <c r="O60" s="33"/>
      <c r="P60" s="207"/>
      <c r="Q60" s="210" t="s">
        <v>76</v>
      </c>
      <c r="R60" s="212" t="s">
        <v>818</v>
      </c>
      <c r="S60" s="211"/>
      <c r="T60" s="42"/>
      <c r="U60" s="112" t="s">
        <v>109</v>
      </c>
      <c r="V60" s="115" t="s">
        <v>819</v>
      </c>
      <c r="W60" s="97"/>
    </row>
    <row r="61" spans="1:23" s="39" customFormat="1" ht="12.75" customHeight="1">
      <c r="A61" s="222"/>
      <c r="B61" s="43"/>
      <c r="C61" s="43"/>
      <c r="D61" s="207"/>
      <c r="E61" s="208" t="s">
        <v>79</v>
      </c>
      <c r="F61" s="214" t="s">
        <v>820</v>
      </c>
      <c r="G61" s="43"/>
      <c r="H61" s="43"/>
      <c r="I61" s="118" t="s">
        <v>115</v>
      </c>
      <c r="J61" s="115" t="s">
        <v>816</v>
      </c>
      <c r="K61" s="119"/>
      <c r="L61" s="46"/>
      <c r="M61" s="222"/>
      <c r="N61" s="43"/>
      <c r="O61" s="43"/>
      <c r="P61" s="207"/>
      <c r="Q61" s="208" t="s">
        <v>79</v>
      </c>
      <c r="R61" s="214" t="s">
        <v>821</v>
      </c>
      <c r="S61" s="43"/>
      <c r="T61" s="43"/>
      <c r="U61" s="118" t="s">
        <v>115</v>
      </c>
      <c r="V61" s="115" t="s">
        <v>819</v>
      </c>
      <c r="W61" s="119"/>
    </row>
    <row r="62" spans="1:23" ht="4.5" customHeight="1">
      <c r="A62" s="223"/>
      <c r="B62" s="224"/>
      <c r="C62" s="225"/>
      <c r="D62" s="226"/>
      <c r="E62" s="227"/>
      <c r="F62" s="228"/>
      <c r="G62" s="229"/>
      <c r="H62" s="229"/>
      <c r="I62" s="225"/>
      <c r="J62" s="224"/>
      <c r="K62" s="230"/>
      <c r="M62" s="223"/>
      <c r="N62" s="224"/>
      <c r="O62" s="225"/>
      <c r="P62" s="226"/>
      <c r="Q62" s="227"/>
      <c r="R62" s="228"/>
      <c r="S62" s="229"/>
      <c r="T62" s="229"/>
      <c r="U62" s="225"/>
      <c r="V62" s="224"/>
      <c r="W62" s="230"/>
    </row>
    <row r="63" spans="1:23" ht="12.75" customHeight="1">
      <c r="A63" s="130"/>
      <c r="B63" s="130" t="s">
        <v>117</v>
      </c>
      <c r="C63" s="131"/>
      <c r="D63" s="132" t="s">
        <v>118</v>
      </c>
      <c r="E63" s="132" t="s">
        <v>119</v>
      </c>
      <c r="F63" s="132" t="s">
        <v>120</v>
      </c>
      <c r="G63" s="133" t="s">
        <v>121</v>
      </c>
      <c r="H63" s="134"/>
      <c r="I63" s="131" t="s">
        <v>122</v>
      </c>
      <c r="J63" s="132" t="s">
        <v>117</v>
      </c>
      <c r="K63" s="130" t="s">
        <v>123</v>
      </c>
      <c r="L63" s="26">
        <v>150</v>
      </c>
      <c r="M63" s="130"/>
      <c r="N63" s="130" t="s">
        <v>117</v>
      </c>
      <c r="O63" s="131"/>
      <c r="P63" s="132" t="s">
        <v>118</v>
      </c>
      <c r="Q63" s="132" t="s">
        <v>119</v>
      </c>
      <c r="R63" s="132" t="s">
        <v>120</v>
      </c>
      <c r="S63" s="133" t="s">
        <v>121</v>
      </c>
      <c r="T63" s="134"/>
      <c r="U63" s="131" t="s">
        <v>122</v>
      </c>
      <c r="V63" s="132" t="s">
        <v>117</v>
      </c>
      <c r="W63" s="130" t="s">
        <v>123</v>
      </c>
    </row>
    <row r="64" spans="1:23" ht="12.75">
      <c r="A64" s="136" t="s">
        <v>123</v>
      </c>
      <c r="B64" s="179" t="s">
        <v>124</v>
      </c>
      <c r="C64" s="180" t="s">
        <v>125</v>
      </c>
      <c r="D64" s="181" t="s">
        <v>126</v>
      </c>
      <c r="E64" s="181" t="s">
        <v>127</v>
      </c>
      <c r="F64" s="181"/>
      <c r="G64" s="139" t="s">
        <v>125</v>
      </c>
      <c r="H64" s="139" t="s">
        <v>122</v>
      </c>
      <c r="I64" s="137"/>
      <c r="J64" s="136" t="s">
        <v>124</v>
      </c>
      <c r="K64" s="136"/>
      <c r="L64" s="26">
        <v>150</v>
      </c>
      <c r="M64" s="136" t="s">
        <v>123</v>
      </c>
      <c r="N64" s="179" t="s">
        <v>124</v>
      </c>
      <c r="O64" s="180" t="s">
        <v>125</v>
      </c>
      <c r="P64" s="181" t="s">
        <v>126</v>
      </c>
      <c r="Q64" s="181" t="s">
        <v>127</v>
      </c>
      <c r="R64" s="181"/>
      <c r="S64" s="139" t="s">
        <v>125</v>
      </c>
      <c r="T64" s="139" t="s">
        <v>122</v>
      </c>
      <c r="U64" s="137"/>
      <c r="V64" s="136" t="s">
        <v>124</v>
      </c>
      <c r="W64" s="136"/>
    </row>
    <row r="65" spans="1:23" ht="16.5" customHeight="1">
      <c r="A65" s="141">
        <v>1.125</v>
      </c>
      <c r="B65" s="142">
        <v>4</v>
      </c>
      <c r="C65" s="143">
        <v>3</v>
      </c>
      <c r="D65" s="182" t="s">
        <v>135</v>
      </c>
      <c r="E65" s="144" t="s">
        <v>115</v>
      </c>
      <c r="F65" s="145">
        <v>9</v>
      </c>
      <c r="G65" s="146"/>
      <c r="H65" s="146">
        <v>140</v>
      </c>
      <c r="I65" s="147">
        <v>4</v>
      </c>
      <c r="J65" s="148">
        <v>2</v>
      </c>
      <c r="K65" s="149">
        <v>-1.125</v>
      </c>
      <c r="L65" s="26"/>
      <c r="M65" s="141">
        <v>0.25</v>
      </c>
      <c r="N65" s="142">
        <v>4</v>
      </c>
      <c r="O65" s="143">
        <v>3</v>
      </c>
      <c r="P65" s="182" t="s">
        <v>179</v>
      </c>
      <c r="Q65" s="144" t="s">
        <v>109</v>
      </c>
      <c r="R65" s="145">
        <v>10</v>
      </c>
      <c r="S65" s="146"/>
      <c r="T65" s="146">
        <v>620</v>
      </c>
      <c r="U65" s="147">
        <v>4</v>
      </c>
      <c r="V65" s="148">
        <v>2</v>
      </c>
      <c r="W65" s="149">
        <v>-0.25</v>
      </c>
    </row>
    <row r="66" spans="1:23" ht="16.5" customHeight="1">
      <c r="A66" s="141">
        <v>-7.875</v>
      </c>
      <c r="B66" s="142">
        <v>0</v>
      </c>
      <c r="C66" s="143">
        <v>6</v>
      </c>
      <c r="D66" s="182" t="s">
        <v>300</v>
      </c>
      <c r="E66" s="144" t="s">
        <v>115</v>
      </c>
      <c r="F66" s="145">
        <v>9</v>
      </c>
      <c r="G66" s="146"/>
      <c r="H66" s="146">
        <v>530</v>
      </c>
      <c r="I66" s="147">
        <v>1</v>
      </c>
      <c r="J66" s="148">
        <v>6</v>
      </c>
      <c r="K66" s="149">
        <v>7.875</v>
      </c>
      <c r="L66" s="26"/>
      <c r="M66" s="141">
        <v>3.25</v>
      </c>
      <c r="N66" s="142">
        <v>6</v>
      </c>
      <c r="O66" s="143">
        <v>6</v>
      </c>
      <c r="P66" s="182" t="s">
        <v>822</v>
      </c>
      <c r="Q66" s="144" t="s">
        <v>100</v>
      </c>
      <c r="R66" s="145">
        <v>7</v>
      </c>
      <c r="S66" s="146"/>
      <c r="T66" s="146">
        <v>500</v>
      </c>
      <c r="U66" s="147">
        <v>1</v>
      </c>
      <c r="V66" s="148">
        <v>0</v>
      </c>
      <c r="W66" s="149">
        <v>-3.25</v>
      </c>
    </row>
    <row r="67" spans="1:23" ht="16.5" customHeight="1">
      <c r="A67" s="141">
        <v>1.125</v>
      </c>
      <c r="B67" s="142">
        <v>4</v>
      </c>
      <c r="C67" s="143">
        <v>2</v>
      </c>
      <c r="D67" s="182" t="s">
        <v>135</v>
      </c>
      <c r="E67" s="144" t="s">
        <v>109</v>
      </c>
      <c r="F67" s="145">
        <v>9</v>
      </c>
      <c r="G67" s="146"/>
      <c r="H67" s="146">
        <v>140</v>
      </c>
      <c r="I67" s="147">
        <v>8</v>
      </c>
      <c r="J67" s="148">
        <v>2</v>
      </c>
      <c r="K67" s="149">
        <v>-1.125</v>
      </c>
      <c r="L67" s="26"/>
      <c r="M67" s="141">
        <v>-0.75</v>
      </c>
      <c r="N67" s="142">
        <v>2</v>
      </c>
      <c r="O67" s="143">
        <v>2</v>
      </c>
      <c r="P67" s="182" t="s">
        <v>672</v>
      </c>
      <c r="Q67" s="144" t="s">
        <v>109</v>
      </c>
      <c r="R67" s="145">
        <v>11</v>
      </c>
      <c r="S67" s="146"/>
      <c r="T67" s="146">
        <v>650</v>
      </c>
      <c r="U67" s="147">
        <v>8</v>
      </c>
      <c r="V67" s="148">
        <v>4</v>
      </c>
      <c r="W67" s="149">
        <v>0.75</v>
      </c>
    </row>
    <row r="68" spans="1:23" ht="16.5" customHeight="1">
      <c r="A68" s="141">
        <v>1.125</v>
      </c>
      <c r="B68" s="142">
        <v>4</v>
      </c>
      <c r="C68" s="143">
        <v>7</v>
      </c>
      <c r="D68" s="182" t="s">
        <v>181</v>
      </c>
      <c r="E68" s="144" t="s">
        <v>115</v>
      </c>
      <c r="F68" s="145">
        <v>9</v>
      </c>
      <c r="G68" s="146"/>
      <c r="H68" s="146">
        <v>140</v>
      </c>
      <c r="I68" s="147">
        <v>5</v>
      </c>
      <c r="J68" s="148">
        <v>2</v>
      </c>
      <c r="K68" s="149">
        <v>-1.125</v>
      </c>
      <c r="L68" s="26"/>
      <c r="M68" s="141">
        <v>-1.75</v>
      </c>
      <c r="N68" s="142">
        <v>0</v>
      </c>
      <c r="O68" s="143">
        <v>7</v>
      </c>
      <c r="P68" s="182" t="s">
        <v>179</v>
      </c>
      <c r="Q68" s="144" t="s">
        <v>109</v>
      </c>
      <c r="R68" s="145">
        <v>12</v>
      </c>
      <c r="S68" s="146"/>
      <c r="T68" s="146">
        <v>680</v>
      </c>
      <c r="U68" s="147">
        <v>5</v>
      </c>
      <c r="V68" s="148">
        <v>6</v>
      </c>
      <c r="W68" s="149">
        <v>1.75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61</v>
      </c>
      <c r="C70" s="20"/>
      <c r="D70" s="19"/>
      <c r="E70" s="21" t="s">
        <v>227</v>
      </c>
      <c r="F70" s="22"/>
      <c r="G70" s="23" t="s">
        <v>63</v>
      </c>
      <c r="H70" s="23"/>
      <c r="I70" s="24" t="s">
        <v>137</v>
      </c>
      <c r="J70" s="24"/>
      <c r="K70" s="25"/>
      <c r="L70" s="26">
        <v>150</v>
      </c>
      <c r="M70" s="18"/>
      <c r="N70" s="19" t="s">
        <v>61</v>
      </c>
      <c r="O70" s="20"/>
      <c r="P70" s="19"/>
      <c r="Q70" s="21" t="s">
        <v>228</v>
      </c>
      <c r="R70" s="22"/>
      <c r="S70" s="23" t="s">
        <v>63</v>
      </c>
      <c r="T70" s="23"/>
      <c r="U70" s="24" t="s">
        <v>139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67</v>
      </c>
      <c r="H71" s="31"/>
      <c r="I71" s="24" t="s">
        <v>141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67</v>
      </c>
      <c r="T71" s="31"/>
      <c r="U71" s="24" t="s">
        <v>68</v>
      </c>
      <c r="V71" s="24"/>
      <c r="W71" s="25"/>
    </row>
    <row r="72" spans="1:23" s="39" customFormat="1" ht="4.5" customHeight="1">
      <c r="A72" s="198"/>
      <c r="B72" s="199"/>
      <c r="C72" s="200"/>
      <c r="D72" s="201"/>
      <c r="E72" s="202"/>
      <c r="F72" s="203"/>
      <c r="G72" s="204"/>
      <c r="H72" s="204"/>
      <c r="I72" s="200"/>
      <c r="J72" s="199"/>
      <c r="K72" s="205"/>
      <c r="L72" s="26"/>
      <c r="M72" s="198"/>
      <c r="N72" s="199"/>
      <c r="O72" s="200"/>
      <c r="P72" s="201"/>
      <c r="Q72" s="202"/>
      <c r="R72" s="203"/>
      <c r="S72" s="204"/>
      <c r="T72" s="204"/>
      <c r="U72" s="200"/>
      <c r="V72" s="199"/>
      <c r="W72" s="205"/>
    </row>
    <row r="73" spans="1:23" s="39" customFormat="1" ht="12.75" customHeight="1">
      <c r="A73" s="206"/>
      <c r="B73" s="32"/>
      <c r="C73" s="33"/>
      <c r="D73" s="207"/>
      <c r="E73" s="208" t="s">
        <v>70</v>
      </c>
      <c r="F73" s="35" t="s">
        <v>823</v>
      </c>
      <c r="G73" s="36"/>
      <c r="H73" s="42"/>
      <c r="I73" s="42"/>
      <c r="J73" s="32"/>
      <c r="K73" s="209"/>
      <c r="L73" s="38"/>
      <c r="M73" s="206"/>
      <c r="N73" s="32"/>
      <c r="O73" s="33"/>
      <c r="P73" s="207"/>
      <c r="Q73" s="208" t="s">
        <v>70</v>
      </c>
      <c r="R73" s="35" t="s">
        <v>824</v>
      </c>
      <c r="S73" s="36"/>
      <c r="T73" s="42"/>
      <c r="U73" s="42"/>
      <c r="V73" s="32"/>
      <c r="W73" s="209"/>
    </row>
    <row r="74" spans="1:23" s="39" customFormat="1" ht="12.75" customHeight="1">
      <c r="A74" s="206"/>
      <c r="B74" s="32"/>
      <c r="C74" s="33"/>
      <c r="D74" s="207"/>
      <c r="E74" s="210" t="s">
        <v>73</v>
      </c>
      <c r="F74" s="35" t="s">
        <v>388</v>
      </c>
      <c r="G74" s="211"/>
      <c r="H74" s="42"/>
      <c r="I74" s="42"/>
      <c r="J74" s="32"/>
      <c r="K74" s="209"/>
      <c r="L74" s="38"/>
      <c r="M74" s="206"/>
      <c r="N74" s="32"/>
      <c r="O74" s="33"/>
      <c r="P74" s="207"/>
      <c r="Q74" s="210" t="s">
        <v>73</v>
      </c>
      <c r="R74" s="35" t="s">
        <v>701</v>
      </c>
      <c r="S74" s="211"/>
      <c r="T74" s="42"/>
      <c r="U74" s="42"/>
      <c r="V74" s="32"/>
      <c r="W74" s="209"/>
    </row>
    <row r="75" spans="1:23" s="39" customFormat="1" ht="12.75" customHeight="1">
      <c r="A75" s="206"/>
      <c r="B75" s="32"/>
      <c r="C75" s="33"/>
      <c r="D75" s="207"/>
      <c r="E75" s="210" t="s">
        <v>76</v>
      </c>
      <c r="F75" s="35" t="s">
        <v>825</v>
      </c>
      <c r="G75" s="36"/>
      <c r="H75" s="42"/>
      <c r="I75" s="42"/>
      <c r="J75" s="32"/>
      <c r="K75" s="209"/>
      <c r="L75" s="38"/>
      <c r="M75" s="206"/>
      <c r="N75" s="32"/>
      <c r="O75" s="33"/>
      <c r="P75" s="207"/>
      <c r="Q75" s="210" t="s">
        <v>76</v>
      </c>
      <c r="R75" s="35" t="s">
        <v>796</v>
      </c>
      <c r="S75" s="36"/>
      <c r="T75" s="42"/>
      <c r="U75" s="42"/>
      <c r="V75" s="32"/>
      <c r="W75" s="209"/>
    </row>
    <row r="76" spans="1:23" s="39" customFormat="1" ht="12.75" customHeight="1">
      <c r="A76" s="206"/>
      <c r="B76" s="32"/>
      <c r="C76" s="33"/>
      <c r="D76" s="207"/>
      <c r="E76" s="208" t="s">
        <v>79</v>
      </c>
      <c r="F76" s="35" t="s">
        <v>106</v>
      </c>
      <c r="G76" s="36"/>
      <c r="H76" s="42"/>
      <c r="I76" s="42"/>
      <c r="J76" s="32"/>
      <c r="K76" s="209"/>
      <c r="L76" s="38"/>
      <c r="M76" s="206"/>
      <c r="N76" s="32"/>
      <c r="O76" s="33"/>
      <c r="P76" s="207"/>
      <c r="Q76" s="208" t="s">
        <v>79</v>
      </c>
      <c r="R76" s="35" t="s">
        <v>826</v>
      </c>
      <c r="S76" s="36"/>
      <c r="T76" s="42"/>
      <c r="U76" s="42"/>
      <c r="V76" s="32"/>
      <c r="W76" s="209"/>
    </row>
    <row r="77" spans="1:23" s="39" customFormat="1" ht="12.75" customHeight="1">
      <c r="A77" s="213" t="s">
        <v>70</v>
      </c>
      <c r="B77" s="214" t="s">
        <v>202</v>
      </c>
      <c r="C77" s="33"/>
      <c r="D77" s="207"/>
      <c r="F77" s="36"/>
      <c r="G77" s="208" t="s">
        <v>70</v>
      </c>
      <c r="H77" s="216" t="s">
        <v>827</v>
      </c>
      <c r="I77" s="36"/>
      <c r="J77" s="211"/>
      <c r="K77" s="209"/>
      <c r="L77" s="38"/>
      <c r="M77" s="213" t="s">
        <v>70</v>
      </c>
      <c r="N77" s="214" t="s">
        <v>78</v>
      </c>
      <c r="O77" s="33"/>
      <c r="P77" s="207"/>
      <c r="R77" s="36"/>
      <c r="S77" s="208" t="s">
        <v>70</v>
      </c>
      <c r="T77" s="216" t="s">
        <v>828</v>
      </c>
      <c r="U77" s="36"/>
      <c r="V77" s="211"/>
      <c r="W77" s="209"/>
    </row>
    <row r="78" spans="1:23" s="39" customFormat="1" ht="12.75" customHeight="1">
      <c r="A78" s="217" t="s">
        <v>73</v>
      </c>
      <c r="B78" s="214" t="s">
        <v>91</v>
      </c>
      <c r="C78" s="45"/>
      <c r="D78" s="207"/>
      <c r="F78" s="218"/>
      <c r="G78" s="210" t="s">
        <v>73</v>
      </c>
      <c r="H78" s="216" t="s">
        <v>230</v>
      </c>
      <c r="I78" s="36"/>
      <c r="J78" s="211"/>
      <c r="K78" s="209"/>
      <c r="L78" s="38"/>
      <c r="M78" s="217" t="s">
        <v>73</v>
      </c>
      <c r="N78" s="214" t="s">
        <v>829</v>
      </c>
      <c r="O78" s="45"/>
      <c r="P78" s="207"/>
      <c r="R78" s="218"/>
      <c r="S78" s="210" t="s">
        <v>73</v>
      </c>
      <c r="T78" s="216" t="s">
        <v>830</v>
      </c>
      <c r="U78" s="36"/>
      <c r="V78" s="211"/>
      <c r="W78" s="209"/>
    </row>
    <row r="79" spans="1:23" s="39" customFormat="1" ht="12.75" customHeight="1">
      <c r="A79" s="217" t="s">
        <v>76</v>
      </c>
      <c r="B79" s="214" t="s">
        <v>244</v>
      </c>
      <c r="C79" s="33"/>
      <c r="D79" s="207"/>
      <c r="F79" s="218"/>
      <c r="G79" s="210" t="s">
        <v>76</v>
      </c>
      <c r="H79" s="216" t="s">
        <v>152</v>
      </c>
      <c r="I79" s="36"/>
      <c r="J79" s="36"/>
      <c r="K79" s="209"/>
      <c r="L79" s="38"/>
      <c r="M79" s="217" t="s">
        <v>76</v>
      </c>
      <c r="N79" s="214" t="s">
        <v>831</v>
      </c>
      <c r="O79" s="33"/>
      <c r="P79" s="207"/>
      <c r="R79" s="218"/>
      <c r="S79" s="210" t="s">
        <v>76</v>
      </c>
      <c r="T79" s="216" t="s">
        <v>479</v>
      </c>
      <c r="U79" s="36"/>
      <c r="V79" s="36"/>
      <c r="W79" s="209"/>
    </row>
    <row r="80" spans="1:23" s="39" customFormat="1" ht="12.75" customHeight="1">
      <c r="A80" s="213" t="s">
        <v>79</v>
      </c>
      <c r="B80" s="214" t="s">
        <v>438</v>
      </c>
      <c r="C80" s="45"/>
      <c r="D80" s="207"/>
      <c r="F80" s="36"/>
      <c r="G80" s="208" t="s">
        <v>79</v>
      </c>
      <c r="H80" s="216" t="s">
        <v>832</v>
      </c>
      <c r="I80" s="95"/>
      <c r="J80" s="108" t="s">
        <v>96</v>
      </c>
      <c r="K80" s="97"/>
      <c r="L80" s="38"/>
      <c r="M80" s="213" t="s">
        <v>79</v>
      </c>
      <c r="N80" s="214" t="s">
        <v>655</v>
      </c>
      <c r="O80" s="45"/>
      <c r="P80" s="207"/>
      <c r="R80" s="36"/>
      <c r="S80" s="208" t="s">
        <v>79</v>
      </c>
      <c r="T80" s="216" t="s">
        <v>833</v>
      </c>
      <c r="U80" s="95"/>
      <c r="V80" s="108" t="s">
        <v>96</v>
      </c>
      <c r="W80" s="97"/>
    </row>
    <row r="81" spans="1:23" s="39" customFormat="1" ht="12.75" customHeight="1">
      <c r="A81" s="220"/>
      <c r="B81" s="45"/>
      <c r="C81" s="208"/>
      <c r="D81" s="207"/>
      <c r="E81" s="208" t="s">
        <v>70</v>
      </c>
      <c r="F81" s="35" t="s">
        <v>72</v>
      </c>
      <c r="G81" s="36"/>
      <c r="H81" s="221"/>
      <c r="I81" s="112" t="s">
        <v>100</v>
      </c>
      <c r="J81" s="113" t="s">
        <v>834</v>
      </c>
      <c r="K81" s="97"/>
      <c r="L81" s="38"/>
      <c r="M81" s="220"/>
      <c r="N81" s="45"/>
      <c r="O81" s="208"/>
      <c r="P81" s="207"/>
      <c r="Q81" s="208" t="s">
        <v>70</v>
      </c>
      <c r="R81" s="35" t="s">
        <v>835</v>
      </c>
      <c r="S81" s="36"/>
      <c r="T81" s="221"/>
      <c r="U81" s="112" t="s">
        <v>100</v>
      </c>
      <c r="V81" s="113" t="s">
        <v>836</v>
      </c>
      <c r="W81" s="97"/>
    </row>
    <row r="82" spans="1:23" s="39" customFormat="1" ht="12.75" customHeight="1">
      <c r="A82" s="206"/>
      <c r="B82" s="114" t="s">
        <v>104</v>
      </c>
      <c r="C82" s="33"/>
      <c r="D82" s="207"/>
      <c r="E82" s="210" t="s">
        <v>73</v>
      </c>
      <c r="F82" s="35" t="s">
        <v>837</v>
      </c>
      <c r="G82" s="36"/>
      <c r="H82" s="42"/>
      <c r="I82" s="112" t="s">
        <v>5</v>
      </c>
      <c r="J82" s="115" t="s">
        <v>834</v>
      </c>
      <c r="K82" s="97"/>
      <c r="L82" s="38"/>
      <c r="M82" s="206"/>
      <c r="N82" s="114" t="s">
        <v>104</v>
      </c>
      <c r="O82" s="33"/>
      <c r="P82" s="207"/>
      <c r="Q82" s="210" t="s">
        <v>73</v>
      </c>
      <c r="R82" s="35" t="s">
        <v>721</v>
      </c>
      <c r="S82" s="36"/>
      <c r="T82" s="42"/>
      <c r="U82" s="112" t="s">
        <v>5</v>
      </c>
      <c r="V82" s="115" t="s">
        <v>836</v>
      </c>
      <c r="W82" s="97"/>
    </row>
    <row r="83" spans="1:23" s="39" customFormat="1" ht="12.75" customHeight="1">
      <c r="A83" s="206"/>
      <c r="B83" s="114" t="s">
        <v>838</v>
      </c>
      <c r="C83" s="33"/>
      <c r="D83" s="207"/>
      <c r="E83" s="210" t="s">
        <v>76</v>
      </c>
      <c r="F83" s="35" t="s">
        <v>839</v>
      </c>
      <c r="G83" s="211"/>
      <c r="H83" s="42"/>
      <c r="I83" s="112" t="s">
        <v>109</v>
      </c>
      <c r="J83" s="115" t="s">
        <v>840</v>
      </c>
      <c r="K83" s="97"/>
      <c r="L83" s="38"/>
      <c r="M83" s="206"/>
      <c r="N83" s="114" t="s">
        <v>841</v>
      </c>
      <c r="O83" s="33"/>
      <c r="P83" s="207"/>
      <c r="Q83" s="210" t="s">
        <v>76</v>
      </c>
      <c r="R83" s="35" t="s">
        <v>842</v>
      </c>
      <c r="S83" s="211"/>
      <c r="T83" s="42"/>
      <c r="U83" s="112" t="s">
        <v>109</v>
      </c>
      <c r="V83" s="115" t="s">
        <v>843</v>
      </c>
      <c r="W83" s="97"/>
    </row>
    <row r="84" spans="1:23" s="39" customFormat="1" ht="12.75" customHeight="1">
      <c r="A84" s="222"/>
      <c r="B84" s="43"/>
      <c r="C84" s="43"/>
      <c r="D84" s="207"/>
      <c r="E84" s="208" t="s">
        <v>79</v>
      </c>
      <c r="F84" s="214" t="s">
        <v>730</v>
      </c>
      <c r="G84" s="43"/>
      <c r="H84" s="43"/>
      <c r="I84" s="118" t="s">
        <v>115</v>
      </c>
      <c r="J84" s="115" t="s">
        <v>840</v>
      </c>
      <c r="K84" s="119"/>
      <c r="L84" s="46"/>
      <c r="M84" s="222"/>
      <c r="N84" s="43"/>
      <c r="O84" s="43"/>
      <c r="P84" s="207"/>
      <c r="Q84" s="208" t="s">
        <v>79</v>
      </c>
      <c r="R84" s="214" t="s">
        <v>385</v>
      </c>
      <c r="S84" s="43"/>
      <c r="T84" s="43"/>
      <c r="U84" s="118" t="s">
        <v>115</v>
      </c>
      <c r="V84" s="115" t="s">
        <v>843</v>
      </c>
      <c r="W84" s="119"/>
    </row>
    <row r="85" spans="1:23" ht="4.5" customHeight="1">
      <c r="A85" s="223"/>
      <c r="B85" s="224"/>
      <c r="C85" s="225"/>
      <c r="D85" s="226"/>
      <c r="E85" s="227"/>
      <c r="F85" s="228"/>
      <c r="G85" s="229"/>
      <c r="H85" s="229"/>
      <c r="I85" s="225"/>
      <c r="J85" s="224"/>
      <c r="K85" s="230"/>
      <c r="M85" s="223"/>
      <c r="N85" s="224"/>
      <c r="O85" s="225"/>
      <c r="P85" s="226"/>
      <c r="Q85" s="227"/>
      <c r="R85" s="228"/>
      <c r="S85" s="229"/>
      <c r="T85" s="229"/>
      <c r="U85" s="225"/>
      <c r="V85" s="224"/>
      <c r="W85" s="230"/>
    </row>
    <row r="86" spans="1:23" ht="12.75" customHeight="1">
      <c r="A86" s="130"/>
      <c r="B86" s="130" t="s">
        <v>117</v>
      </c>
      <c r="C86" s="131"/>
      <c r="D86" s="132" t="s">
        <v>118</v>
      </c>
      <c r="E86" s="132" t="s">
        <v>119</v>
      </c>
      <c r="F86" s="132" t="s">
        <v>120</v>
      </c>
      <c r="G86" s="133" t="s">
        <v>121</v>
      </c>
      <c r="H86" s="134"/>
      <c r="I86" s="131" t="s">
        <v>122</v>
      </c>
      <c r="J86" s="132" t="s">
        <v>117</v>
      </c>
      <c r="K86" s="130" t="s">
        <v>123</v>
      </c>
      <c r="L86" s="26">
        <v>150</v>
      </c>
      <c r="M86" s="130"/>
      <c r="N86" s="130" t="s">
        <v>117</v>
      </c>
      <c r="O86" s="131"/>
      <c r="P86" s="132" t="s">
        <v>118</v>
      </c>
      <c r="Q86" s="132" t="s">
        <v>119</v>
      </c>
      <c r="R86" s="132" t="s">
        <v>120</v>
      </c>
      <c r="S86" s="133" t="s">
        <v>121</v>
      </c>
      <c r="T86" s="134"/>
      <c r="U86" s="131" t="s">
        <v>122</v>
      </c>
      <c r="V86" s="132" t="s">
        <v>117</v>
      </c>
      <c r="W86" s="130" t="s">
        <v>123</v>
      </c>
    </row>
    <row r="87" spans="1:23" ht="12.75">
      <c r="A87" s="136" t="s">
        <v>123</v>
      </c>
      <c r="B87" s="179" t="s">
        <v>124</v>
      </c>
      <c r="C87" s="180" t="s">
        <v>125</v>
      </c>
      <c r="D87" s="181" t="s">
        <v>126</v>
      </c>
      <c r="E87" s="181" t="s">
        <v>127</v>
      </c>
      <c r="F87" s="181"/>
      <c r="G87" s="139" t="s">
        <v>125</v>
      </c>
      <c r="H87" s="139" t="s">
        <v>122</v>
      </c>
      <c r="I87" s="137"/>
      <c r="J87" s="136" t="s">
        <v>124</v>
      </c>
      <c r="K87" s="136"/>
      <c r="L87" s="26">
        <v>150</v>
      </c>
      <c r="M87" s="136" t="s">
        <v>123</v>
      </c>
      <c r="N87" s="179" t="s">
        <v>124</v>
      </c>
      <c r="O87" s="180" t="s">
        <v>125</v>
      </c>
      <c r="P87" s="181" t="s">
        <v>126</v>
      </c>
      <c r="Q87" s="181" t="s">
        <v>127</v>
      </c>
      <c r="R87" s="181"/>
      <c r="S87" s="139" t="s">
        <v>125</v>
      </c>
      <c r="T87" s="139" t="s">
        <v>122</v>
      </c>
      <c r="U87" s="137"/>
      <c r="V87" s="136" t="s">
        <v>124</v>
      </c>
      <c r="W87" s="136"/>
    </row>
    <row r="88" spans="1:23" ht="16.5" customHeight="1">
      <c r="A88" s="141">
        <v>0.5</v>
      </c>
      <c r="B88" s="142">
        <v>5</v>
      </c>
      <c r="C88" s="143">
        <v>5</v>
      </c>
      <c r="D88" s="182" t="s">
        <v>775</v>
      </c>
      <c r="E88" s="144" t="s">
        <v>5</v>
      </c>
      <c r="F88" s="145">
        <v>11</v>
      </c>
      <c r="G88" s="146">
        <v>650</v>
      </c>
      <c r="H88" s="146"/>
      <c r="I88" s="147">
        <v>6</v>
      </c>
      <c r="J88" s="148">
        <v>1</v>
      </c>
      <c r="K88" s="149">
        <v>-0.5</v>
      </c>
      <c r="L88" s="26"/>
      <c r="M88" s="141">
        <v>3.25</v>
      </c>
      <c r="N88" s="142">
        <v>6</v>
      </c>
      <c r="O88" s="143">
        <v>5</v>
      </c>
      <c r="P88" s="182" t="s">
        <v>844</v>
      </c>
      <c r="Q88" s="144" t="s">
        <v>109</v>
      </c>
      <c r="R88" s="145">
        <v>6</v>
      </c>
      <c r="S88" s="146">
        <v>100</v>
      </c>
      <c r="T88" s="146"/>
      <c r="U88" s="147">
        <v>6</v>
      </c>
      <c r="V88" s="148">
        <v>0</v>
      </c>
      <c r="W88" s="149">
        <v>-3.25</v>
      </c>
    </row>
    <row r="89" spans="1:23" ht="16.5" customHeight="1">
      <c r="A89" s="141">
        <v>-0.5</v>
      </c>
      <c r="B89" s="142">
        <v>1</v>
      </c>
      <c r="C89" s="143">
        <v>4</v>
      </c>
      <c r="D89" s="182" t="s">
        <v>775</v>
      </c>
      <c r="E89" s="144" t="s">
        <v>100</v>
      </c>
      <c r="F89" s="145">
        <v>10</v>
      </c>
      <c r="G89" s="146">
        <v>620</v>
      </c>
      <c r="H89" s="146"/>
      <c r="I89" s="147">
        <v>8</v>
      </c>
      <c r="J89" s="148">
        <v>5</v>
      </c>
      <c r="K89" s="149">
        <v>0.5</v>
      </c>
      <c r="L89" s="26"/>
      <c r="M89" s="141">
        <v>-2.125</v>
      </c>
      <c r="N89" s="142">
        <v>1</v>
      </c>
      <c r="O89" s="143">
        <v>4</v>
      </c>
      <c r="P89" s="182" t="s">
        <v>845</v>
      </c>
      <c r="Q89" s="144" t="s">
        <v>115</v>
      </c>
      <c r="R89" s="145">
        <v>9</v>
      </c>
      <c r="S89" s="146"/>
      <c r="T89" s="146">
        <v>110</v>
      </c>
      <c r="U89" s="147">
        <v>8</v>
      </c>
      <c r="V89" s="148">
        <v>5</v>
      </c>
      <c r="W89" s="149">
        <v>2.125</v>
      </c>
    </row>
    <row r="90" spans="1:23" ht="16.5" customHeight="1">
      <c r="A90" s="141">
        <v>0.5</v>
      </c>
      <c r="B90" s="142">
        <v>5</v>
      </c>
      <c r="C90" s="143">
        <v>2</v>
      </c>
      <c r="D90" s="182" t="s">
        <v>775</v>
      </c>
      <c r="E90" s="144" t="s">
        <v>5</v>
      </c>
      <c r="F90" s="145">
        <v>11</v>
      </c>
      <c r="G90" s="146">
        <v>650</v>
      </c>
      <c r="H90" s="146"/>
      <c r="I90" s="147">
        <v>3</v>
      </c>
      <c r="J90" s="148">
        <v>1</v>
      </c>
      <c r="K90" s="149">
        <v>-0.5</v>
      </c>
      <c r="L90" s="26"/>
      <c r="M90" s="141">
        <v>-2.125</v>
      </c>
      <c r="N90" s="142">
        <v>1</v>
      </c>
      <c r="O90" s="143">
        <v>2</v>
      </c>
      <c r="P90" s="182" t="s">
        <v>845</v>
      </c>
      <c r="Q90" s="144" t="s">
        <v>115</v>
      </c>
      <c r="R90" s="145">
        <v>9</v>
      </c>
      <c r="S90" s="146"/>
      <c r="T90" s="146">
        <v>110</v>
      </c>
      <c r="U90" s="147">
        <v>3</v>
      </c>
      <c r="V90" s="148">
        <v>5</v>
      </c>
      <c r="W90" s="149">
        <v>2.125</v>
      </c>
    </row>
    <row r="91" spans="1:23" ht="16.5" customHeight="1">
      <c r="A91" s="141">
        <v>-0.5</v>
      </c>
      <c r="B91" s="142">
        <v>1</v>
      </c>
      <c r="C91" s="143">
        <v>7</v>
      </c>
      <c r="D91" s="182" t="s">
        <v>775</v>
      </c>
      <c r="E91" s="144" t="s">
        <v>5</v>
      </c>
      <c r="F91" s="145">
        <v>10</v>
      </c>
      <c r="G91" s="146">
        <v>620</v>
      </c>
      <c r="H91" s="146"/>
      <c r="I91" s="147">
        <v>1</v>
      </c>
      <c r="J91" s="148">
        <v>5</v>
      </c>
      <c r="K91" s="149">
        <v>0.5</v>
      </c>
      <c r="L91" s="26"/>
      <c r="M91" s="141">
        <v>1.75</v>
      </c>
      <c r="N91" s="142">
        <v>4</v>
      </c>
      <c r="O91" s="143">
        <v>7</v>
      </c>
      <c r="P91" s="182" t="s">
        <v>135</v>
      </c>
      <c r="Q91" s="144" t="s">
        <v>115</v>
      </c>
      <c r="R91" s="145">
        <v>7</v>
      </c>
      <c r="S91" s="146">
        <v>50</v>
      </c>
      <c r="T91" s="146"/>
      <c r="U91" s="147">
        <v>1</v>
      </c>
      <c r="V91" s="148">
        <v>2</v>
      </c>
      <c r="W91" s="149">
        <v>-1.75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61</v>
      </c>
      <c r="C93" s="20"/>
      <c r="D93" s="19"/>
      <c r="E93" s="21" t="s">
        <v>264</v>
      </c>
      <c r="F93" s="22"/>
      <c r="G93" s="23" t="s">
        <v>63</v>
      </c>
      <c r="H93" s="23"/>
      <c r="I93" s="24" t="s">
        <v>64</v>
      </c>
      <c r="J93" s="24"/>
      <c r="K93" s="25"/>
      <c r="L93" s="26">
        <v>150</v>
      </c>
      <c r="M93" s="18"/>
      <c r="N93" s="19" t="s">
        <v>61</v>
      </c>
      <c r="O93" s="20"/>
      <c r="P93" s="19"/>
      <c r="Q93" s="21" t="s">
        <v>265</v>
      </c>
      <c r="R93" s="22"/>
      <c r="S93" s="23" t="s">
        <v>63</v>
      </c>
      <c r="T93" s="23"/>
      <c r="U93" s="24" t="s">
        <v>66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67</v>
      </c>
      <c r="H94" s="31"/>
      <c r="I94" s="24" t="s">
        <v>140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67</v>
      </c>
      <c r="T94" s="31"/>
      <c r="U94" s="24" t="s">
        <v>141</v>
      </c>
      <c r="V94" s="24"/>
      <c r="W94" s="25"/>
    </row>
    <row r="95" spans="1:23" s="39" customFormat="1" ht="4.5" customHeight="1">
      <c r="A95" s="198"/>
      <c r="B95" s="199"/>
      <c r="C95" s="200"/>
      <c r="D95" s="201"/>
      <c r="E95" s="202"/>
      <c r="F95" s="203"/>
      <c r="G95" s="204"/>
      <c r="H95" s="204"/>
      <c r="I95" s="200"/>
      <c r="J95" s="199"/>
      <c r="K95" s="205"/>
      <c r="L95" s="26"/>
      <c r="M95" s="198"/>
      <c r="N95" s="199"/>
      <c r="O95" s="200"/>
      <c r="P95" s="201"/>
      <c r="Q95" s="202"/>
      <c r="R95" s="203"/>
      <c r="S95" s="204"/>
      <c r="T95" s="204"/>
      <c r="U95" s="200"/>
      <c r="V95" s="199"/>
      <c r="W95" s="205"/>
    </row>
    <row r="96" spans="1:23" s="39" customFormat="1" ht="12.75" customHeight="1">
      <c r="A96" s="206"/>
      <c r="B96" s="32"/>
      <c r="C96" s="33"/>
      <c r="D96" s="207"/>
      <c r="E96" s="208" t="s">
        <v>70</v>
      </c>
      <c r="F96" s="35" t="s">
        <v>846</v>
      </c>
      <c r="G96" s="36"/>
      <c r="H96" s="42"/>
      <c r="I96" s="42"/>
      <c r="J96" s="32"/>
      <c r="K96" s="209"/>
      <c r="L96" s="38"/>
      <c r="M96" s="206"/>
      <c r="N96" s="32"/>
      <c r="O96" s="33"/>
      <c r="P96" s="207"/>
      <c r="Q96" s="208" t="s">
        <v>70</v>
      </c>
      <c r="R96" s="35" t="s">
        <v>547</v>
      </c>
      <c r="S96" s="36"/>
      <c r="T96" s="42"/>
      <c r="U96" s="42"/>
      <c r="V96" s="32"/>
      <c r="W96" s="209"/>
    </row>
    <row r="97" spans="1:23" s="39" customFormat="1" ht="12.75" customHeight="1">
      <c r="A97" s="206"/>
      <c r="B97" s="32"/>
      <c r="C97" s="33"/>
      <c r="D97" s="207"/>
      <c r="E97" s="210" t="s">
        <v>73</v>
      </c>
      <c r="F97" s="35" t="s">
        <v>198</v>
      </c>
      <c r="G97" s="211"/>
      <c r="H97" s="42"/>
      <c r="I97" s="42"/>
      <c r="J97" s="32"/>
      <c r="K97" s="209"/>
      <c r="L97" s="38"/>
      <c r="M97" s="206"/>
      <c r="N97" s="32"/>
      <c r="O97" s="33"/>
      <c r="P97" s="207"/>
      <c r="Q97" s="210" t="s">
        <v>73</v>
      </c>
      <c r="R97" s="35" t="s">
        <v>274</v>
      </c>
      <c r="S97" s="211"/>
      <c r="T97" s="42"/>
      <c r="U97" s="42"/>
      <c r="V97" s="32"/>
      <c r="W97" s="209"/>
    </row>
    <row r="98" spans="1:23" s="39" customFormat="1" ht="12.75" customHeight="1">
      <c r="A98" s="206"/>
      <c r="B98" s="32"/>
      <c r="C98" s="33"/>
      <c r="D98" s="207"/>
      <c r="E98" s="210" t="s">
        <v>76</v>
      </c>
      <c r="F98" s="35" t="s">
        <v>92</v>
      </c>
      <c r="G98" s="36"/>
      <c r="H98" s="42"/>
      <c r="I98" s="42"/>
      <c r="J98" s="32"/>
      <c r="K98" s="209"/>
      <c r="L98" s="38"/>
      <c r="M98" s="206"/>
      <c r="N98" s="32"/>
      <c r="O98" s="33"/>
      <c r="P98" s="207"/>
      <c r="Q98" s="210" t="s">
        <v>76</v>
      </c>
      <c r="R98" s="35" t="s">
        <v>847</v>
      </c>
      <c r="S98" s="36"/>
      <c r="T98" s="42"/>
      <c r="U98" s="42"/>
      <c r="V98" s="32"/>
      <c r="W98" s="209"/>
    </row>
    <row r="99" spans="1:23" s="39" customFormat="1" ht="12.75" customHeight="1">
      <c r="A99" s="206"/>
      <c r="B99" s="32"/>
      <c r="C99" s="33"/>
      <c r="D99" s="207"/>
      <c r="E99" s="208" t="s">
        <v>79</v>
      </c>
      <c r="F99" s="35" t="s">
        <v>322</v>
      </c>
      <c r="G99" s="36"/>
      <c r="H99" s="42"/>
      <c r="I99" s="42"/>
      <c r="J99" s="32"/>
      <c r="K99" s="209"/>
      <c r="L99" s="38"/>
      <c r="M99" s="206"/>
      <c r="N99" s="32"/>
      <c r="O99" s="33"/>
      <c r="P99" s="207"/>
      <c r="Q99" s="208" t="s">
        <v>79</v>
      </c>
      <c r="R99" s="35" t="s">
        <v>848</v>
      </c>
      <c r="S99" s="36"/>
      <c r="T99" s="42"/>
      <c r="U99" s="42"/>
      <c r="V99" s="32"/>
      <c r="W99" s="209"/>
    </row>
    <row r="100" spans="1:23" s="39" customFormat="1" ht="12.75" customHeight="1">
      <c r="A100" s="213" t="s">
        <v>70</v>
      </c>
      <c r="B100" s="214" t="s">
        <v>548</v>
      </c>
      <c r="C100" s="33"/>
      <c r="D100" s="207"/>
      <c r="F100" s="36"/>
      <c r="G100" s="208" t="s">
        <v>70</v>
      </c>
      <c r="H100" s="216" t="s">
        <v>849</v>
      </c>
      <c r="I100" s="36"/>
      <c r="J100" s="211"/>
      <c r="K100" s="209"/>
      <c r="L100" s="38"/>
      <c r="M100" s="213" t="s">
        <v>70</v>
      </c>
      <c r="N100" s="214" t="s">
        <v>850</v>
      </c>
      <c r="O100" s="33"/>
      <c r="P100" s="207"/>
      <c r="R100" s="36"/>
      <c r="S100" s="208" t="s">
        <v>70</v>
      </c>
      <c r="T100" s="216" t="s">
        <v>851</v>
      </c>
      <c r="U100" s="36"/>
      <c r="V100" s="211"/>
      <c r="W100" s="209"/>
    </row>
    <row r="101" spans="1:23" s="39" customFormat="1" ht="12.75" customHeight="1">
      <c r="A101" s="217" t="s">
        <v>73</v>
      </c>
      <c r="B101" s="214" t="s">
        <v>852</v>
      </c>
      <c r="C101" s="45"/>
      <c r="D101" s="207"/>
      <c r="F101" s="218"/>
      <c r="G101" s="210" t="s">
        <v>73</v>
      </c>
      <c r="H101" s="216" t="s">
        <v>708</v>
      </c>
      <c r="I101" s="36"/>
      <c r="J101" s="211"/>
      <c r="K101" s="209"/>
      <c r="L101" s="38"/>
      <c r="M101" s="217" t="s">
        <v>73</v>
      </c>
      <c r="N101" s="214" t="s">
        <v>853</v>
      </c>
      <c r="O101" s="45"/>
      <c r="P101" s="207"/>
      <c r="R101" s="218"/>
      <c r="S101" s="210" t="s">
        <v>73</v>
      </c>
      <c r="T101" s="216" t="s">
        <v>178</v>
      </c>
      <c r="U101" s="36"/>
      <c r="V101" s="211"/>
      <c r="W101" s="209"/>
    </row>
    <row r="102" spans="1:23" s="39" customFormat="1" ht="12.75" customHeight="1">
      <c r="A102" s="217" t="s">
        <v>76</v>
      </c>
      <c r="B102" s="214" t="s">
        <v>854</v>
      </c>
      <c r="C102" s="33"/>
      <c r="D102" s="207"/>
      <c r="F102" s="218"/>
      <c r="G102" s="210" t="s">
        <v>76</v>
      </c>
      <c r="H102" s="216" t="s">
        <v>311</v>
      </c>
      <c r="I102" s="36"/>
      <c r="J102" s="36"/>
      <c r="K102" s="209"/>
      <c r="L102" s="38"/>
      <c r="M102" s="217" t="s">
        <v>76</v>
      </c>
      <c r="N102" s="214" t="s">
        <v>855</v>
      </c>
      <c r="O102" s="33"/>
      <c r="P102" s="207"/>
      <c r="R102" s="218"/>
      <c r="S102" s="210" t="s">
        <v>76</v>
      </c>
      <c r="T102" s="216" t="s">
        <v>390</v>
      </c>
      <c r="U102" s="36"/>
      <c r="V102" s="36"/>
      <c r="W102" s="209"/>
    </row>
    <row r="103" spans="1:23" s="39" customFormat="1" ht="12.75" customHeight="1">
      <c r="A103" s="213" t="s">
        <v>79</v>
      </c>
      <c r="B103" s="214" t="s">
        <v>856</v>
      </c>
      <c r="C103" s="45"/>
      <c r="D103" s="207"/>
      <c r="F103" s="36"/>
      <c r="G103" s="208" t="s">
        <v>79</v>
      </c>
      <c r="H103" s="215" t="s">
        <v>530</v>
      </c>
      <c r="I103" s="95"/>
      <c r="J103" s="108" t="s">
        <v>96</v>
      </c>
      <c r="K103" s="97"/>
      <c r="L103" s="38"/>
      <c r="M103" s="213" t="s">
        <v>79</v>
      </c>
      <c r="N103" s="214" t="s">
        <v>857</v>
      </c>
      <c r="O103" s="45"/>
      <c r="P103" s="207"/>
      <c r="R103" s="36"/>
      <c r="S103" s="208" t="s">
        <v>79</v>
      </c>
      <c r="T103" s="216" t="s">
        <v>383</v>
      </c>
      <c r="U103" s="95"/>
      <c r="V103" s="108" t="s">
        <v>96</v>
      </c>
      <c r="W103" s="97"/>
    </row>
    <row r="104" spans="1:23" s="39" customFormat="1" ht="12.75" customHeight="1">
      <c r="A104" s="220"/>
      <c r="B104" s="45"/>
      <c r="C104" s="208"/>
      <c r="D104" s="207"/>
      <c r="E104" s="208" t="s">
        <v>70</v>
      </c>
      <c r="F104" s="35" t="s">
        <v>858</v>
      </c>
      <c r="G104" s="36"/>
      <c r="H104" s="221"/>
      <c r="I104" s="112" t="s">
        <v>100</v>
      </c>
      <c r="J104" s="113" t="s">
        <v>859</v>
      </c>
      <c r="K104" s="97"/>
      <c r="L104" s="38"/>
      <c r="M104" s="220"/>
      <c r="N104" s="45"/>
      <c r="O104" s="208"/>
      <c r="P104" s="207"/>
      <c r="Q104" s="208" t="s">
        <v>70</v>
      </c>
      <c r="R104" s="35" t="s">
        <v>106</v>
      </c>
      <c r="S104" s="36"/>
      <c r="T104" s="221"/>
      <c r="U104" s="112" t="s">
        <v>100</v>
      </c>
      <c r="V104" s="113" t="s">
        <v>860</v>
      </c>
      <c r="W104" s="97"/>
    </row>
    <row r="105" spans="1:23" s="39" customFormat="1" ht="12.75" customHeight="1">
      <c r="A105" s="206"/>
      <c r="B105" s="114" t="s">
        <v>104</v>
      </c>
      <c r="C105" s="33"/>
      <c r="D105" s="207"/>
      <c r="E105" s="210" t="s">
        <v>73</v>
      </c>
      <c r="F105" s="35" t="s">
        <v>306</v>
      </c>
      <c r="G105" s="36"/>
      <c r="H105" s="42"/>
      <c r="I105" s="112" t="s">
        <v>5</v>
      </c>
      <c r="J105" s="115" t="s">
        <v>861</v>
      </c>
      <c r="K105" s="97"/>
      <c r="L105" s="38"/>
      <c r="M105" s="206"/>
      <c r="N105" s="114" t="s">
        <v>104</v>
      </c>
      <c r="O105" s="33"/>
      <c r="P105" s="207"/>
      <c r="Q105" s="210" t="s">
        <v>73</v>
      </c>
      <c r="R105" s="35" t="s">
        <v>387</v>
      </c>
      <c r="S105" s="36"/>
      <c r="T105" s="42"/>
      <c r="U105" s="112" t="s">
        <v>5</v>
      </c>
      <c r="V105" s="115" t="s">
        <v>860</v>
      </c>
      <c r="W105" s="97"/>
    </row>
    <row r="106" spans="1:23" s="39" customFormat="1" ht="12.75" customHeight="1">
      <c r="A106" s="206"/>
      <c r="B106" s="114" t="s">
        <v>862</v>
      </c>
      <c r="C106" s="33"/>
      <c r="D106" s="207"/>
      <c r="E106" s="210" t="s">
        <v>76</v>
      </c>
      <c r="F106" s="35" t="s">
        <v>863</v>
      </c>
      <c r="G106" s="211"/>
      <c r="H106" s="42"/>
      <c r="I106" s="112" t="s">
        <v>109</v>
      </c>
      <c r="J106" s="115" t="s">
        <v>864</v>
      </c>
      <c r="K106" s="97"/>
      <c r="L106" s="38"/>
      <c r="M106" s="206"/>
      <c r="N106" s="114" t="s">
        <v>865</v>
      </c>
      <c r="O106" s="33"/>
      <c r="P106" s="207"/>
      <c r="Q106" s="210" t="s">
        <v>76</v>
      </c>
      <c r="R106" s="35" t="s">
        <v>866</v>
      </c>
      <c r="S106" s="211"/>
      <c r="T106" s="42"/>
      <c r="U106" s="112" t="s">
        <v>109</v>
      </c>
      <c r="V106" s="115" t="s">
        <v>867</v>
      </c>
      <c r="W106" s="97"/>
    </row>
    <row r="107" spans="1:23" s="39" customFormat="1" ht="12.75" customHeight="1">
      <c r="A107" s="222"/>
      <c r="B107" s="43"/>
      <c r="C107" s="43"/>
      <c r="D107" s="207"/>
      <c r="E107" s="208" t="s">
        <v>79</v>
      </c>
      <c r="F107" s="214" t="s">
        <v>386</v>
      </c>
      <c r="G107" s="43"/>
      <c r="H107" s="43"/>
      <c r="I107" s="118" t="s">
        <v>115</v>
      </c>
      <c r="J107" s="115" t="s">
        <v>864</v>
      </c>
      <c r="K107" s="119"/>
      <c r="L107" s="46"/>
      <c r="M107" s="222"/>
      <c r="N107" s="43"/>
      <c r="O107" s="43"/>
      <c r="P107" s="207"/>
      <c r="Q107" s="208" t="s">
        <v>79</v>
      </c>
      <c r="R107" s="214" t="s">
        <v>868</v>
      </c>
      <c r="S107" s="43"/>
      <c r="T107" s="43"/>
      <c r="U107" s="118" t="s">
        <v>115</v>
      </c>
      <c r="V107" s="115" t="s">
        <v>867</v>
      </c>
      <c r="W107" s="119"/>
    </row>
    <row r="108" spans="1:23" ht="4.5" customHeight="1">
      <c r="A108" s="223"/>
      <c r="B108" s="224"/>
      <c r="C108" s="225"/>
      <c r="D108" s="226"/>
      <c r="E108" s="227"/>
      <c r="F108" s="228"/>
      <c r="G108" s="229"/>
      <c r="H108" s="229"/>
      <c r="I108" s="225"/>
      <c r="J108" s="224"/>
      <c r="K108" s="230"/>
      <c r="M108" s="223"/>
      <c r="N108" s="224"/>
      <c r="O108" s="225"/>
      <c r="P108" s="226"/>
      <c r="Q108" s="227"/>
      <c r="R108" s="228"/>
      <c r="S108" s="229"/>
      <c r="T108" s="229"/>
      <c r="U108" s="225"/>
      <c r="V108" s="224"/>
      <c r="W108" s="230"/>
    </row>
    <row r="109" spans="1:23" ht="12.75" customHeight="1">
      <c r="A109" s="130"/>
      <c r="B109" s="130" t="s">
        <v>117</v>
      </c>
      <c r="C109" s="131"/>
      <c r="D109" s="132" t="s">
        <v>118</v>
      </c>
      <c r="E109" s="132" t="s">
        <v>119</v>
      </c>
      <c r="F109" s="132" t="s">
        <v>120</v>
      </c>
      <c r="G109" s="133" t="s">
        <v>121</v>
      </c>
      <c r="H109" s="134"/>
      <c r="I109" s="131" t="s">
        <v>122</v>
      </c>
      <c r="J109" s="132" t="s">
        <v>117</v>
      </c>
      <c r="K109" s="130" t="s">
        <v>123</v>
      </c>
      <c r="L109" s="26">
        <v>150</v>
      </c>
      <c r="M109" s="130"/>
      <c r="N109" s="130" t="s">
        <v>117</v>
      </c>
      <c r="O109" s="131"/>
      <c r="P109" s="132" t="s">
        <v>118</v>
      </c>
      <c r="Q109" s="132" t="s">
        <v>119</v>
      </c>
      <c r="R109" s="132" t="s">
        <v>120</v>
      </c>
      <c r="S109" s="133" t="s">
        <v>121</v>
      </c>
      <c r="T109" s="134"/>
      <c r="U109" s="131" t="s">
        <v>122</v>
      </c>
      <c r="V109" s="132" t="s">
        <v>117</v>
      </c>
      <c r="W109" s="130" t="s">
        <v>123</v>
      </c>
    </row>
    <row r="110" spans="1:23" ht="12.75">
      <c r="A110" s="136" t="s">
        <v>123</v>
      </c>
      <c r="B110" s="179" t="s">
        <v>124</v>
      </c>
      <c r="C110" s="180" t="s">
        <v>125</v>
      </c>
      <c r="D110" s="181" t="s">
        <v>126</v>
      </c>
      <c r="E110" s="181" t="s">
        <v>127</v>
      </c>
      <c r="F110" s="181"/>
      <c r="G110" s="139" t="s">
        <v>125</v>
      </c>
      <c r="H110" s="139" t="s">
        <v>122</v>
      </c>
      <c r="I110" s="137"/>
      <c r="J110" s="136" t="s">
        <v>124</v>
      </c>
      <c r="K110" s="136"/>
      <c r="L110" s="26">
        <v>150</v>
      </c>
      <c r="M110" s="136" t="s">
        <v>123</v>
      </c>
      <c r="N110" s="179" t="s">
        <v>124</v>
      </c>
      <c r="O110" s="180" t="s">
        <v>125</v>
      </c>
      <c r="P110" s="181" t="s">
        <v>126</v>
      </c>
      <c r="Q110" s="181" t="s">
        <v>127</v>
      </c>
      <c r="R110" s="181"/>
      <c r="S110" s="139" t="s">
        <v>125</v>
      </c>
      <c r="T110" s="139" t="s">
        <v>122</v>
      </c>
      <c r="U110" s="137"/>
      <c r="V110" s="136" t="s">
        <v>124</v>
      </c>
      <c r="W110" s="136"/>
    </row>
    <row r="111" spans="1:23" ht="16.5" customHeight="1">
      <c r="A111" s="141">
        <v>-0.125</v>
      </c>
      <c r="B111" s="142">
        <v>2</v>
      </c>
      <c r="C111" s="143">
        <v>5</v>
      </c>
      <c r="D111" s="182" t="s">
        <v>179</v>
      </c>
      <c r="E111" s="144" t="s">
        <v>5</v>
      </c>
      <c r="F111" s="145">
        <v>12</v>
      </c>
      <c r="G111" s="146">
        <v>480</v>
      </c>
      <c r="H111" s="146"/>
      <c r="I111" s="147">
        <v>6</v>
      </c>
      <c r="J111" s="148">
        <v>4</v>
      </c>
      <c r="K111" s="149">
        <v>0.125</v>
      </c>
      <c r="L111" s="26"/>
      <c r="M111" s="141">
        <v>1.75</v>
      </c>
      <c r="N111" s="142">
        <v>5</v>
      </c>
      <c r="O111" s="143">
        <v>7</v>
      </c>
      <c r="P111" s="182" t="s">
        <v>128</v>
      </c>
      <c r="Q111" s="144" t="s">
        <v>100</v>
      </c>
      <c r="R111" s="145">
        <v>11</v>
      </c>
      <c r="S111" s="146">
        <v>660</v>
      </c>
      <c r="T111" s="146"/>
      <c r="U111" s="147">
        <v>8</v>
      </c>
      <c r="V111" s="148">
        <v>1</v>
      </c>
      <c r="W111" s="149">
        <v>-1.75</v>
      </c>
    </row>
    <row r="112" spans="1:23" ht="16.5" customHeight="1">
      <c r="A112" s="141">
        <v>0.875</v>
      </c>
      <c r="B112" s="142">
        <v>6</v>
      </c>
      <c r="C112" s="143">
        <v>4</v>
      </c>
      <c r="D112" s="182" t="s">
        <v>672</v>
      </c>
      <c r="E112" s="144" t="s">
        <v>5</v>
      </c>
      <c r="F112" s="145">
        <v>13</v>
      </c>
      <c r="G112" s="146">
        <v>510</v>
      </c>
      <c r="H112" s="146"/>
      <c r="I112" s="147">
        <v>8</v>
      </c>
      <c r="J112" s="148">
        <v>0</v>
      </c>
      <c r="K112" s="149">
        <v>-0.875</v>
      </c>
      <c r="L112" s="26"/>
      <c r="M112" s="141">
        <v>-9.625</v>
      </c>
      <c r="N112" s="142">
        <v>0</v>
      </c>
      <c r="O112" s="143">
        <v>6</v>
      </c>
      <c r="P112" s="182" t="s">
        <v>869</v>
      </c>
      <c r="Q112" s="144" t="s">
        <v>100</v>
      </c>
      <c r="R112" s="145">
        <v>10</v>
      </c>
      <c r="S112" s="146">
        <v>130</v>
      </c>
      <c r="T112" s="146"/>
      <c r="U112" s="147">
        <v>3</v>
      </c>
      <c r="V112" s="148">
        <v>6</v>
      </c>
      <c r="W112" s="149">
        <v>9.625</v>
      </c>
    </row>
    <row r="113" spans="1:23" ht="16.5" customHeight="1">
      <c r="A113" s="141">
        <v>-0.125</v>
      </c>
      <c r="B113" s="142">
        <v>2</v>
      </c>
      <c r="C113" s="143">
        <v>2</v>
      </c>
      <c r="D113" s="182" t="s">
        <v>672</v>
      </c>
      <c r="E113" s="144" t="s">
        <v>5</v>
      </c>
      <c r="F113" s="145">
        <v>12</v>
      </c>
      <c r="G113" s="146">
        <v>480</v>
      </c>
      <c r="H113" s="146"/>
      <c r="I113" s="147">
        <v>3</v>
      </c>
      <c r="J113" s="148">
        <v>4</v>
      </c>
      <c r="K113" s="149">
        <v>0.125</v>
      </c>
      <c r="L113" s="26"/>
      <c r="M113" s="141">
        <v>0.875</v>
      </c>
      <c r="N113" s="142">
        <v>2</v>
      </c>
      <c r="O113" s="143">
        <v>5</v>
      </c>
      <c r="P113" s="182" t="s">
        <v>128</v>
      </c>
      <c r="Q113" s="144" t="s">
        <v>100</v>
      </c>
      <c r="R113" s="145">
        <v>10</v>
      </c>
      <c r="S113" s="146">
        <v>630</v>
      </c>
      <c r="T113" s="146"/>
      <c r="U113" s="147">
        <v>2</v>
      </c>
      <c r="V113" s="148">
        <v>4</v>
      </c>
      <c r="W113" s="149">
        <v>-0.875</v>
      </c>
    </row>
    <row r="114" spans="1:23" ht="16.5" customHeight="1">
      <c r="A114" s="141">
        <v>-0.125</v>
      </c>
      <c r="B114" s="142">
        <v>2</v>
      </c>
      <c r="C114" s="143">
        <v>7</v>
      </c>
      <c r="D114" s="182" t="s">
        <v>179</v>
      </c>
      <c r="E114" s="144" t="s">
        <v>5</v>
      </c>
      <c r="F114" s="145">
        <v>12</v>
      </c>
      <c r="G114" s="146">
        <v>480</v>
      </c>
      <c r="H114" s="146"/>
      <c r="I114" s="147">
        <v>1</v>
      </c>
      <c r="J114" s="148">
        <v>4</v>
      </c>
      <c r="K114" s="149">
        <v>0.125</v>
      </c>
      <c r="L114" s="26"/>
      <c r="M114" s="141">
        <v>1.75</v>
      </c>
      <c r="N114" s="142">
        <v>5</v>
      </c>
      <c r="O114" s="143">
        <v>1</v>
      </c>
      <c r="P114" s="190" t="s">
        <v>128</v>
      </c>
      <c r="Q114" s="144" t="s">
        <v>100</v>
      </c>
      <c r="R114" s="145">
        <v>11</v>
      </c>
      <c r="S114" s="146">
        <v>660</v>
      </c>
      <c r="T114" s="146"/>
      <c r="U114" s="147">
        <v>4</v>
      </c>
      <c r="V114" s="148">
        <v>1</v>
      </c>
      <c r="W114" s="149">
        <v>-1.75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61</v>
      </c>
      <c r="C116" s="20"/>
      <c r="D116" s="19"/>
      <c r="E116" s="21" t="s">
        <v>302</v>
      </c>
      <c r="F116" s="22"/>
      <c r="G116" s="23" t="s">
        <v>63</v>
      </c>
      <c r="H116" s="23"/>
      <c r="I116" s="24" t="s">
        <v>137</v>
      </c>
      <c r="J116" s="24"/>
      <c r="K116" s="25"/>
      <c r="L116" s="26">
        <v>150</v>
      </c>
      <c r="M116" s="18"/>
      <c r="N116" s="19" t="s">
        <v>61</v>
      </c>
      <c r="O116" s="20"/>
      <c r="P116" s="19"/>
      <c r="Q116" s="21" t="s">
        <v>303</v>
      </c>
      <c r="R116" s="22"/>
      <c r="S116" s="23" t="s">
        <v>63</v>
      </c>
      <c r="T116" s="23"/>
      <c r="U116" s="24" t="s">
        <v>139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67</v>
      </c>
      <c r="H117" s="31"/>
      <c r="I117" s="24" t="s">
        <v>68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67</v>
      </c>
      <c r="T117" s="31"/>
      <c r="U117" s="24" t="s">
        <v>69</v>
      </c>
      <c r="V117" s="24"/>
      <c r="W117" s="25"/>
    </row>
    <row r="118" spans="1:23" s="39" customFormat="1" ht="4.5" customHeight="1">
      <c r="A118" s="198"/>
      <c r="B118" s="199"/>
      <c r="C118" s="200"/>
      <c r="D118" s="201"/>
      <c r="E118" s="202"/>
      <c r="F118" s="203"/>
      <c r="G118" s="204"/>
      <c r="H118" s="204"/>
      <c r="I118" s="200"/>
      <c r="J118" s="199"/>
      <c r="K118" s="205"/>
      <c r="L118" s="26"/>
      <c r="M118" s="198"/>
      <c r="N118" s="199"/>
      <c r="O118" s="200"/>
      <c r="P118" s="201"/>
      <c r="Q118" s="202"/>
      <c r="R118" s="203"/>
      <c r="S118" s="204"/>
      <c r="T118" s="204"/>
      <c r="U118" s="200"/>
      <c r="V118" s="199"/>
      <c r="W118" s="205"/>
    </row>
    <row r="119" spans="1:23" s="39" customFormat="1" ht="12.75" customHeight="1">
      <c r="A119" s="206"/>
      <c r="B119" s="32"/>
      <c r="C119" s="33"/>
      <c r="D119" s="207"/>
      <c r="E119" s="208" t="s">
        <v>70</v>
      </c>
      <c r="F119" s="35" t="s">
        <v>870</v>
      </c>
      <c r="G119" s="36"/>
      <c r="H119" s="42"/>
      <c r="I119" s="42"/>
      <c r="J119" s="32"/>
      <c r="K119" s="209"/>
      <c r="L119" s="38"/>
      <c r="M119" s="206"/>
      <c r="N119" s="32"/>
      <c r="O119" s="33"/>
      <c r="P119" s="207"/>
      <c r="Q119" s="208" t="s">
        <v>70</v>
      </c>
      <c r="R119" s="35" t="s">
        <v>199</v>
      </c>
      <c r="S119" s="36"/>
      <c r="T119" s="42"/>
      <c r="U119" s="42"/>
      <c r="V119" s="32"/>
      <c r="W119" s="209"/>
    </row>
    <row r="120" spans="1:23" s="39" customFormat="1" ht="12.75" customHeight="1">
      <c r="A120" s="206"/>
      <c r="B120" s="32"/>
      <c r="C120" s="33"/>
      <c r="D120" s="207"/>
      <c r="E120" s="210" t="s">
        <v>73</v>
      </c>
      <c r="F120" s="35" t="s">
        <v>871</v>
      </c>
      <c r="G120" s="211"/>
      <c r="H120" s="42"/>
      <c r="I120" s="42"/>
      <c r="J120" s="32"/>
      <c r="K120" s="209"/>
      <c r="L120" s="38"/>
      <c r="M120" s="206"/>
      <c r="N120" s="32"/>
      <c r="O120" s="33"/>
      <c r="P120" s="207"/>
      <c r="Q120" s="210" t="s">
        <v>73</v>
      </c>
      <c r="R120" s="35" t="s">
        <v>807</v>
      </c>
      <c r="S120" s="211"/>
      <c r="T120" s="42"/>
      <c r="U120" s="42"/>
      <c r="V120" s="32"/>
      <c r="W120" s="209"/>
    </row>
    <row r="121" spans="1:23" s="39" customFormat="1" ht="12.75" customHeight="1">
      <c r="A121" s="206"/>
      <c r="B121" s="32"/>
      <c r="C121" s="33"/>
      <c r="D121" s="207"/>
      <c r="E121" s="210" t="s">
        <v>76</v>
      </c>
      <c r="F121" s="35" t="s">
        <v>679</v>
      </c>
      <c r="G121" s="36"/>
      <c r="H121" s="42"/>
      <c r="I121" s="42"/>
      <c r="J121" s="32"/>
      <c r="K121" s="209"/>
      <c r="L121" s="38"/>
      <c r="M121" s="206"/>
      <c r="N121" s="32"/>
      <c r="O121" s="33"/>
      <c r="P121" s="207"/>
      <c r="Q121" s="210" t="s">
        <v>76</v>
      </c>
      <c r="R121" s="35" t="s">
        <v>278</v>
      </c>
      <c r="S121" s="36"/>
      <c r="T121" s="42"/>
      <c r="U121" s="42"/>
      <c r="V121" s="32"/>
      <c r="W121" s="209"/>
    </row>
    <row r="122" spans="1:23" s="39" customFormat="1" ht="12.75" customHeight="1">
      <c r="A122" s="206"/>
      <c r="B122" s="32"/>
      <c r="C122" s="33"/>
      <c r="D122" s="207"/>
      <c r="E122" s="208" t="s">
        <v>79</v>
      </c>
      <c r="F122" s="35" t="s">
        <v>872</v>
      </c>
      <c r="G122" s="36"/>
      <c r="H122" s="42"/>
      <c r="I122" s="42"/>
      <c r="J122" s="32"/>
      <c r="K122" s="209"/>
      <c r="L122" s="38"/>
      <c r="M122" s="206"/>
      <c r="N122" s="32"/>
      <c r="O122" s="33"/>
      <c r="P122" s="207"/>
      <c r="Q122" s="208" t="s">
        <v>79</v>
      </c>
      <c r="R122" s="212" t="s">
        <v>873</v>
      </c>
      <c r="S122" s="36"/>
      <c r="T122" s="42"/>
      <c r="U122" s="42"/>
      <c r="V122" s="32"/>
      <c r="W122" s="209"/>
    </row>
    <row r="123" spans="1:23" s="39" customFormat="1" ht="12.75" customHeight="1">
      <c r="A123" s="213" t="s">
        <v>70</v>
      </c>
      <c r="B123" s="214" t="s">
        <v>163</v>
      </c>
      <c r="C123" s="33"/>
      <c r="D123" s="207"/>
      <c r="F123" s="36"/>
      <c r="G123" s="208" t="s">
        <v>70</v>
      </c>
      <c r="H123" s="216" t="s">
        <v>874</v>
      </c>
      <c r="I123" s="36"/>
      <c r="J123" s="211"/>
      <c r="K123" s="209"/>
      <c r="L123" s="38"/>
      <c r="M123" s="213" t="s">
        <v>70</v>
      </c>
      <c r="N123" s="214" t="s">
        <v>875</v>
      </c>
      <c r="O123" s="33"/>
      <c r="P123" s="207"/>
      <c r="R123" s="36"/>
      <c r="S123" s="208" t="s">
        <v>70</v>
      </c>
      <c r="T123" s="216" t="s">
        <v>230</v>
      </c>
      <c r="U123" s="36"/>
      <c r="V123" s="211"/>
      <c r="W123" s="209"/>
    </row>
    <row r="124" spans="1:23" s="39" customFormat="1" ht="12.75" customHeight="1">
      <c r="A124" s="217" t="s">
        <v>73</v>
      </c>
      <c r="B124" s="214" t="s">
        <v>456</v>
      </c>
      <c r="C124" s="45"/>
      <c r="D124" s="207"/>
      <c r="F124" s="218"/>
      <c r="G124" s="210" t="s">
        <v>73</v>
      </c>
      <c r="H124" s="216" t="s">
        <v>484</v>
      </c>
      <c r="I124" s="36"/>
      <c r="J124" s="211"/>
      <c r="K124" s="209"/>
      <c r="L124" s="38"/>
      <c r="M124" s="217" t="s">
        <v>73</v>
      </c>
      <c r="N124" s="214" t="s">
        <v>421</v>
      </c>
      <c r="O124" s="45"/>
      <c r="P124" s="207"/>
      <c r="R124" s="218"/>
      <c r="S124" s="210" t="s">
        <v>73</v>
      </c>
      <c r="T124" s="216" t="s">
        <v>114</v>
      </c>
      <c r="U124" s="36"/>
      <c r="V124" s="211"/>
      <c r="W124" s="209"/>
    </row>
    <row r="125" spans="1:23" s="39" customFormat="1" ht="12.75" customHeight="1">
      <c r="A125" s="217" t="s">
        <v>76</v>
      </c>
      <c r="B125" s="214" t="s">
        <v>876</v>
      </c>
      <c r="C125" s="33"/>
      <c r="D125" s="207"/>
      <c r="F125" s="218"/>
      <c r="G125" s="210" t="s">
        <v>76</v>
      </c>
      <c r="H125" s="216" t="s">
        <v>356</v>
      </c>
      <c r="I125" s="36"/>
      <c r="J125" s="36"/>
      <c r="K125" s="209"/>
      <c r="L125" s="38"/>
      <c r="M125" s="217" t="s">
        <v>76</v>
      </c>
      <c r="N125" s="214" t="s">
        <v>83</v>
      </c>
      <c r="O125" s="33"/>
      <c r="P125" s="207"/>
      <c r="R125" s="218"/>
      <c r="S125" s="210" t="s">
        <v>76</v>
      </c>
      <c r="T125" s="216" t="s">
        <v>877</v>
      </c>
      <c r="U125" s="36"/>
      <c r="V125" s="36"/>
      <c r="W125" s="209"/>
    </row>
    <row r="126" spans="1:23" s="39" customFormat="1" ht="12.75" customHeight="1">
      <c r="A126" s="213" t="s">
        <v>79</v>
      </c>
      <c r="B126" s="214" t="s">
        <v>198</v>
      </c>
      <c r="C126" s="45"/>
      <c r="D126" s="207"/>
      <c r="F126" s="36"/>
      <c r="G126" s="208" t="s">
        <v>79</v>
      </c>
      <c r="H126" s="216" t="s">
        <v>105</v>
      </c>
      <c r="I126" s="95"/>
      <c r="J126" s="108" t="s">
        <v>96</v>
      </c>
      <c r="K126" s="97"/>
      <c r="L126" s="38"/>
      <c r="M126" s="213" t="s">
        <v>79</v>
      </c>
      <c r="N126" s="214" t="s">
        <v>878</v>
      </c>
      <c r="O126" s="45"/>
      <c r="P126" s="207"/>
      <c r="R126" s="36"/>
      <c r="S126" s="208" t="s">
        <v>79</v>
      </c>
      <c r="T126" s="216" t="s">
        <v>757</v>
      </c>
      <c r="U126" s="95"/>
      <c r="V126" s="108" t="s">
        <v>96</v>
      </c>
      <c r="W126" s="97"/>
    </row>
    <row r="127" spans="1:23" s="39" customFormat="1" ht="12.75" customHeight="1">
      <c r="A127" s="220"/>
      <c r="B127" s="45"/>
      <c r="C127" s="208"/>
      <c r="D127" s="207"/>
      <c r="E127" s="208" t="s">
        <v>70</v>
      </c>
      <c r="F127" s="35" t="s">
        <v>879</v>
      </c>
      <c r="G127" s="36"/>
      <c r="H127" s="221"/>
      <c r="I127" s="112" t="s">
        <v>100</v>
      </c>
      <c r="J127" s="113" t="s">
        <v>880</v>
      </c>
      <c r="K127" s="97"/>
      <c r="L127" s="38"/>
      <c r="M127" s="220"/>
      <c r="N127" s="45"/>
      <c r="O127" s="208"/>
      <c r="P127" s="207"/>
      <c r="Q127" s="208" t="s">
        <v>70</v>
      </c>
      <c r="R127" s="35" t="s">
        <v>881</v>
      </c>
      <c r="S127" s="36"/>
      <c r="T127" s="221"/>
      <c r="U127" s="112" t="s">
        <v>100</v>
      </c>
      <c r="V127" s="113" t="s">
        <v>882</v>
      </c>
      <c r="W127" s="97"/>
    </row>
    <row r="128" spans="1:23" s="39" customFormat="1" ht="12.75" customHeight="1">
      <c r="A128" s="206"/>
      <c r="B128" s="114" t="s">
        <v>104</v>
      </c>
      <c r="C128" s="33"/>
      <c r="D128" s="207"/>
      <c r="E128" s="210" t="s">
        <v>73</v>
      </c>
      <c r="F128" s="35" t="s">
        <v>424</v>
      </c>
      <c r="G128" s="36"/>
      <c r="H128" s="42"/>
      <c r="I128" s="112" t="s">
        <v>5</v>
      </c>
      <c r="J128" s="115" t="s">
        <v>880</v>
      </c>
      <c r="K128" s="97"/>
      <c r="L128" s="38"/>
      <c r="M128" s="206"/>
      <c r="N128" s="114" t="s">
        <v>104</v>
      </c>
      <c r="O128" s="33"/>
      <c r="P128" s="207"/>
      <c r="Q128" s="210" t="s">
        <v>73</v>
      </c>
      <c r="R128" s="35" t="s">
        <v>883</v>
      </c>
      <c r="S128" s="36"/>
      <c r="T128" s="42"/>
      <c r="U128" s="112" t="s">
        <v>5</v>
      </c>
      <c r="V128" s="115" t="s">
        <v>882</v>
      </c>
      <c r="W128" s="97"/>
    </row>
    <row r="129" spans="1:23" s="39" customFormat="1" ht="12.75" customHeight="1">
      <c r="A129" s="206"/>
      <c r="B129" s="114" t="s">
        <v>884</v>
      </c>
      <c r="C129" s="33"/>
      <c r="D129" s="207"/>
      <c r="E129" s="210" t="s">
        <v>76</v>
      </c>
      <c r="F129" s="35" t="s">
        <v>677</v>
      </c>
      <c r="G129" s="211"/>
      <c r="H129" s="42"/>
      <c r="I129" s="112" t="s">
        <v>109</v>
      </c>
      <c r="J129" s="115" t="s">
        <v>885</v>
      </c>
      <c r="K129" s="97"/>
      <c r="L129" s="38"/>
      <c r="M129" s="206"/>
      <c r="N129" s="114" t="s">
        <v>398</v>
      </c>
      <c r="O129" s="33"/>
      <c r="P129" s="207"/>
      <c r="Q129" s="210" t="s">
        <v>76</v>
      </c>
      <c r="R129" s="35" t="s">
        <v>105</v>
      </c>
      <c r="S129" s="211"/>
      <c r="T129" s="42"/>
      <c r="U129" s="112" t="s">
        <v>109</v>
      </c>
      <c r="V129" s="115" t="s">
        <v>886</v>
      </c>
      <c r="W129" s="97"/>
    </row>
    <row r="130" spans="1:23" s="39" customFormat="1" ht="12.75" customHeight="1">
      <c r="A130" s="222"/>
      <c r="B130" s="43"/>
      <c r="C130" s="43"/>
      <c r="D130" s="207"/>
      <c r="E130" s="208" t="s">
        <v>79</v>
      </c>
      <c r="F130" s="214" t="s">
        <v>887</v>
      </c>
      <c r="G130" s="43"/>
      <c r="H130" s="43"/>
      <c r="I130" s="118" t="s">
        <v>115</v>
      </c>
      <c r="J130" s="115" t="s">
        <v>885</v>
      </c>
      <c r="K130" s="119"/>
      <c r="L130" s="46"/>
      <c r="M130" s="222"/>
      <c r="N130" s="43"/>
      <c r="O130" s="43"/>
      <c r="P130" s="207"/>
      <c r="Q130" s="208" t="s">
        <v>79</v>
      </c>
      <c r="R130" s="214" t="s">
        <v>534</v>
      </c>
      <c r="S130" s="43"/>
      <c r="T130" s="43"/>
      <c r="U130" s="118" t="s">
        <v>115</v>
      </c>
      <c r="V130" s="115" t="s">
        <v>888</v>
      </c>
      <c r="W130" s="119"/>
    </row>
    <row r="131" spans="1:23" ht="4.5" customHeight="1">
      <c r="A131" s="223"/>
      <c r="B131" s="224"/>
      <c r="C131" s="225"/>
      <c r="D131" s="226"/>
      <c r="E131" s="227"/>
      <c r="F131" s="228"/>
      <c r="G131" s="229"/>
      <c r="H131" s="229"/>
      <c r="I131" s="225"/>
      <c r="J131" s="224"/>
      <c r="K131" s="230"/>
      <c r="M131" s="223"/>
      <c r="N131" s="224"/>
      <c r="O131" s="225"/>
      <c r="P131" s="226"/>
      <c r="Q131" s="227"/>
      <c r="R131" s="228"/>
      <c r="S131" s="229"/>
      <c r="T131" s="229"/>
      <c r="U131" s="225"/>
      <c r="V131" s="224"/>
      <c r="W131" s="230"/>
    </row>
    <row r="132" spans="1:23" ht="12.75" customHeight="1">
      <c r="A132" s="130"/>
      <c r="B132" s="130" t="s">
        <v>117</v>
      </c>
      <c r="C132" s="131"/>
      <c r="D132" s="132" t="s">
        <v>118</v>
      </c>
      <c r="E132" s="132" t="s">
        <v>119</v>
      </c>
      <c r="F132" s="132" t="s">
        <v>120</v>
      </c>
      <c r="G132" s="133" t="s">
        <v>121</v>
      </c>
      <c r="H132" s="134"/>
      <c r="I132" s="131" t="s">
        <v>122</v>
      </c>
      <c r="J132" s="132" t="s">
        <v>117</v>
      </c>
      <c r="K132" s="130" t="s">
        <v>123</v>
      </c>
      <c r="L132" s="26">
        <v>150</v>
      </c>
      <c r="M132" s="130"/>
      <c r="N132" s="130" t="s">
        <v>117</v>
      </c>
      <c r="O132" s="131"/>
      <c r="P132" s="132" t="s">
        <v>118</v>
      </c>
      <c r="Q132" s="132" t="s">
        <v>119</v>
      </c>
      <c r="R132" s="132" t="s">
        <v>120</v>
      </c>
      <c r="S132" s="133" t="s">
        <v>121</v>
      </c>
      <c r="T132" s="134"/>
      <c r="U132" s="131" t="s">
        <v>122</v>
      </c>
      <c r="V132" s="132" t="s">
        <v>117</v>
      </c>
      <c r="W132" s="130" t="s">
        <v>123</v>
      </c>
    </row>
    <row r="133" spans="1:23" ht="12.75">
      <c r="A133" s="136" t="s">
        <v>123</v>
      </c>
      <c r="B133" s="179" t="s">
        <v>124</v>
      </c>
      <c r="C133" s="180" t="s">
        <v>125</v>
      </c>
      <c r="D133" s="181" t="s">
        <v>126</v>
      </c>
      <c r="E133" s="181" t="s">
        <v>127</v>
      </c>
      <c r="F133" s="181"/>
      <c r="G133" s="139" t="s">
        <v>125</v>
      </c>
      <c r="H133" s="139" t="s">
        <v>122</v>
      </c>
      <c r="I133" s="137"/>
      <c r="J133" s="136" t="s">
        <v>124</v>
      </c>
      <c r="K133" s="136"/>
      <c r="L133" s="26">
        <v>150</v>
      </c>
      <c r="M133" s="136" t="s">
        <v>123</v>
      </c>
      <c r="N133" s="179" t="s">
        <v>124</v>
      </c>
      <c r="O133" s="180" t="s">
        <v>125</v>
      </c>
      <c r="P133" s="181" t="s">
        <v>126</v>
      </c>
      <c r="Q133" s="181" t="s">
        <v>127</v>
      </c>
      <c r="R133" s="181"/>
      <c r="S133" s="139" t="s">
        <v>125</v>
      </c>
      <c r="T133" s="139" t="s">
        <v>122</v>
      </c>
      <c r="U133" s="137"/>
      <c r="V133" s="136" t="s">
        <v>124</v>
      </c>
      <c r="W133" s="136"/>
    </row>
    <row r="134" spans="1:23" ht="16.5" customHeight="1">
      <c r="A134" s="141">
        <v>-0.625</v>
      </c>
      <c r="B134" s="142">
        <v>4</v>
      </c>
      <c r="C134" s="143">
        <v>7</v>
      </c>
      <c r="D134" s="182" t="s">
        <v>373</v>
      </c>
      <c r="E134" s="144" t="s">
        <v>100</v>
      </c>
      <c r="F134" s="145">
        <v>9</v>
      </c>
      <c r="G134" s="146"/>
      <c r="H134" s="146">
        <v>100</v>
      </c>
      <c r="I134" s="147">
        <v>8</v>
      </c>
      <c r="J134" s="148">
        <v>2</v>
      </c>
      <c r="K134" s="149">
        <v>0.625</v>
      </c>
      <c r="L134" s="26"/>
      <c r="M134" s="141">
        <v>4.125</v>
      </c>
      <c r="N134" s="142">
        <v>6</v>
      </c>
      <c r="O134" s="143">
        <v>7</v>
      </c>
      <c r="P134" s="182" t="s">
        <v>774</v>
      </c>
      <c r="Q134" s="144" t="s">
        <v>115</v>
      </c>
      <c r="R134" s="145">
        <v>9</v>
      </c>
      <c r="S134" s="146">
        <v>50</v>
      </c>
      <c r="T134" s="146"/>
      <c r="U134" s="147">
        <v>8</v>
      </c>
      <c r="V134" s="148">
        <v>0</v>
      </c>
      <c r="W134" s="149">
        <v>-4.125</v>
      </c>
    </row>
    <row r="135" spans="1:23" ht="16.5" customHeight="1">
      <c r="A135" s="141">
        <v>-0.625</v>
      </c>
      <c r="B135" s="142">
        <v>2</v>
      </c>
      <c r="C135" s="143">
        <v>3</v>
      </c>
      <c r="D135" s="182" t="s">
        <v>845</v>
      </c>
      <c r="E135" s="144" t="s">
        <v>115</v>
      </c>
      <c r="F135" s="145">
        <v>9</v>
      </c>
      <c r="G135" s="146"/>
      <c r="H135" s="146">
        <v>110</v>
      </c>
      <c r="I135" s="147">
        <v>6</v>
      </c>
      <c r="J135" s="148">
        <v>4</v>
      </c>
      <c r="K135" s="149">
        <v>0.625</v>
      </c>
      <c r="L135" s="26"/>
      <c r="M135" s="141">
        <v>-0.75</v>
      </c>
      <c r="N135" s="142">
        <v>2</v>
      </c>
      <c r="O135" s="143">
        <v>3</v>
      </c>
      <c r="P135" s="182" t="s">
        <v>845</v>
      </c>
      <c r="Q135" s="144" t="s">
        <v>109</v>
      </c>
      <c r="R135" s="145">
        <v>10</v>
      </c>
      <c r="S135" s="146"/>
      <c r="T135" s="146">
        <v>130</v>
      </c>
      <c r="U135" s="147">
        <v>6</v>
      </c>
      <c r="V135" s="148">
        <v>4</v>
      </c>
      <c r="W135" s="149">
        <v>0.75</v>
      </c>
    </row>
    <row r="136" spans="1:23" ht="16.5" customHeight="1">
      <c r="A136" s="141">
        <v>5.375</v>
      </c>
      <c r="B136" s="142">
        <v>6</v>
      </c>
      <c r="C136" s="143">
        <v>5</v>
      </c>
      <c r="D136" s="182" t="s">
        <v>889</v>
      </c>
      <c r="E136" s="144" t="s">
        <v>5</v>
      </c>
      <c r="F136" s="145">
        <v>9</v>
      </c>
      <c r="G136" s="146">
        <v>140</v>
      </c>
      <c r="H136" s="146"/>
      <c r="I136" s="147">
        <v>2</v>
      </c>
      <c r="J136" s="148">
        <v>0</v>
      </c>
      <c r="K136" s="149">
        <v>-5.375</v>
      </c>
      <c r="L136" s="26"/>
      <c r="M136" s="141">
        <v>0.25</v>
      </c>
      <c r="N136" s="142">
        <v>4</v>
      </c>
      <c r="O136" s="143">
        <v>5</v>
      </c>
      <c r="P136" s="182" t="s">
        <v>845</v>
      </c>
      <c r="Q136" s="144" t="s">
        <v>109</v>
      </c>
      <c r="R136" s="145">
        <v>9</v>
      </c>
      <c r="S136" s="146"/>
      <c r="T136" s="146">
        <v>110</v>
      </c>
      <c r="U136" s="147">
        <v>2</v>
      </c>
      <c r="V136" s="148">
        <v>2</v>
      </c>
      <c r="W136" s="149">
        <v>-0.25</v>
      </c>
    </row>
    <row r="137" spans="1:23" ht="16.5" customHeight="1">
      <c r="A137" s="141">
        <v>-1.625</v>
      </c>
      <c r="B137" s="142">
        <v>0</v>
      </c>
      <c r="C137" s="143">
        <v>1</v>
      </c>
      <c r="D137" s="182" t="s">
        <v>181</v>
      </c>
      <c r="E137" s="144" t="s">
        <v>109</v>
      </c>
      <c r="F137" s="145">
        <v>9</v>
      </c>
      <c r="G137" s="146"/>
      <c r="H137" s="146">
        <v>140</v>
      </c>
      <c r="I137" s="147">
        <v>4</v>
      </c>
      <c r="J137" s="148">
        <v>6</v>
      </c>
      <c r="K137" s="149">
        <v>1.625</v>
      </c>
      <c r="L137" s="26"/>
      <c r="M137" s="141">
        <v>-2.625</v>
      </c>
      <c r="N137" s="142">
        <v>0</v>
      </c>
      <c r="O137" s="143">
        <v>1</v>
      </c>
      <c r="P137" s="182" t="s">
        <v>890</v>
      </c>
      <c r="Q137" s="144" t="s">
        <v>5</v>
      </c>
      <c r="R137" s="145">
        <v>8</v>
      </c>
      <c r="S137" s="146"/>
      <c r="T137" s="146">
        <v>200</v>
      </c>
      <c r="U137" s="147">
        <v>4</v>
      </c>
      <c r="V137" s="148">
        <v>6</v>
      </c>
      <c r="W137" s="149">
        <v>2.625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61</v>
      </c>
      <c r="C139" s="20"/>
      <c r="D139" s="19"/>
      <c r="E139" s="21" t="s">
        <v>337</v>
      </c>
      <c r="F139" s="22"/>
      <c r="G139" s="23" t="s">
        <v>63</v>
      </c>
      <c r="H139" s="23"/>
      <c r="I139" s="24" t="s">
        <v>64</v>
      </c>
      <c r="J139" s="24"/>
      <c r="K139" s="25"/>
      <c r="L139" s="26">
        <v>150</v>
      </c>
      <c r="M139" s="18"/>
      <c r="N139" s="19" t="s">
        <v>61</v>
      </c>
      <c r="O139" s="20"/>
      <c r="P139" s="19"/>
      <c r="Q139" s="21" t="s">
        <v>338</v>
      </c>
      <c r="R139" s="22"/>
      <c r="S139" s="23" t="s">
        <v>63</v>
      </c>
      <c r="T139" s="23"/>
      <c r="U139" s="24" t="s">
        <v>66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67</v>
      </c>
      <c r="H140" s="31"/>
      <c r="I140" s="24" t="s">
        <v>141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67</v>
      </c>
      <c r="T140" s="31"/>
      <c r="U140" s="24" t="s">
        <v>68</v>
      </c>
      <c r="V140" s="24"/>
      <c r="W140" s="25"/>
    </row>
    <row r="141" spans="1:23" s="39" customFormat="1" ht="4.5" customHeight="1">
      <c r="A141" s="198"/>
      <c r="B141" s="199"/>
      <c r="C141" s="200"/>
      <c r="D141" s="201"/>
      <c r="E141" s="202"/>
      <c r="F141" s="203"/>
      <c r="G141" s="204"/>
      <c r="H141" s="204"/>
      <c r="I141" s="200"/>
      <c r="J141" s="199"/>
      <c r="K141" s="205"/>
      <c r="L141" s="26"/>
      <c r="M141" s="198"/>
      <c r="N141" s="199"/>
      <c r="O141" s="200"/>
      <c r="P141" s="201"/>
      <c r="Q141" s="202"/>
      <c r="R141" s="203"/>
      <c r="S141" s="204"/>
      <c r="T141" s="204"/>
      <c r="U141" s="200"/>
      <c r="V141" s="199"/>
      <c r="W141" s="205"/>
    </row>
    <row r="142" spans="1:23" s="39" customFormat="1" ht="12.75" customHeight="1">
      <c r="A142" s="206"/>
      <c r="B142" s="32"/>
      <c r="C142" s="33"/>
      <c r="D142" s="207"/>
      <c r="E142" s="208" t="s">
        <v>70</v>
      </c>
      <c r="F142" s="35" t="s">
        <v>891</v>
      </c>
      <c r="G142" s="36"/>
      <c r="H142" s="42"/>
      <c r="I142" s="42"/>
      <c r="J142" s="32"/>
      <c r="K142" s="209"/>
      <c r="L142" s="38"/>
      <c r="M142" s="206"/>
      <c r="N142" s="32"/>
      <c r="O142" s="33"/>
      <c r="P142" s="207"/>
      <c r="Q142" s="208" t="s">
        <v>70</v>
      </c>
      <c r="R142" s="35" t="s">
        <v>892</v>
      </c>
      <c r="S142" s="36"/>
      <c r="T142" s="42"/>
      <c r="U142" s="42"/>
      <c r="V142" s="32"/>
      <c r="W142" s="209"/>
    </row>
    <row r="143" spans="1:23" s="39" customFormat="1" ht="12.75" customHeight="1">
      <c r="A143" s="206"/>
      <c r="B143" s="32"/>
      <c r="C143" s="33"/>
      <c r="D143" s="207"/>
      <c r="E143" s="210" t="s">
        <v>73</v>
      </c>
      <c r="F143" s="35" t="s">
        <v>356</v>
      </c>
      <c r="G143" s="211"/>
      <c r="H143" s="42"/>
      <c r="I143" s="42"/>
      <c r="J143" s="32"/>
      <c r="K143" s="209"/>
      <c r="L143" s="38"/>
      <c r="M143" s="206"/>
      <c r="N143" s="32"/>
      <c r="O143" s="33"/>
      <c r="P143" s="207"/>
      <c r="Q143" s="210" t="s">
        <v>73</v>
      </c>
      <c r="R143" s="212" t="s">
        <v>893</v>
      </c>
      <c r="S143" s="211"/>
      <c r="T143" s="42"/>
      <c r="U143" s="42"/>
      <c r="V143" s="32"/>
      <c r="W143" s="209"/>
    </row>
    <row r="144" spans="1:23" s="39" customFormat="1" ht="12.75" customHeight="1">
      <c r="A144" s="206"/>
      <c r="B144" s="32"/>
      <c r="C144" s="33"/>
      <c r="D144" s="207"/>
      <c r="E144" s="210" t="s">
        <v>76</v>
      </c>
      <c r="F144" s="35" t="s">
        <v>894</v>
      </c>
      <c r="G144" s="36"/>
      <c r="H144" s="42"/>
      <c r="I144" s="42"/>
      <c r="J144" s="32"/>
      <c r="K144" s="209"/>
      <c r="L144" s="38"/>
      <c r="M144" s="206"/>
      <c r="N144" s="32"/>
      <c r="O144" s="33"/>
      <c r="P144" s="207"/>
      <c r="Q144" s="210" t="s">
        <v>76</v>
      </c>
      <c r="R144" s="212" t="s">
        <v>895</v>
      </c>
      <c r="S144" s="36"/>
      <c r="T144" s="42"/>
      <c r="U144" s="42"/>
      <c r="V144" s="32"/>
      <c r="W144" s="209"/>
    </row>
    <row r="145" spans="1:23" s="39" customFormat="1" ht="12.75" customHeight="1">
      <c r="A145" s="206"/>
      <c r="B145" s="32"/>
      <c r="C145" s="33"/>
      <c r="D145" s="207"/>
      <c r="E145" s="208" t="s">
        <v>79</v>
      </c>
      <c r="F145" s="35" t="s">
        <v>896</v>
      </c>
      <c r="G145" s="36"/>
      <c r="H145" s="42"/>
      <c r="I145" s="42"/>
      <c r="J145" s="32"/>
      <c r="K145" s="209"/>
      <c r="L145" s="38"/>
      <c r="M145" s="206"/>
      <c r="N145" s="32"/>
      <c r="O145" s="33"/>
      <c r="P145" s="207"/>
      <c r="Q145" s="208" t="s">
        <v>79</v>
      </c>
      <c r="R145" s="35" t="s">
        <v>897</v>
      </c>
      <c r="S145" s="36"/>
      <c r="T145" s="42"/>
      <c r="U145" s="42"/>
      <c r="V145" s="32"/>
      <c r="W145" s="209"/>
    </row>
    <row r="146" spans="1:23" s="39" customFormat="1" ht="12.75" customHeight="1">
      <c r="A146" s="213" t="s">
        <v>70</v>
      </c>
      <c r="B146" s="214" t="s">
        <v>898</v>
      </c>
      <c r="C146" s="33"/>
      <c r="D146" s="207"/>
      <c r="F146" s="36"/>
      <c r="G146" s="208" t="s">
        <v>70</v>
      </c>
      <c r="H146" s="216" t="s">
        <v>364</v>
      </c>
      <c r="I146" s="36"/>
      <c r="J146" s="211"/>
      <c r="K146" s="209"/>
      <c r="L146" s="38"/>
      <c r="M146" s="213" t="s">
        <v>70</v>
      </c>
      <c r="N146" s="214" t="s">
        <v>790</v>
      </c>
      <c r="O146" s="33"/>
      <c r="P146" s="207"/>
      <c r="R146" s="36"/>
      <c r="S146" s="208" t="s">
        <v>70</v>
      </c>
      <c r="T146" s="216" t="s">
        <v>899</v>
      </c>
      <c r="U146" s="36"/>
      <c r="V146" s="211"/>
      <c r="W146" s="209"/>
    </row>
    <row r="147" spans="1:23" s="39" customFormat="1" ht="12.75" customHeight="1">
      <c r="A147" s="217" t="s">
        <v>73</v>
      </c>
      <c r="B147" s="214" t="s">
        <v>900</v>
      </c>
      <c r="C147" s="45"/>
      <c r="D147" s="207"/>
      <c r="F147" s="218"/>
      <c r="G147" s="210" t="s">
        <v>73</v>
      </c>
      <c r="H147" s="216" t="s">
        <v>901</v>
      </c>
      <c r="I147" s="36"/>
      <c r="J147" s="211"/>
      <c r="K147" s="209"/>
      <c r="L147" s="38"/>
      <c r="M147" s="217" t="s">
        <v>73</v>
      </c>
      <c r="N147" s="214" t="s">
        <v>477</v>
      </c>
      <c r="O147" s="45"/>
      <c r="P147" s="207"/>
      <c r="R147" s="218"/>
      <c r="S147" s="210" t="s">
        <v>73</v>
      </c>
      <c r="T147" s="216" t="s">
        <v>902</v>
      </c>
      <c r="U147" s="36"/>
      <c r="V147" s="211"/>
      <c r="W147" s="209"/>
    </row>
    <row r="148" spans="1:23" s="39" customFormat="1" ht="12.75" customHeight="1">
      <c r="A148" s="217" t="s">
        <v>76</v>
      </c>
      <c r="B148" s="214" t="s">
        <v>903</v>
      </c>
      <c r="C148" s="33"/>
      <c r="D148" s="207"/>
      <c r="F148" s="218"/>
      <c r="G148" s="210" t="s">
        <v>76</v>
      </c>
      <c r="H148" s="216" t="s">
        <v>187</v>
      </c>
      <c r="I148" s="36"/>
      <c r="J148" s="36"/>
      <c r="K148" s="209"/>
      <c r="L148" s="38"/>
      <c r="M148" s="217" t="s">
        <v>76</v>
      </c>
      <c r="N148" s="214" t="s">
        <v>114</v>
      </c>
      <c r="O148" s="33"/>
      <c r="P148" s="207"/>
      <c r="R148" s="218"/>
      <c r="S148" s="210" t="s">
        <v>76</v>
      </c>
      <c r="T148" s="216" t="s">
        <v>369</v>
      </c>
      <c r="U148" s="36"/>
      <c r="V148" s="36"/>
      <c r="W148" s="209"/>
    </row>
    <row r="149" spans="1:23" s="39" customFormat="1" ht="12.75" customHeight="1">
      <c r="A149" s="213" t="s">
        <v>79</v>
      </c>
      <c r="B149" s="214" t="s">
        <v>594</v>
      </c>
      <c r="C149" s="45"/>
      <c r="D149" s="207"/>
      <c r="F149" s="36"/>
      <c r="G149" s="208" t="s">
        <v>79</v>
      </c>
      <c r="H149" s="216" t="s">
        <v>904</v>
      </c>
      <c r="I149" s="95"/>
      <c r="J149" s="108" t="s">
        <v>96</v>
      </c>
      <c r="K149" s="97"/>
      <c r="L149" s="38"/>
      <c r="M149" s="213" t="s">
        <v>79</v>
      </c>
      <c r="N149" s="214" t="s">
        <v>905</v>
      </c>
      <c r="O149" s="45"/>
      <c r="P149" s="207"/>
      <c r="R149" s="36"/>
      <c r="S149" s="208" t="s">
        <v>79</v>
      </c>
      <c r="T149" s="216" t="s">
        <v>413</v>
      </c>
      <c r="U149" s="95"/>
      <c r="V149" s="108" t="s">
        <v>96</v>
      </c>
      <c r="W149" s="97"/>
    </row>
    <row r="150" spans="1:23" s="39" customFormat="1" ht="12.75" customHeight="1">
      <c r="A150" s="220"/>
      <c r="B150" s="45"/>
      <c r="C150" s="208"/>
      <c r="D150" s="207"/>
      <c r="E150" s="208" t="s">
        <v>70</v>
      </c>
      <c r="F150" s="35" t="s">
        <v>906</v>
      </c>
      <c r="G150" s="36"/>
      <c r="H150" s="221"/>
      <c r="I150" s="112" t="s">
        <v>100</v>
      </c>
      <c r="J150" s="113" t="s">
        <v>907</v>
      </c>
      <c r="K150" s="97"/>
      <c r="L150" s="38"/>
      <c r="M150" s="220"/>
      <c r="N150" s="45"/>
      <c r="O150" s="208"/>
      <c r="P150" s="207"/>
      <c r="Q150" s="208" t="s">
        <v>70</v>
      </c>
      <c r="R150" s="35" t="s">
        <v>701</v>
      </c>
      <c r="S150" s="36"/>
      <c r="T150" s="221"/>
      <c r="U150" s="112" t="s">
        <v>100</v>
      </c>
      <c r="V150" s="113" t="s">
        <v>908</v>
      </c>
      <c r="W150" s="97"/>
    </row>
    <row r="151" spans="1:23" s="39" customFormat="1" ht="12.75" customHeight="1">
      <c r="A151" s="206"/>
      <c r="B151" s="114" t="s">
        <v>104</v>
      </c>
      <c r="C151" s="33"/>
      <c r="D151" s="207"/>
      <c r="E151" s="210" t="s">
        <v>73</v>
      </c>
      <c r="F151" s="35" t="s">
        <v>612</v>
      </c>
      <c r="G151" s="36"/>
      <c r="H151" s="42"/>
      <c r="I151" s="112" t="s">
        <v>5</v>
      </c>
      <c r="J151" s="115" t="s">
        <v>907</v>
      </c>
      <c r="K151" s="97"/>
      <c r="L151" s="38"/>
      <c r="M151" s="206"/>
      <c r="N151" s="114" t="s">
        <v>104</v>
      </c>
      <c r="O151" s="33"/>
      <c r="P151" s="207"/>
      <c r="Q151" s="210" t="s">
        <v>73</v>
      </c>
      <c r="R151" s="35" t="s">
        <v>909</v>
      </c>
      <c r="S151" s="36"/>
      <c r="T151" s="42"/>
      <c r="U151" s="112" t="s">
        <v>5</v>
      </c>
      <c r="V151" s="115" t="s">
        <v>908</v>
      </c>
      <c r="W151" s="97"/>
    </row>
    <row r="152" spans="1:23" s="39" customFormat="1" ht="12.75" customHeight="1">
      <c r="A152" s="206"/>
      <c r="B152" s="114" t="s">
        <v>910</v>
      </c>
      <c r="C152" s="33"/>
      <c r="D152" s="207"/>
      <c r="E152" s="210" t="s">
        <v>76</v>
      </c>
      <c r="F152" s="35" t="s">
        <v>781</v>
      </c>
      <c r="G152" s="211"/>
      <c r="H152" s="42"/>
      <c r="I152" s="112" t="s">
        <v>109</v>
      </c>
      <c r="J152" s="115" t="s">
        <v>911</v>
      </c>
      <c r="K152" s="97"/>
      <c r="L152" s="38"/>
      <c r="M152" s="206"/>
      <c r="N152" s="114" t="s">
        <v>912</v>
      </c>
      <c r="O152" s="33"/>
      <c r="P152" s="207"/>
      <c r="Q152" s="210" t="s">
        <v>76</v>
      </c>
      <c r="R152" s="35" t="s">
        <v>913</v>
      </c>
      <c r="S152" s="211"/>
      <c r="T152" s="42"/>
      <c r="U152" s="112" t="s">
        <v>109</v>
      </c>
      <c r="V152" s="115" t="s">
        <v>914</v>
      </c>
      <c r="W152" s="97"/>
    </row>
    <row r="153" spans="1:23" s="39" customFormat="1" ht="12.75" customHeight="1">
      <c r="A153" s="222"/>
      <c r="B153" s="43"/>
      <c r="C153" s="43"/>
      <c r="D153" s="207"/>
      <c r="E153" s="208" t="s">
        <v>79</v>
      </c>
      <c r="F153" s="214" t="s">
        <v>915</v>
      </c>
      <c r="G153" s="43"/>
      <c r="H153" s="43"/>
      <c r="I153" s="118" t="s">
        <v>115</v>
      </c>
      <c r="J153" s="115" t="s">
        <v>911</v>
      </c>
      <c r="K153" s="119"/>
      <c r="L153" s="46"/>
      <c r="M153" s="222"/>
      <c r="N153" s="43"/>
      <c r="O153" s="43"/>
      <c r="P153" s="207"/>
      <c r="Q153" s="208" t="s">
        <v>79</v>
      </c>
      <c r="R153" s="214" t="s">
        <v>68</v>
      </c>
      <c r="S153" s="43"/>
      <c r="T153" s="43"/>
      <c r="U153" s="118" t="s">
        <v>115</v>
      </c>
      <c r="V153" s="115" t="s">
        <v>916</v>
      </c>
      <c r="W153" s="119"/>
    </row>
    <row r="154" spans="1:23" ht="4.5" customHeight="1">
      <c r="A154" s="223"/>
      <c r="B154" s="224"/>
      <c r="C154" s="225"/>
      <c r="D154" s="226"/>
      <c r="E154" s="227"/>
      <c r="F154" s="228"/>
      <c r="G154" s="229"/>
      <c r="H154" s="229"/>
      <c r="I154" s="225"/>
      <c r="J154" s="224"/>
      <c r="K154" s="230"/>
      <c r="M154" s="223"/>
      <c r="N154" s="224"/>
      <c r="O154" s="225"/>
      <c r="P154" s="226"/>
      <c r="Q154" s="227"/>
      <c r="R154" s="228"/>
      <c r="S154" s="229"/>
      <c r="T154" s="229"/>
      <c r="U154" s="225"/>
      <c r="V154" s="224"/>
      <c r="W154" s="230"/>
    </row>
    <row r="155" spans="1:23" ht="12.75" customHeight="1">
      <c r="A155" s="130"/>
      <c r="B155" s="130" t="s">
        <v>117</v>
      </c>
      <c r="C155" s="131"/>
      <c r="D155" s="132" t="s">
        <v>118</v>
      </c>
      <c r="E155" s="132" t="s">
        <v>119</v>
      </c>
      <c r="F155" s="132" t="s">
        <v>120</v>
      </c>
      <c r="G155" s="133" t="s">
        <v>121</v>
      </c>
      <c r="H155" s="134"/>
      <c r="I155" s="131" t="s">
        <v>122</v>
      </c>
      <c r="J155" s="132" t="s">
        <v>117</v>
      </c>
      <c r="K155" s="130" t="s">
        <v>123</v>
      </c>
      <c r="L155" s="26">
        <v>150</v>
      </c>
      <c r="M155" s="130"/>
      <c r="N155" s="130" t="s">
        <v>117</v>
      </c>
      <c r="O155" s="131"/>
      <c r="P155" s="132" t="s">
        <v>118</v>
      </c>
      <c r="Q155" s="132" t="s">
        <v>119</v>
      </c>
      <c r="R155" s="132" t="s">
        <v>120</v>
      </c>
      <c r="S155" s="133" t="s">
        <v>121</v>
      </c>
      <c r="T155" s="134"/>
      <c r="U155" s="131" t="s">
        <v>122</v>
      </c>
      <c r="V155" s="132" t="s">
        <v>117</v>
      </c>
      <c r="W155" s="130" t="s">
        <v>123</v>
      </c>
    </row>
    <row r="156" spans="1:23" ht="12.75">
      <c r="A156" s="136" t="s">
        <v>123</v>
      </c>
      <c r="B156" s="179" t="s">
        <v>124</v>
      </c>
      <c r="C156" s="180" t="s">
        <v>125</v>
      </c>
      <c r="D156" s="181" t="s">
        <v>126</v>
      </c>
      <c r="E156" s="181" t="s">
        <v>127</v>
      </c>
      <c r="F156" s="181"/>
      <c r="G156" s="139" t="s">
        <v>125</v>
      </c>
      <c r="H156" s="139" t="s">
        <v>122</v>
      </c>
      <c r="I156" s="137"/>
      <c r="J156" s="136" t="s">
        <v>124</v>
      </c>
      <c r="K156" s="136"/>
      <c r="L156" s="26">
        <v>150</v>
      </c>
      <c r="M156" s="136" t="s">
        <v>123</v>
      </c>
      <c r="N156" s="179" t="s">
        <v>124</v>
      </c>
      <c r="O156" s="180" t="s">
        <v>125</v>
      </c>
      <c r="P156" s="181" t="s">
        <v>126</v>
      </c>
      <c r="Q156" s="181" t="s">
        <v>127</v>
      </c>
      <c r="R156" s="181"/>
      <c r="S156" s="139" t="s">
        <v>125</v>
      </c>
      <c r="T156" s="139" t="s">
        <v>122</v>
      </c>
      <c r="U156" s="137"/>
      <c r="V156" s="136" t="s">
        <v>124</v>
      </c>
      <c r="W156" s="136"/>
    </row>
    <row r="157" spans="1:23" ht="16.5" customHeight="1">
      <c r="A157" s="141">
        <v>0</v>
      </c>
      <c r="B157" s="142">
        <v>3</v>
      </c>
      <c r="C157" s="143">
        <v>1</v>
      </c>
      <c r="D157" s="182" t="s">
        <v>179</v>
      </c>
      <c r="E157" s="144" t="s">
        <v>100</v>
      </c>
      <c r="F157" s="145">
        <v>11</v>
      </c>
      <c r="G157" s="146">
        <v>650</v>
      </c>
      <c r="H157" s="146"/>
      <c r="I157" s="147">
        <v>8</v>
      </c>
      <c r="J157" s="148">
        <v>3</v>
      </c>
      <c r="K157" s="149">
        <v>0</v>
      </c>
      <c r="L157" s="26"/>
      <c r="M157" s="141">
        <v>9.375</v>
      </c>
      <c r="N157" s="142">
        <v>6</v>
      </c>
      <c r="O157" s="143">
        <v>1</v>
      </c>
      <c r="P157" s="182" t="s">
        <v>917</v>
      </c>
      <c r="Q157" s="144" t="s">
        <v>5</v>
      </c>
      <c r="R157" s="145">
        <v>11</v>
      </c>
      <c r="S157" s="146">
        <v>550</v>
      </c>
      <c r="T157" s="146"/>
      <c r="U157" s="147">
        <v>8</v>
      </c>
      <c r="V157" s="148">
        <v>0</v>
      </c>
      <c r="W157" s="149">
        <v>-9.375</v>
      </c>
    </row>
    <row r="158" spans="1:23" ht="16.5" customHeight="1">
      <c r="A158" s="141">
        <v>0</v>
      </c>
      <c r="B158" s="142">
        <v>3</v>
      </c>
      <c r="C158" s="143">
        <v>4</v>
      </c>
      <c r="D158" s="182" t="s">
        <v>179</v>
      </c>
      <c r="E158" s="144" t="s">
        <v>100</v>
      </c>
      <c r="F158" s="145">
        <v>11</v>
      </c>
      <c r="G158" s="146">
        <v>650</v>
      </c>
      <c r="H158" s="146"/>
      <c r="I158" s="147">
        <v>7</v>
      </c>
      <c r="J158" s="148">
        <v>3</v>
      </c>
      <c r="K158" s="149">
        <v>0</v>
      </c>
      <c r="L158" s="26"/>
      <c r="M158" s="141">
        <v>-4.5</v>
      </c>
      <c r="N158" s="142">
        <v>0</v>
      </c>
      <c r="O158" s="143">
        <v>4</v>
      </c>
      <c r="P158" s="182" t="s">
        <v>918</v>
      </c>
      <c r="Q158" s="144" t="s">
        <v>5</v>
      </c>
      <c r="R158" s="145">
        <v>10</v>
      </c>
      <c r="S158" s="146"/>
      <c r="T158" s="146">
        <v>100</v>
      </c>
      <c r="U158" s="147">
        <v>7</v>
      </c>
      <c r="V158" s="148">
        <v>6</v>
      </c>
      <c r="W158" s="149">
        <v>4.5</v>
      </c>
    </row>
    <row r="159" spans="1:23" ht="16.5" customHeight="1">
      <c r="A159" s="141">
        <v>0</v>
      </c>
      <c r="B159" s="142">
        <v>3</v>
      </c>
      <c r="C159" s="143">
        <v>2</v>
      </c>
      <c r="D159" s="182" t="s">
        <v>179</v>
      </c>
      <c r="E159" s="144" t="s">
        <v>5</v>
      </c>
      <c r="F159" s="145">
        <v>11</v>
      </c>
      <c r="G159" s="146">
        <v>650</v>
      </c>
      <c r="H159" s="146"/>
      <c r="I159" s="147">
        <v>6</v>
      </c>
      <c r="J159" s="148">
        <v>3</v>
      </c>
      <c r="K159" s="149">
        <v>0</v>
      </c>
      <c r="L159" s="26"/>
      <c r="M159" s="141">
        <v>-3.125</v>
      </c>
      <c r="N159" s="142">
        <v>2</v>
      </c>
      <c r="O159" s="143">
        <v>2</v>
      </c>
      <c r="P159" s="182" t="s">
        <v>918</v>
      </c>
      <c r="Q159" s="144" t="s">
        <v>5</v>
      </c>
      <c r="R159" s="145">
        <v>11</v>
      </c>
      <c r="S159" s="146"/>
      <c r="T159" s="146">
        <v>50</v>
      </c>
      <c r="U159" s="147">
        <v>6</v>
      </c>
      <c r="V159" s="148">
        <v>4</v>
      </c>
      <c r="W159" s="149">
        <v>3.125</v>
      </c>
    </row>
    <row r="160" spans="1:23" ht="16.5" customHeight="1">
      <c r="A160" s="141">
        <v>0</v>
      </c>
      <c r="B160" s="142">
        <v>3</v>
      </c>
      <c r="C160" s="143">
        <v>3</v>
      </c>
      <c r="D160" s="182" t="s">
        <v>179</v>
      </c>
      <c r="E160" s="144" t="s">
        <v>100</v>
      </c>
      <c r="F160" s="145">
        <v>11</v>
      </c>
      <c r="G160" s="146">
        <v>650</v>
      </c>
      <c r="H160" s="146"/>
      <c r="I160" s="147">
        <v>5</v>
      </c>
      <c r="J160" s="148">
        <v>3</v>
      </c>
      <c r="K160" s="149">
        <v>0</v>
      </c>
      <c r="L160" s="26"/>
      <c r="M160" s="141">
        <v>1.5</v>
      </c>
      <c r="N160" s="142">
        <v>4</v>
      </c>
      <c r="O160" s="143">
        <v>3</v>
      </c>
      <c r="P160" s="182" t="s">
        <v>869</v>
      </c>
      <c r="Q160" s="144" t="s">
        <v>5</v>
      </c>
      <c r="R160" s="145">
        <v>11</v>
      </c>
      <c r="S160" s="146">
        <v>150</v>
      </c>
      <c r="T160" s="146"/>
      <c r="U160" s="147">
        <v>5</v>
      </c>
      <c r="V160" s="148">
        <v>2</v>
      </c>
      <c r="W160" s="149">
        <v>-1.5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1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61</v>
      </c>
      <c r="C162" s="20"/>
      <c r="D162" s="19"/>
      <c r="E162" s="21" t="s">
        <v>375</v>
      </c>
      <c r="F162" s="22"/>
      <c r="G162" s="23" t="s">
        <v>63</v>
      </c>
      <c r="H162" s="23"/>
      <c r="I162" s="24" t="s">
        <v>137</v>
      </c>
      <c r="J162" s="24"/>
      <c r="K162" s="25"/>
      <c r="L162" s="26">
        <v>150</v>
      </c>
      <c r="M162" s="18"/>
      <c r="N162" s="19" t="s">
        <v>61</v>
      </c>
      <c r="O162" s="20"/>
      <c r="P162" s="19"/>
      <c r="Q162" s="21" t="s">
        <v>376</v>
      </c>
      <c r="R162" s="22"/>
      <c r="S162" s="23" t="s">
        <v>63</v>
      </c>
      <c r="T162" s="23"/>
      <c r="U162" s="24" t="s">
        <v>139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67</v>
      </c>
      <c r="H163" s="31"/>
      <c r="I163" s="24" t="s">
        <v>69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67</v>
      </c>
      <c r="T163" s="31"/>
      <c r="U163" s="24" t="s">
        <v>140</v>
      </c>
      <c r="V163" s="24"/>
      <c r="W163" s="25"/>
    </row>
    <row r="164" spans="1:23" s="39" customFormat="1" ht="4.5" customHeight="1">
      <c r="A164" s="198"/>
      <c r="B164" s="199"/>
      <c r="C164" s="200"/>
      <c r="D164" s="201"/>
      <c r="E164" s="202"/>
      <c r="F164" s="203"/>
      <c r="G164" s="204"/>
      <c r="H164" s="204"/>
      <c r="I164" s="200"/>
      <c r="J164" s="199"/>
      <c r="K164" s="205"/>
      <c r="L164" s="26"/>
      <c r="M164" s="198"/>
      <c r="N164" s="199"/>
      <c r="O164" s="200"/>
      <c r="P164" s="201"/>
      <c r="Q164" s="202"/>
      <c r="R164" s="203"/>
      <c r="S164" s="204"/>
      <c r="T164" s="204"/>
      <c r="U164" s="200"/>
      <c r="V164" s="199"/>
      <c r="W164" s="205"/>
    </row>
    <row r="165" spans="1:23" s="39" customFormat="1" ht="12.75" customHeight="1">
      <c r="A165" s="206"/>
      <c r="B165" s="32"/>
      <c r="C165" s="33"/>
      <c r="D165" s="207"/>
      <c r="E165" s="208" t="s">
        <v>70</v>
      </c>
      <c r="F165" s="35" t="s">
        <v>553</v>
      </c>
      <c r="G165" s="36"/>
      <c r="H165" s="42"/>
      <c r="I165" s="42"/>
      <c r="J165" s="32"/>
      <c r="K165" s="209"/>
      <c r="L165" s="38"/>
      <c r="M165" s="206"/>
      <c r="N165" s="32"/>
      <c r="O165" s="33"/>
      <c r="P165" s="207"/>
      <c r="Q165" s="208" t="s">
        <v>70</v>
      </c>
      <c r="R165" s="35" t="s">
        <v>97</v>
      </c>
      <c r="S165" s="36"/>
      <c r="T165" s="42"/>
      <c r="U165" s="42"/>
      <c r="V165" s="32"/>
      <c r="W165" s="209"/>
    </row>
    <row r="166" spans="1:23" s="39" customFormat="1" ht="12.75" customHeight="1">
      <c r="A166" s="206"/>
      <c r="B166" s="32"/>
      <c r="C166" s="33"/>
      <c r="D166" s="207"/>
      <c r="E166" s="210" t="s">
        <v>73</v>
      </c>
      <c r="F166" s="35" t="s">
        <v>919</v>
      </c>
      <c r="G166" s="211"/>
      <c r="H166" s="42"/>
      <c r="I166" s="42"/>
      <c r="J166" s="32"/>
      <c r="K166" s="209"/>
      <c r="L166" s="38"/>
      <c r="M166" s="206"/>
      <c r="N166" s="32"/>
      <c r="O166" s="33"/>
      <c r="P166" s="207"/>
      <c r="Q166" s="210" t="s">
        <v>73</v>
      </c>
      <c r="R166" s="35" t="s">
        <v>920</v>
      </c>
      <c r="S166" s="211"/>
      <c r="T166" s="42"/>
      <c r="U166" s="42"/>
      <c r="V166" s="32"/>
      <c r="W166" s="209"/>
    </row>
    <row r="167" spans="1:23" s="39" customFormat="1" ht="12.75" customHeight="1">
      <c r="A167" s="206"/>
      <c r="B167" s="32"/>
      <c r="C167" s="33"/>
      <c r="D167" s="207"/>
      <c r="E167" s="210" t="s">
        <v>76</v>
      </c>
      <c r="F167" s="35" t="s">
        <v>677</v>
      </c>
      <c r="G167" s="36"/>
      <c r="H167" s="42"/>
      <c r="I167" s="42"/>
      <c r="J167" s="32"/>
      <c r="K167" s="209"/>
      <c r="L167" s="38"/>
      <c r="M167" s="206"/>
      <c r="N167" s="32"/>
      <c r="O167" s="33"/>
      <c r="P167" s="207"/>
      <c r="Q167" s="210" t="s">
        <v>76</v>
      </c>
      <c r="R167" s="35" t="s">
        <v>413</v>
      </c>
      <c r="S167" s="36"/>
      <c r="T167" s="42"/>
      <c r="U167" s="42"/>
      <c r="V167" s="32"/>
      <c r="W167" s="209"/>
    </row>
    <row r="168" spans="1:23" s="39" customFormat="1" ht="12.75" customHeight="1">
      <c r="A168" s="206"/>
      <c r="B168" s="32"/>
      <c r="C168" s="33"/>
      <c r="D168" s="207"/>
      <c r="E168" s="208" t="s">
        <v>79</v>
      </c>
      <c r="F168" s="35" t="s">
        <v>921</v>
      </c>
      <c r="G168" s="36"/>
      <c r="H168" s="42"/>
      <c r="I168" s="42"/>
      <c r="J168" s="32"/>
      <c r="K168" s="209"/>
      <c r="L168" s="38"/>
      <c r="M168" s="206"/>
      <c r="N168" s="32"/>
      <c r="O168" s="33"/>
      <c r="P168" s="207"/>
      <c r="Q168" s="208" t="s">
        <v>79</v>
      </c>
      <c r="R168" s="35" t="s">
        <v>922</v>
      </c>
      <c r="S168" s="36"/>
      <c r="T168" s="42"/>
      <c r="U168" s="42"/>
      <c r="V168" s="32"/>
      <c r="W168" s="209"/>
    </row>
    <row r="169" spans="1:23" s="39" customFormat="1" ht="12.75" customHeight="1">
      <c r="A169" s="213" t="s">
        <v>70</v>
      </c>
      <c r="B169" s="214" t="s">
        <v>97</v>
      </c>
      <c r="C169" s="33"/>
      <c r="D169" s="207"/>
      <c r="F169" s="36"/>
      <c r="G169" s="208" t="s">
        <v>70</v>
      </c>
      <c r="H169" s="216" t="s">
        <v>923</v>
      </c>
      <c r="I169" s="36"/>
      <c r="J169" s="211"/>
      <c r="K169" s="209"/>
      <c r="L169" s="38"/>
      <c r="M169" s="213" t="s">
        <v>70</v>
      </c>
      <c r="N169" s="214" t="s">
        <v>82</v>
      </c>
      <c r="O169" s="33"/>
      <c r="P169" s="207"/>
      <c r="R169" s="36"/>
      <c r="S169" s="208" t="s">
        <v>70</v>
      </c>
      <c r="T169" s="216" t="s">
        <v>924</v>
      </c>
      <c r="U169" s="36"/>
      <c r="V169" s="211"/>
      <c r="W169" s="209"/>
    </row>
    <row r="170" spans="1:23" s="39" customFormat="1" ht="12.75" customHeight="1">
      <c r="A170" s="217" t="s">
        <v>73</v>
      </c>
      <c r="B170" s="214" t="s">
        <v>925</v>
      </c>
      <c r="C170" s="45"/>
      <c r="D170" s="207"/>
      <c r="F170" s="218"/>
      <c r="G170" s="210" t="s">
        <v>73</v>
      </c>
      <c r="H170" s="216" t="s">
        <v>605</v>
      </c>
      <c r="I170" s="36"/>
      <c r="J170" s="211"/>
      <c r="K170" s="209"/>
      <c r="L170" s="38"/>
      <c r="M170" s="217" t="s">
        <v>73</v>
      </c>
      <c r="N170" s="219" t="s">
        <v>926</v>
      </c>
      <c r="O170" s="45"/>
      <c r="P170" s="207"/>
      <c r="R170" s="218"/>
      <c r="S170" s="210" t="s">
        <v>73</v>
      </c>
      <c r="T170" s="216" t="s">
        <v>479</v>
      </c>
      <c r="U170" s="36"/>
      <c r="V170" s="211"/>
      <c r="W170" s="209"/>
    </row>
    <row r="171" spans="1:23" s="39" customFormat="1" ht="12.75" customHeight="1">
      <c r="A171" s="217" t="s">
        <v>76</v>
      </c>
      <c r="B171" s="214" t="s">
        <v>927</v>
      </c>
      <c r="C171" s="33"/>
      <c r="D171" s="207"/>
      <c r="F171" s="218"/>
      <c r="G171" s="210" t="s">
        <v>76</v>
      </c>
      <c r="H171" s="216" t="s">
        <v>292</v>
      </c>
      <c r="I171" s="36"/>
      <c r="J171" s="36"/>
      <c r="K171" s="209"/>
      <c r="L171" s="38"/>
      <c r="M171" s="217" t="s">
        <v>76</v>
      </c>
      <c r="N171" s="214" t="s">
        <v>550</v>
      </c>
      <c r="O171" s="33"/>
      <c r="P171" s="207"/>
      <c r="R171" s="218"/>
      <c r="S171" s="210" t="s">
        <v>76</v>
      </c>
      <c r="T171" s="216" t="s">
        <v>928</v>
      </c>
      <c r="U171" s="36"/>
      <c r="V171" s="36"/>
      <c r="W171" s="209"/>
    </row>
    <row r="172" spans="1:23" s="39" customFormat="1" ht="12.75" customHeight="1">
      <c r="A172" s="213" t="s">
        <v>79</v>
      </c>
      <c r="B172" s="214" t="s">
        <v>192</v>
      </c>
      <c r="C172" s="45"/>
      <c r="D172" s="207"/>
      <c r="F172" s="36"/>
      <c r="G172" s="208" t="s">
        <v>79</v>
      </c>
      <c r="H172" s="216" t="s">
        <v>220</v>
      </c>
      <c r="I172" s="95"/>
      <c r="J172" s="108" t="s">
        <v>96</v>
      </c>
      <c r="K172" s="97"/>
      <c r="L172" s="38"/>
      <c r="M172" s="213" t="s">
        <v>79</v>
      </c>
      <c r="N172" s="219" t="s">
        <v>929</v>
      </c>
      <c r="O172" s="45"/>
      <c r="P172" s="207"/>
      <c r="R172" s="36"/>
      <c r="S172" s="208" t="s">
        <v>79</v>
      </c>
      <c r="T172" s="216" t="s">
        <v>425</v>
      </c>
      <c r="U172" s="95"/>
      <c r="V172" s="108" t="s">
        <v>96</v>
      </c>
      <c r="W172" s="97"/>
    </row>
    <row r="173" spans="1:23" s="39" customFormat="1" ht="12.75" customHeight="1">
      <c r="A173" s="220"/>
      <c r="B173" s="45"/>
      <c r="C173" s="208"/>
      <c r="D173" s="207"/>
      <c r="E173" s="208" t="s">
        <v>70</v>
      </c>
      <c r="F173" s="35" t="s">
        <v>221</v>
      </c>
      <c r="G173" s="36"/>
      <c r="H173" s="221"/>
      <c r="I173" s="112" t="s">
        <v>100</v>
      </c>
      <c r="J173" s="113" t="s">
        <v>930</v>
      </c>
      <c r="K173" s="97"/>
      <c r="L173" s="38"/>
      <c r="M173" s="220"/>
      <c r="N173" s="45"/>
      <c r="O173" s="208"/>
      <c r="P173" s="207"/>
      <c r="Q173" s="208" t="s">
        <v>70</v>
      </c>
      <c r="R173" s="35" t="s">
        <v>931</v>
      </c>
      <c r="S173" s="36"/>
      <c r="T173" s="221"/>
      <c r="U173" s="112" t="s">
        <v>100</v>
      </c>
      <c r="V173" s="113" t="s">
        <v>932</v>
      </c>
      <c r="W173" s="97"/>
    </row>
    <row r="174" spans="1:23" s="39" customFormat="1" ht="12.75" customHeight="1">
      <c r="A174" s="206"/>
      <c r="B174" s="114" t="s">
        <v>104</v>
      </c>
      <c r="C174" s="33"/>
      <c r="D174" s="207"/>
      <c r="E174" s="210" t="s">
        <v>73</v>
      </c>
      <c r="F174" s="212" t="s">
        <v>933</v>
      </c>
      <c r="G174" s="36"/>
      <c r="H174" s="42"/>
      <c r="I174" s="112" t="s">
        <v>5</v>
      </c>
      <c r="J174" s="115" t="s">
        <v>930</v>
      </c>
      <c r="K174" s="97"/>
      <c r="L174" s="38"/>
      <c r="M174" s="206"/>
      <c r="N174" s="114" t="s">
        <v>104</v>
      </c>
      <c r="O174" s="33"/>
      <c r="P174" s="207"/>
      <c r="Q174" s="210" t="s">
        <v>73</v>
      </c>
      <c r="R174" s="35" t="s">
        <v>934</v>
      </c>
      <c r="S174" s="36"/>
      <c r="T174" s="42"/>
      <c r="U174" s="112" t="s">
        <v>5</v>
      </c>
      <c r="V174" s="115" t="s">
        <v>932</v>
      </c>
      <c r="W174" s="97"/>
    </row>
    <row r="175" spans="1:23" s="39" customFormat="1" ht="12.75" customHeight="1">
      <c r="A175" s="206"/>
      <c r="B175" s="114" t="s">
        <v>935</v>
      </c>
      <c r="C175" s="33"/>
      <c r="D175" s="207"/>
      <c r="E175" s="210" t="s">
        <v>76</v>
      </c>
      <c r="F175" s="35" t="s">
        <v>479</v>
      </c>
      <c r="G175" s="211"/>
      <c r="H175" s="42"/>
      <c r="I175" s="112" t="s">
        <v>109</v>
      </c>
      <c r="J175" s="115" t="s">
        <v>936</v>
      </c>
      <c r="K175" s="97"/>
      <c r="L175" s="38"/>
      <c r="M175" s="206"/>
      <c r="N175" s="114" t="s">
        <v>937</v>
      </c>
      <c r="O175" s="33"/>
      <c r="P175" s="207"/>
      <c r="Q175" s="210" t="s">
        <v>76</v>
      </c>
      <c r="R175" s="35" t="s">
        <v>938</v>
      </c>
      <c r="S175" s="211"/>
      <c r="T175" s="42"/>
      <c r="U175" s="112" t="s">
        <v>109</v>
      </c>
      <c r="V175" s="115" t="s">
        <v>939</v>
      </c>
      <c r="W175" s="97"/>
    </row>
    <row r="176" spans="1:23" s="39" customFormat="1" ht="12.75" customHeight="1">
      <c r="A176" s="222"/>
      <c r="B176" s="43"/>
      <c r="C176" s="43"/>
      <c r="D176" s="207"/>
      <c r="E176" s="208" t="s">
        <v>79</v>
      </c>
      <c r="F176" s="214" t="s">
        <v>940</v>
      </c>
      <c r="G176" s="43"/>
      <c r="H176" s="43"/>
      <c r="I176" s="118" t="s">
        <v>115</v>
      </c>
      <c r="J176" s="115" t="s">
        <v>941</v>
      </c>
      <c r="K176" s="119"/>
      <c r="L176" s="46"/>
      <c r="M176" s="222"/>
      <c r="N176" s="43"/>
      <c r="O176" s="43"/>
      <c r="P176" s="207"/>
      <c r="Q176" s="208" t="s">
        <v>79</v>
      </c>
      <c r="R176" s="214" t="s">
        <v>192</v>
      </c>
      <c r="S176" s="43"/>
      <c r="T176" s="43"/>
      <c r="U176" s="118" t="s">
        <v>115</v>
      </c>
      <c r="V176" s="115" t="s">
        <v>939</v>
      </c>
      <c r="W176" s="119"/>
    </row>
    <row r="177" spans="1:23" ht="4.5" customHeight="1">
      <c r="A177" s="223"/>
      <c r="B177" s="224"/>
      <c r="C177" s="225"/>
      <c r="D177" s="226"/>
      <c r="E177" s="227"/>
      <c r="F177" s="228"/>
      <c r="G177" s="229"/>
      <c r="H177" s="229"/>
      <c r="I177" s="225"/>
      <c r="J177" s="224"/>
      <c r="K177" s="230"/>
      <c r="M177" s="223"/>
      <c r="N177" s="224"/>
      <c r="O177" s="225"/>
      <c r="P177" s="226"/>
      <c r="Q177" s="227"/>
      <c r="R177" s="228"/>
      <c r="S177" s="229"/>
      <c r="T177" s="229"/>
      <c r="U177" s="225"/>
      <c r="V177" s="224"/>
      <c r="W177" s="230"/>
    </row>
    <row r="178" spans="1:23" ht="12.75" customHeight="1">
      <c r="A178" s="130"/>
      <c r="B178" s="130" t="s">
        <v>117</v>
      </c>
      <c r="C178" s="131"/>
      <c r="D178" s="132" t="s">
        <v>118</v>
      </c>
      <c r="E178" s="132" t="s">
        <v>119</v>
      </c>
      <c r="F178" s="132" t="s">
        <v>120</v>
      </c>
      <c r="G178" s="133" t="s">
        <v>121</v>
      </c>
      <c r="H178" s="134"/>
      <c r="I178" s="131" t="s">
        <v>122</v>
      </c>
      <c r="J178" s="132" t="s">
        <v>117</v>
      </c>
      <c r="K178" s="130" t="s">
        <v>123</v>
      </c>
      <c r="L178" s="26">
        <v>150</v>
      </c>
      <c r="M178" s="130"/>
      <c r="N178" s="130" t="s">
        <v>117</v>
      </c>
      <c r="O178" s="131"/>
      <c r="P178" s="132" t="s">
        <v>118</v>
      </c>
      <c r="Q178" s="132" t="s">
        <v>119</v>
      </c>
      <c r="R178" s="132" t="s">
        <v>120</v>
      </c>
      <c r="S178" s="133" t="s">
        <v>121</v>
      </c>
      <c r="T178" s="134"/>
      <c r="U178" s="131" t="s">
        <v>122</v>
      </c>
      <c r="V178" s="132" t="s">
        <v>117</v>
      </c>
      <c r="W178" s="130" t="s">
        <v>123</v>
      </c>
    </row>
    <row r="179" spans="1:23" ht="12.75">
      <c r="A179" s="136" t="s">
        <v>123</v>
      </c>
      <c r="B179" s="179" t="s">
        <v>124</v>
      </c>
      <c r="C179" s="180" t="s">
        <v>125</v>
      </c>
      <c r="D179" s="181" t="s">
        <v>126</v>
      </c>
      <c r="E179" s="181" t="s">
        <v>127</v>
      </c>
      <c r="F179" s="181"/>
      <c r="G179" s="139" t="s">
        <v>125</v>
      </c>
      <c r="H179" s="139" t="s">
        <v>122</v>
      </c>
      <c r="I179" s="137"/>
      <c r="J179" s="136" t="s">
        <v>124</v>
      </c>
      <c r="K179" s="136"/>
      <c r="L179" s="26">
        <v>150</v>
      </c>
      <c r="M179" s="136" t="s">
        <v>123</v>
      </c>
      <c r="N179" s="179" t="s">
        <v>124</v>
      </c>
      <c r="O179" s="180" t="s">
        <v>125</v>
      </c>
      <c r="P179" s="181" t="s">
        <v>126</v>
      </c>
      <c r="Q179" s="181" t="s">
        <v>127</v>
      </c>
      <c r="R179" s="181"/>
      <c r="S179" s="139" t="s">
        <v>125</v>
      </c>
      <c r="T179" s="139" t="s">
        <v>122</v>
      </c>
      <c r="U179" s="137"/>
      <c r="V179" s="136" t="s">
        <v>124</v>
      </c>
      <c r="W179" s="136"/>
    </row>
    <row r="180" spans="1:23" ht="16.5" customHeight="1">
      <c r="A180" s="141">
        <v>5.875</v>
      </c>
      <c r="B180" s="142">
        <v>6</v>
      </c>
      <c r="C180" s="143">
        <v>1</v>
      </c>
      <c r="D180" s="182" t="s">
        <v>672</v>
      </c>
      <c r="E180" s="144" t="s">
        <v>109</v>
      </c>
      <c r="F180" s="145">
        <v>10</v>
      </c>
      <c r="G180" s="146">
        <v>50</v>
      </c>
      <c r="H180" s="146"/>
      <c r="I180" s="147">
        <v>8</v>
      </c>
      <c r="J180" s="148">
        <v>0</v>
      </c>
      <c r="K180" s="149">
        <v>-5.875</v>
      </c>
      <c r="L180" s="26"/>
      <c r="M180" s="141">
        <v>-0.875</v>
      </c>
      <c r="N180" s="142">
        <v>4</v>
      </c>
      <c r="O180" s="143">
        <v>3</v>
      </c>
      <c r="P180" s="182" t="s">
        <v>775</v>
      </c>
      <c r="Q180" s="144" t="s">
        <v>100</v>
      </c>
      <c r="R180" s="145">
        <v>12</v>
      </c>
      <c r="S180" s="146">
        <v>480</v>
      </c>
      <c r="T180" s="146"/>
      <c r="U180" s="147">
        <v>8</v>
      </c>
      <c r="V180" s="148">
        <v>2</v>
      </c>
      <c r="W180" s="149">
        <v>0.875</v>
      </c>
    </row>
    <row r="181" spans="1:23" ht="16.5" customHeight="1">
      <c r="A181" s="141">
        <v>-6.25</v>
      </c>
      <c r="B181" s="142">
        <v>0</v>
      </c>
      <c r="C181" s="143">
        <v>4</v>
      </c>
      <c r="D181" s="182" t="s">
        <v>672</v>
      </c>
      <c r="E181" s="144" t="s">
        <v>109</v>
      </c>
      <c r="F181" s="145">
        <v>11</v>
      </c>
      <c r="G181" s="146"/>
      <c r="H181" s="146">
        <v>450</v>
      </c>
      <c r="I181" s="147">
        <v>7</v>
      </c>
      <c r="J181" s="148">
        <v>6</v>
      </c>
      <c r="K181" s="149">
        <v>6.25</v>
      </c>
      <c r="L181" s="26"/>
      <c r="M181" s="141">
        <v>-1.75</v>
      </c>
      <c r="N181" s="142">
        <v>1</v>
      </c>
      <c r="O181" s="143">
        <v>5</v>
      </c>
      <c r="P181" s="182" t="s">
        <v>775</v>
      </c>
      <c r="Q181" s="144" t="s">
        <v>100</v>
      </c>
      <c r="R181" s="145">
        <v>11</v>
      </c>
      <c r="S181" s="146">
        <v>450</v>
      </c>
      <c r="T181" s="146"/>
      <c r="U181" s="147">
        <v>1</v>
      </c>
      <c r="V181" s="148">
        <v>5</v>
      </c>
      <c r="W181" s="149">
        <v>1.75</v>
      </c>
    </row>
    <row r="182" spans="1:23" ht="16.5" customHeight="1">
      <c r="A182" s="141">
        <v>-0.375</v>
      </c>
      <c r="B182" s="142">
        <v>2</v>
      </c>
      <c r="C182" s="143">
        <v>2</v>
      </c>
      <c r="D182" s="182" t="s">
        <v>373</v>
      </c>
      <c r="E182" s="144" t="s">
        <v>100</v>
      </c>
      <c r="F182" s="145">
        <v>9</v>
      </c>
      <c r="G182" s="146"/>
      <c r="H182" s="146">
        <v>200</v>
      </c>
      <c r="I182" s="147">
        <v>6</v>
      </c>
      <c r="J182" s="148">
        <v>4</v>
      </c>
      <c r="K182" s="149">
        <v>0.375</v>
      </c>
      <c r="L182" s="26"/>
      <c r="M182" s="141">
        <v>9.625</v>
      </c>
      <c r="N182" s="142">
        <v>6</v>
      </c>
      <c r="O182" s="143">
        <v>6</v>
      </c>
      <c r="P182" s="182" t="s">
        <v>798</v>
      </c>
      <c r="Q182" s="144" t="s">
        <v>100</v>
      </c>
      <c r="R182" s="145">
        <v>12</v>
      </c>
      <c r="S182" s="146">
        <v>980</v>
      </c>
      <c r="T182" s="146"/>
      <c r="U182" s="147">
        <v>7</v>
      </c>
      <c r="V182" s="148">
        <v>0</v>
      </c>
      <c r="W182" s="149">
        <v>-9.625</v>
      </c>
    </row>
    <row r="183" spans="1:23" ht="16.5" customHeight="1">
      <c r="A183" s="141">
        <v>0.5</v>
      </c>
      <c r="B183" s="142">
        <v>4</v>
      </c>
      <c r="C183" s="143">
        <v>3</v>
      </c>
      <c r="D183" s="182" t="s">
        <v>181</v>
      </c>
      <c r="E183" s="144" t="s">
        <v>109</v>
      </c>
      <c r="F183" s="145">
        <v>10</v>
      </c>
      <c r="G183" s="146"/>
      <c r="H183" s="146">
        <v>170</v>
      </c>
      <c r="I183" s="147">
        <v>5</v>
      </c>
      <c r="J183" s="148">
        <v>2</v>
      </c>
      <c r="K183" s="149">
        <v>-0.5</v>
      </c>
      <c r="L183" s="26"/>
      <c r="M183" s="141">
        <v>-1.75</v>
      </c>
      <c r="N183" s="142">
        <v>1</v>
      </c>
      <c r="O183" s="143">
        <v>4</v>
      </c>
      <c r="P183" s="182" t="s">
        <v>775</v>
      </c>
      <c r="Q183" s="144" t="s">
        <v>100</v>
      </c>
      <c r="R183" s="145">
        <v>11</v>
      </c>
      <c r="S183" s="146">
        <v>450</v>
      </c>
      <c r="T183" s="146"/>
      <c r="U183" s="147">
        <v>2</v>
      </c>
      <c r="V183" s="148">
        <v>5</v>
      </c>
      <c r="W183" s="149">
        <v>1.75</v>
      </c>
    </row>
    <row r="184" spans="1:23" s="39" customFormat="1" ht="9.75" customHeight="1">
      <c r="A184" s="192"/>
      <c r="B184" s="193"/>
      <c r="C184" s="47"/>
      <c r="D184" s="48"/>
      <c r="E184" s="49"/>
      <c r="F184" s="50"/>
      <c r="G184" s="51"/>
      <c r="H184" s="51"/>
      <c r="I184" s="47"/>
      <c r="J184" s="193"/>
      <c r="K184" s="192"/>
      <c r="L184" s="26"/>
      <c r="M184" s="192"/>
      <c r="N184" s="193"/>
      <c r="O184" s="47"/>
      <c r="P184" s="48"/>
      <c r="Q184" s="49"/>
      <c r="R184" s="50"/>
      <c r="S184" s="51"/>
      <c r="T184" s="51"/>
      <c r="U184" s="47"/>
      <c r="V184" s="193"/>
      <c r="W184" s="192"/>
    </row>
    <row r="185" spans="1:23" s="39" customFormat="1" ht="15">
      <c r="A185" s="18"/>
      <c r="B185" s="19" t="s">
        <v>61</v>
      </c>
      <c r="C185" s="20"/>
      <c r="D185" s="19"/>
      <c r="E185" s="21" t="s">
        <v>405</v>
      </c>
      <c r="F185" s="22"/>
      <c r="G185" s="23" t="s">
        <v>63</v>
      </c>
      <c r="H185" s="23"/>
      <c r="I185" s="24" t="s">
        <v>64</v>
      </c>
      <c r="J185" s="24"/>
      <c r="K185" s="25"/>
      <c r="L185" s="26">
        <v>150</v>
      </c>
      <c r="M185" s="18"/>
      <c r="N185" s="19" t="s">
        <v>61</v>
      </c>
      <c r="O185" s="20"/>
      <c r="P185" s="19"/>
      <c r="Q185" s="21" t="s">
        <v>406</v>
      </c>
      <c r="R185" s="22"/>
      <c r="S185" s="23" t="s">
        <v>63</v>
      </c>
      <c r="T185" s="23"/>
      <c r="U185" s="24" t="s">
        <v>66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67</v>
      </c>
      <c r="H186" s="31"/>
      <c r="I186" s="24" t="s">
        <v>68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67</v>
      </c>
      <c r="T186" s="31"/>
      <c r="U186" s="24" t="s">
        <v>69</v>
      </c>
      <c r="V186" s="24"/>
      <c r="W186" s="25"/>
    </row>
    <row r="187" spans="1:23" s="39" customFormat="1" ht="4.5" customHeight="1">
      <c r="A187" s="198"/>
      <c r="B187" s="199"/>
      <c r="C187" s="200"/>
      <c r="D187" s="201"/>
      <c r="E187" s="202"/>
      <c r="F187" s="203"/>
      <c r="G187" s="204"/>
      <c r="H187" s="204"/>
      <c r="I187" s="200"/>
      <c r="J187" s="199"/>
      <c r="K187" s="205"/>
      <c r="L187" s="26"/>
      <c r="M187" s="198"/>
      <c r="N187" s="199"/>
      <c r="O187" s="200"/>
      <c r="P187" s="201"/>
      <c r="Q187" s="202"/>
      <c r="R187" s="203"/>
      <c r="S187" s="204"/>
      <c r="T187" s="204"/>
      <c r="U187" s="200"/>
      <c r="V187" s="199"/>
      <c r="W187" s="205"/>
    </row>
    <row r="188" spans="1:23" s="39" customFormat="1" ht="12.75" customHeight="1">
      <c r="A188" s="206"/>
      <c r="B188" s="32"/>
      <c r="C188" s="33"/>
      <c r="D188" s="207"/>
      <c r="E188" s="208" t="s">
        <v>70</v>
      </c>
      <c r="F188" s="35" t="s">
        <v>457</v>
      </c>
      <c r="G188" s="36"/>
      <c r="H188" s="42"/>
      <c r="I188" s="42"/>
      <c r="J188" s="32"/>
      <c r="K188" s="209"/>
      <c r="L188" s="38"/>
      <c r="M188" s="206"/>
      <c r="N188" s="32"/>
      <c r="O188" s="33"/>
      <c r="P188" s="207"/>
      <c r="Q188" s="208" t="s">
        <v>70</v>
      </c>
      <c r="R188" s="35" t="s">
        <v>942</v>
      </c>
      <c r="S188" s="36"/>
      <c r="T188" s="42"/>
      <c r="U188" s="42"/>
      <c r="V188" s="32"/>
      <c r="W188" s="209"/>
    </row>
    <row r="189" spans="1:23" s="39" customFormat="1" ht="12.75" customHeight="1">
      <c r="A189" s="206"/>
      <c r="B189" s="32"/>
      <c r="C189" s="33"/>
      <c r="D189" s="207"/>
      <c r="E189" s="210" t="s">
        <v>73</v>
      </c>
      <c r="F189" s="35" t="s">
        <v>178</v>
      </c>
      <c r="G189" s="211"/>
      <c r="H189" s="42"/>
      <c r="I189" s="42"/>
      <c r="J189" s="32"/>
      <c r="K189" s="209"/>
      <c r="L189" s="38"/>
      <c r="M189" s="206"/>
      <c r="N189" s="32"/>
      <c r="O189" s="33"/>
      <c r="P189" s="207"/>
      <c r="Q189" s="210" t="s">
        <v>73</v>
      </c>
      <c r="R189" s="35" t="s">
        <v>943</v>
      </c>
      <c r="S189" s="211"/>
      <c r="T189" s="42"/>
      <c r="U189" s="42"/>
      <c r="V189" s="32"/>
      <c r="W189" s="209"/>
    </row>
    <row r="190" spans="1:23" s="39" customFormat="1" ht="12.75" customHeight="1">
      <c r="A190" s="206"/>
      <c r="B190" s="32"/>
      <c r="C190" s="33"/>
      <c r="D190" s="207"/>
      <c r="E190" s="210" t="s">
        <v>76</v>
      </c>
      <c r="F190" s="35" t="s">
        <v>479</v>
      </c>
      <c r="G190" s="36"/>
      <c r="H190" s="42"/>
      <c r="I190" s="42"/>
      <c r="J190" s="32"/>
      <c r="K190" s="209"/>
      <c r="L190" s="38"/>
      <c r="M190" s="206"/>
      <c r="N190" s="32"/>
      <c r="O190" s="33"/>
      <c r="P190" s="207"/>
      <c r="Q190" s="210" t="s">
        <v>76</v>
      </c>
      <c r="R190" s="35" t="s">
        <v>944</v>
      </c>
      <c r="S190" s="36"/>
      <c r="T190" s="42"/>
      <c r="U190" s="42"/>
      <c r="V190" s="32"/>
      <c r="W190" s="209"/>
    </row>
    <row r="191" spans="1:23" s="39" customFormat="1" ht="12.75" customHeight="1">
      <c r="A191" s="206"/>
      <c r="B191" s="32"/>
      <c r="C191" s="33"/>
      <c r="D191" s="207"/>
      <c r="E191" s="208" t="s">
        <v>79</v>
      </c>
      <c r="F191" s="35" t="s">
        <v>945</v>
      </c>
      <c r="G191" s="36"/>
      <c r="H191" s="42"/>
      <c r="I191" s="42"/>
      <c r="J191" s="32"/>
      <c r="K191" s="209"/>
      <c r="L191" s="38"/>
      <c r="M191" s="206"/>
      <c r="N191" s="32"/>
      <c r="O191" s="33"/>
      <c r="P191" s="207"/>
      <c r="Q191" s="208" t="s">
        <v>79</v>
      </c>
      <c r="R191" s="35" t="s">
        <v>221</v>
      </c>
      <c r="S191" s="36"/>
      <c r="T191" s="42"/>
      <c r="U191" s="42"/>
      <c r="V191" s="32"/>
      <c r="W191" s="209"/>
    </row>
    <row r="192" spans="1:23" s="39" customFormat="1" ht="12.75" customHeight="1">
      <c r="A192" s="213" t="s">
        <v>70</v>
      </c>
      <c r="B192" s="214" t="s">
        <v>946</v>
      </c>
      <c r="C192" s="33"/>
      <c r="D192" s="207"/>
      <c r="F192" s="36"/>
      <c r="G192" s="208" t="s">
        <v>70</v>
      </c>
      <c r="H192" s="216" t="s">
        <v>220</v>
      </c>
      <c r="I192" s="36"/>
      <c r="J192" s="211"/>
      <c r="K192" s="209"/>
      <c r="L192" s="38"/>
      <c r="M192" s="213" t="s">
        <v>70</v>
      </c>
      <c r="N192" s="214" t="s">
        <v>947</v>
      </c>
      <c r="O192" s="33"/>
      <c r="P192" s="207"/>
      <c r="R192" s="36"/>
      <c r="S192" s="208" t="s">
        <v>70</v>
      </c>
      <c r="T192" s="216" t="s">
        <v>413</v>
      </c>
      <c r="U192" s="36"/>
      <c r="V192" s="211"/>
      <c r="W192" s="209"/>
    </row>
    <row r="193" spans="1:23" s="39" customFormat="1" ht="12.75" customHeight="1">
      <c r="A193" s="217" t="s">
        <v>73</v>
      </c>
      <c r="B193" s="219" t="s">
        <v>926</v>
      </c>
      <c r="C193" s="45"/>
      <c r="D193" s="207"/>
      <c r="F193" s="218"/>
      <c r="G193" s="210" t="s">
        <v>73</v>
      </c>
      <c r="H193" s="216" t="s">
        <v>948</v>
      </c>
      <c r="I193" s="36"/>
      <c r="J193" s="211"/>
      <c r="K193" s="209"/>
      <c r="L193" s="38"/>
      <c r="M193" s="217" t="s">
        <v>73</v>
      </c>
      <c r="N193" s="214" t="s">
        <v>78</v>
      </c>
      <c r="O193" s="45"/>
      <c r="P193" s="207"/>
      <c r="R193" s="218"/>
      <c r="S193" s="210" t="s">
        <v>73</v>
      </c>
      <c r="T193" s="216" t="s">
        <v>72</v>
      </c>
      <c r="U193" s="36"/>
      <c r="V193" s="211"/>
      <c r="W193" s="209"/>
    </row>
    <row r="194" spans="1:23" s="39" customFormat="1" ht="12.75" customHeight="1">
      <c r="A194" s="217" t="s">
        <v>76</v>
      </c>
      <c r="B194" s="214" t="s">
        <v>72</v>
      </c>
      <c r="C194" s="33"/>
      <c r="D194" s="207"/>
      <c r="F194" s="218"/>
      <c r="G194" s="210" t="s">
        <v>76</v>
      </c>
      <c r="H194" s="216" t="s">
        <v>949</v>
      </c>
      <c r="I194" s="36"/>
      <c r="J194" s="36"/>
      <c r="K194" s="209"/>
      <c r="L194" s="38"/>
      <c r="M194" s="217" t="s">
        <v>76</v>
      </c>
      <c r="N194" s="219" t="s">
        <v>84</v>
      </c>
      <c r="O194" s="33"/>
      <c r="P194" s="207"/>
      <c r="R194" s="218"/>
      <c r="S194" s="210" t="s">
        <v>76</v>
      </c>
      <c r="T194" s="216" t="s">
        <v>950</v>
      </c>
      <c r="U194" s="36"/>
      <c r="V194" s="36"/>
      <c r="W194" s="209"/>
    </row>
    <row r="195" spans="1:23" s="39" customFormat="1" ht="12.75" customHeight="1">
      <c r="A195" s="213" t="s">
        <v>79</v>
      </c>
      <c r="B195" s="214" t="s">
        <v>780</v>
      </c>
      <c r="C195" s="45"/>
      <c r="D195" s="207"/>
      <c r="F195" s="36"/>
      <c r="G195" s="208" t="s">
        <v>79</v>
      </c>
      <c r="H195" s="216" t="s">
        <v>951</v>
      </c>
      <c r="I195" s="95"/>
      <c r="J195" s="108" t="s">
        <v>96</v>
      </c>
      <c r="K195" s="97"/>
      <c r="L195" s="38"/>
      <c r="M195" s="213" t="s">
        <v>79</v>
      </c>
      <c r="N195" s="214" t="s">
        <v>662</v>
      </c>
      <c r="O195" s="45"/>
      <c r="P195" s="207"/>
      <c r="R195" s="36"/>
      <c r="S195" s="208" t="s">
        <v>79</v>
      </c>
      <c r="T195" s="216" t="s">
        <v>952</v>
      </c>
      <c r="U195" s="95"/>
      <c r="V195" s="108" t="s">
        <v>96</v>
      </c>
      <c r="W195" s="97"/>
    </row>
    <row r="196" spans="1:23" s="39" customFormat="1" ht="12.75" customHeight="1">
      <c r="A196" s="220"/>
      <c r="B196" s="45"/>
      <c r="C196" s="208"/>
      <c r="D196" s="207"/>
      <c r="E196" s="208" t="s">
        <v>70</v>
      </c>
      <c r="F196" s="35" t="s">
        <v>953</v>
      </c>
      <c r="G196" s="36"/>
      <c r="H196" s="221"/>
      <c r="I196" s="112" t="s">
        <v>100</v>
      </c>
      <c r="J196" s="113" t="s">
        <v>954</v>
      </c>
      <c r="K196" s="97"/>
      <c r="L196" s="38"/>
      <c r="M196" s="220"/>
      <c r="N196" s="45"/>
      <c r="O196" s="208"/>
      <c r="P196" s="207"/>
      <c r="Q196" s="208" t="s">
        <v>70</v>
      </c>
      <c r="R196" s="35" t="s">
        <v>341</v>
      </c>
      <c r="S196" s="36"/>
      <c r="T196" s="221"/>
      <c r="U196" s="112" t="s">
        <v>100</v>
      </c>
      <c r="V196" s="113" t="s">
        <v>955</v>
      </c>
      <c r="W196" s="97"/>
    </row>
    <row r="197" spans="1:23" s="39" customFormat="1" ht="12.75" customHeight="1">
      <c r="A197" s="206"/>
      <c r="B197" s="114" t="s">
        <v>104</v>
      </c>
      <c r="C197" s="33"/>
      <c r="D197" s="207"/>
      <c r="E197" s="210" t="s">
        <v>73</v>
      </c>
      <c r="F197" s="35" t="s">
        <v>956</v>
      </c>
      <c r="G197" s="36"/>
      <c r="H197" s="42"/>
      <c r="I197" s="112" t="s">
        <v>5</v>
      </c>
      <c r="J197" s="115" t="s">
        <v>954</v>
      </c>
      <c r="K197" s="97"/>
      <c r="L197" s="38"/>
      <c r="M197" s="206"/>
      <c r="N197" s="114" t="s">
        <v>104</v>
      </c>
      <c r="O197" s="33"/>
      <c r="P197" s="207"/>
      <c r="Q197" s="210" t="s">
        <v>73</v>
      </c>
      <c r="R197" s="35" t="s">
        <v>957</v>
      </c>
      <c r="S197" s="36"/>
      <c r="T197" s="42"/>
      <c r="U197" s="112" t="s">
        <v>5</v>
      </c>
      <c r="V197" s="115" t="s">
        <v>955</v>
      </c>
      <c r="W197" s="97"/>
    </row>
    <row r="198" spans="1:23" s="39" customFormat="1" ht="12.75" customHeight="1">
      <c r="A198" s="206"/>
      <c r="B198" s="114" t="s">
        <v>958</v>
      </c>
      <c r="C198" s="33"/>
      <c r="D198" s="207"/>
      <c r="E198" s="210" t="s">
        <v>76</v>
      </c>
      <c r="F198" s="35" t="s">
        <v>674</v>
      </c>
      <c r="G198" s="211"/>
      <c r="H198" s="42"/>
      <c r="I198" s="112" t="s">
        <v>109</v>
      </c>
      <c r="J198" s="115" t="s">
        <v>959</v>
      </c>
      <c r="K198" s="97"/>
      <c r="L198" s="38"/>
      <c r="M198" s="206"/>
      <c r="N198" s="114" t="s">
        <v>960</v>
      </c>
      <c r="O198" s="33"/>
      <c r="P198" s="207"/>
      <c r="Q198" s="210" t="s">
        <v>76</v>
      </c>
      <c r="R198" s="35" t="s">
        <v>961</v>
      </c>
      <c r="S198" s="211"/>
      <c r="T198" s="42"/>
      <c r="U198" s="112" t="s">
        <v>109</v>
      </c>
      <c r="V198" s="115" t="s">
        <v>962</v>
      </c>
      <c r="W198" s="97"/>
    </row>
    <row r="199" spans="1:23" s="39" customFormat="1" ht="12.75" customHeight="1">
      <c r="A199" s="222"/>
      <c r="B199" s="43"/>
      <c r="C199" s="43"/>
      <c r="D199" s="207"/>
      <c r="E199" s="208" t="s">
        <v>79</v>
      </c>
      <c r="F199" s="214" t="s">
        <v>233</v>
      </c>
      <c r="G199" s="43"/>
      <c r="H199" s="43"/>
      <c r="I199" s="118" t="s">
        <v>115</v>
      </c>
      <c r="J199" s="115" t="s">
        <v>959</v>
      </c>
      <c r="K199" s="119"/>
      <c r="L199" s="46"/>
      <c r="M199" s="222"/>
      <c r="N199" s="43"/>
      <c r="O199" s="43"/>
      <c r="P199" s="207"/>
      <c r="Q199" s="208" t="s">
        <v>79</v>
      </c>
      <c r="R199" s="214" t="s">
        <v>322</v>
      </c>
      <c r="S199" s="43"/>
      <c r="T199" s="43"/>
      <c r="U199" s="118" t="s">
        <v>115</v>
      </c>
      <c r="V199" s="115" t="s">
        <v>962</v>
      </c>
      <c r="W199" s="119"/>
    </row>
    <row r="200" spans="1:23" ht="4.5" customHeight="1">
      <c r="A200" s="223"/>
      <c r="B200" s="224"/>
      <c r="C200" s="225"/>
      <c r="D200" s="226"/>
      <c r="E200" s="227"/>
      <c r="F200" s="228"/>
      <c r="G200" s="229"/>
      <c r="H200" s="229"/>
      <c r="I200" s="225"/>
      <c r="J200" s="224"/>
      <c r="K200" s="230"/>
      <c r="M200" s="223"/>
      <c r="N200" s="224"/>
      <c r="O200" s="225"/>
      <c r="P200" s="226"/>
      <c r="Q200" s="227"/>
      <c r="R200" s="228"/>
      <c r="S200" s="229"/>
      <c r="T200" s="229"/>
      <c r="U200" s="225"/>
      <c r="V200" s="224"/>
      <c r="W200" s="230"/>
    </row>
    <row r="201" spans="1:23" ht="14.25" customHeight="1">
      <c r="A201" s="130"/>
      <c r="B201" s="130" t="s">
        <v>117</v>
      </c>
      <c r="C201" s="131"/>
      <c r="D201" s="132" t="s">
        <v>118</v>
      </c>
      <c r="E201" s="132" t="s">
        <v>119</v>
      </c>
      <c r="F201" s="132" t="s">
        <v>120</v>
      </c>
      <c r="G201" s="133" t="s">
        <v>121</v>
      </c>
      <c r="H201" s="134"/>
      <c r="I201" s="131" t="s">
        <v>122</v>
      </c>
      <c r="J201" s="132" t="s">
        <v>117</v>
      </c>
      <c r="K201" s="130" t="s">
        <v>123</v>
      </c>
      <c r="L201" s="26">
        <v>150</v>
      </c>
      <c r="M201" s="130"/>
      <c r="N201" s="130" t="s">
        <v>117</v>
      </c>
      <c r="O201" s="131"/>
      <c r="P201" s="132" t="s">
        <v>118</v>
      </c>
      <c r="Q201" s="132" t="s">
        <v>119</v>
      </c>
      <c r="R201" s="132" t="s">
        <v>120</v>
      </c>
      <c r="S201" s="133" t="s">
        <v>121</v>
      </c>
      <c r="T201" s="134"/>
      <c r="U201" s="131" t="s">
        <v>122</v>
      </c>
      <c r="V201" s="132" t="s">
        <v>117</v>
      </c>
      <c r="W201" s="130" t="s">
        <v>123</v>
      </c>
    </row>
    <row r="202" spans="1:23" ht="14.25" customHeight="1">
      <c r="A202" s="136" t="s">
        <v>123</v>
      </c>
      <c r="B202" s="179" t="s">
        <v>124</v>
      </c>
      <c r="C202" s="180" t="s">
        <v>125</v>
      </c>
      <c r="D202" s="181" t="s">
        <v>126</v>
      </c>
      <c r="E202" s="181" t="s">
        <v>127</v>
      </c>
      <c r="F202" s="181"/>
      <c r="G202" s="139" t="s">
        <v>125</v>
      </c>
      <c r="H202" s="139" t="s">
        <v>122</v>
      </c>
      <c r="I202" s="137"/>
      <c r="J202" s="136" t="s">
        <v>124</v>
      </c>
      <c r="K202" s="136"/>
      <c r="L202" s="26">
        <v>150</v>
      </c>
      <c r="M202" s="136" t="s">
        <v>123</v>
      </c>
      <c r="N202" s="179" t="s">
        <v>124</v>
      </c>
      <c r="O202" s="180" t="s">
        <v>125</v>
      </c>
      <c r="P202" s="181" t="s">
        <v>126</v>
      </c>
      <c r="Q202" s="181" t="s">
        <v>127</v>
      </c>
      <c r="R202" s="181"/>
      <c r="S202" s="139" t="s">
        <v>125</v>
      </c>
      <c r="T202" s="139" t="s">
        <v>122</v>
      </c>
      <c r="U202" s="137"/>
      <c r="V202" s="136" t="s">
        <v>124</v>
      </c>
      <c r="W202" s="136"/>
    </row>
    <row r="203" spans="1:23" ht="16.5" customHeight="1">
      <c r="A203" s="141">
        <v>-0.625</v>
      </c>
      <c r="B203" s="142">
        <v>1</v>
      </c>
      <c r="C203" s="143">
        <v>3</v>
      </c>
      <c r="D203" s="182" t="s">
        <v>775</v>
      </c>
      <c r="E203" s="144" t="s">
        <v>100</v>
      </c>
      <c r="F203" s="145">
        <v>10</v>
      </c>
      <c r="G203" s="146">
        <v>420</v>
      </c>
      <c r="H203" s="146"/>
      <c r="I203" s="147">
        <v>8</v>
      </c>
      <c r="J203" s="148">
        <v>5</v>
      </c>
      <c r="K203" s="149">
        <v>0.625</v>
      </c>
      <c r="L203" s="26"/>
      <c r="M203" s="141">
        <v>5.375</v>
      </c>
      <c r="N203" s="142">
        <v>6</v>
      </c>
      <c r="O203" s="143">
        <v>3</v>
      </c>
      <c r="P203" s="182" t="s">
        <v>179</v>
      </c>
      <c r="Q203" s="144" t="s">
        <v>115</v>
      </c>
      <c r="R203" s="145">
        <v>9</v>
      </c>
      <c r="S203" s="146">
        <v>50</v>
      </c>
      <c r="T203" s="146"/>
      <c r="U203" s="147">
        <v>8</v>
      </c>
      <c r="V203" s="148">
        <v>0</v>
      </c>
      <c r="W203" s="149">
        <v>-5.375</v>
      </c>
    </row>
    <row r="204" spans="1:23" ht="16.5" customHeight="1">
      <c r="A204" s="141">
        <v>-0.625</v>
      </c>
      <c r="B204" s="142">
        <v>1</v>
      </c>
      <c r="C204" s="143">
        <v>5</v>
      </c>
      <c r="D204" s="182" t="s">
        <v>336</v>
      </c>
      <c r="E204" s="144" t="s">
        <v>100</v>
      </c>
      <c r="F204" s="145">
        <v>12</v>
      </c>
      <c r="G204" s="146">
        <v>420</v>
      </c>
      <c r="H204" s="146"/>
      <c r="I204" s="147">
        <v>1</v>
      </c>
      <c r="J204" s="148">
        <v>5</v>
      </c>
      <c r="K204" s="149">
        <v>0.625</v>
      </c>
      <c r="L204" s="26"/>
      <c r="M204" s="141">
        <v>1</v>
      </c>
      <c r="N204" s="142">
        <v>4</v>
      </c>
      <c r="O204" s="143">
        <v>5</v>
      </c>
      <c r="P204" s="182" t="s">
        <v>181</v>
      </c>
      <c r="Q204" s="144" t="s">
        <v>115</v>
      </c>
      <c r="R204" s="145">
        <v>9</v>
      </c>
      <c r="S204" s="146"/>
      <c r="T204" s="146">
        <v>140</v>
      </c>
      <c r="U204" s="147">
        <v>1</v>
      </c>
      <c r="V204" s="148">
        <v>2</v>
      </c>
      <c r="W204" s="149">
        <v>-1</v>
      </c>
    </row>
    <row r="205" spans="1:23" ht="16.5" customHeight="1">
      <c r="A205" s="141">
        <v>1.375</v>
      </c>
      <c r="B205" s="142">
        <v>6</v>
      </c>
      <c r="C205" s="143">
        <v>6</v>
      </c>
      <c r="D205" s="182" t="s">
        <v>128</v>
      </c>
      <c r="E205" s="144" t="s">
        <v>100</v>
      </c>
      <c r="F205" s="145">
        <v>12</v>
      </c>
      <c r="G205" s="146">
        <v>490</v>
      </c>
      <c r="H205" s="146"/>
      <c r="I205" s="147">
        <v>7</v>
      </c>
      <c r="J205" s="148">
        <v>0</v>
      </c>
      <c r="K205" s="149">
        <v>-1.375</v>
      </c>
      <c r="L205" s="26"/>
      <c r="M205" s="141">
        <v>-6.125</v>
      </c>
      <c r="N205" s="142">
        <v>0</v>
      </c>
      <c r="O205" s="143">
        <v>6</v>
      </c>
      <c r="P205" s="182" t="s">
        <v>179</v>
      </c>
      <c r="Q205" s="144" t="s">
        <v>115</v>
      </c>
      <c r="R205" s="145">
        <v>10</v>
      </c>
      <c r="S205" s="146"/>
      <c r="T205" s="146">
        <v>420</v>
      </c>
      <c r="U205" s="147">
        <v>7</v>
      </c>
      <c r="V205" s="148">
        <v>6</v>
      </c>
      <c r="W205" s="149">
        <v>6.125</v>
      </c>
    </row>
    <row r="206" spans="1:23" ht="16.5" customHeight="1">
      <c r="A206" s="141">
        <v>0.375</v>
      </c>
      <c r="B206" s="142">
        <v>4</v>
      </c>
      <c r="C206" s="143">
        <v>4</v>
      </c>
      <c r="D206" s="182" t="s">
        <v>775</v>
      </c>
      <c r="E206" s="144" t="s">
        <v>100</v>
      </c>
      <c r="F206" s="145">
        <v>11</v>
      </c>
      <c r="G206" s="146">
        <v>450</v>
      </c>
      <c r="H206" s="146"/>
      <c r="I206" s="147">
        <v>2</v>
      </c>
      <c r="J206" s="148">
        <v>2</v>
      </c>
      <c r="K206" s="149">
        <v>-0.375</v>
      </c>
      <c r="L206" s="26"/>
      <c r="M206" s="141">
        <v>-0.75</v>
      </c>
      <c r="N206" s="142">
        <v>2</v>
      </c>
      <c r="O206" s="143">
        <v>4</v>
      </c>
      <c r="P206" s="182" t="s">
        <v>775</v>
      </c>
      <c r="Q206" s="144" t="s">
        <v>100</v>
      </c>
      <c r="R206" s="145">
        <v>8</v>
      </c>
      <c r="S206" s="146"/>
      <c r="T206" s="146">
        <v>200</v>
      </c>
      <c r="U206" s="147">
        <v>2</v>
      </c>
      <c r="V206" s="148">
        <v>4</v>
      </c>
      <c r="W206" s="149">
        <v>0.75</v>
      </c>
    </row>
    <row r="207" spans="1:28" s="39" customFormat="1" ht="30" customHeight="1">
      <c r="A207" s="192"/>
      <c r="B207" s="193"/>
      <c r="C207" s="47"/>
      <c r="D207" s="48"/>
      <c r="E207" s="49"/>
      <c r="F207" s="27"/>
      <c r="G207" s="51"/>
      <c r="H207" s="51"/>
      <c r="I207" s="47"/>
      <c r="J207" s="193"/>
      <c r="K207" s="192"/>
      <c r="L207" s="26"/>
      <c r="M207" s="192"/>
      <c r="N207" s="193"/>
      <c r="O207" s="47"/>
      <c r="P207" s="48"/>
      <c r="Q207" s="49"/>
      <c r="R207" s="50"/>
      <c r="S207" s="51"/>
      <c r="T207" s="51"/>
      <c r="U207" s="47"/>
      <c r="V207" s="193"/>
      <c r="W207" s="192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61</v>
      </c>
      <c r="C208" s="20"/>
      <c r="D208" s="19"/>
      <c r="E208" s="21" t="s">
        <v>699</v>
      </c>
      <c r="F208" s="22"/>
      <c r="G208" s="23" t="s">
        <v>63</v>
      </c>
      <c r="H208" s="23"/>
      <c r="I208" s="24" t="s">
        <v>137</v>
      </c>
      <c r="J208" s="24"/>
      <c r="K208" s="25"/>
      <c r="L208" s="26">
        <v>150</v>
      </c>
      <c r="M208" s="18"/>
      <c r="N208" s="19" t="s">
        <v>61</v>
      </c>
      <c r="O208" s="20"/>
      <c r="P208" s="19"/>
      <c r="Q208" s="21" t="s">
        <v>700</v>
      </c>
      <c r="R208" s="22"/>
      <c r="S208" s="23" t="s">
        <v>63</v>
      </c>
      <c r="T208" s="23"/>
      <c r="U208" s="24" t="s">
        <v>139</v>
      </c>
      <c r="V208" s="24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67</v>
      </c>
      <c r="H209" s="31"/>
      <c r="I209" s="24" t="s">
        <v>140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67</v>
      </c>
      <c r="T209" s="31"/>
      <c r="U209" s="24" t="s">
        <v>141</v>
      </c>
      <c r="V209" s="24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98"/>
      <c r="B210" s="199"/>
      <c r="C210" s="200"/>
      <c r="D210" s="201"/>
      <c r="E210" s="202"/>
      <c r="F210" s="203"/>
      <c r="G210" s="204"/>
      <c r="H210" s="204"/>
      <c r="I210" s="200"/>
      <c r="J210" s="199"/>
      <c r="K210" s="205"/>
      <c r="L210" s="26"/>
      <c r="M210" s="198"/>
      <c r="N210" s="199"/>
      <c r="O210" s="200"/>
      <c r="P210" s="201"/>
      <c r="Q210" s="202"/>
      <c r="R210" s="203"/>
      <c r="S210" s="204"/>
      <c r="T210" s="204"/>
      <c r="U210" s="200"/>
      <c r="V210" s="199"/>
      <c r="W210" s="205"/>
      <c r="X210" s="27"/>
      <c r="Y210" s="27"/>
      <c r="Z210" s="27"/>
      <c r="AA210" s="27"/>
      <c r="AB210" s="27"/>
    </row>
    <row r="211" spans="1:23" s="39" customFormat="1" ht="12.75" customHeight="1">
      <c r="A211" s="206"/>
      <c r="B211" s="32"/>
      <c r="C211" s="33"/>
      <c r="D211" s="207"/>
      <c r="E211" s="208" t="s">
        <v>70</v>
      </c>
      <c r="F211" s="35" t="s">
        <v>149</v>
      </c>
      <c r="G211" s="36"/>
      <c r="H211" s="42"/>
      <c r="I211" s="42"/>
      <c r="J211" s="32"/>
      <c r="K211" s="209"/>
      <c r="L211" s="38"/>
      <c r="M211" s="206"/>
      <c r="N211" s="32"/>
      <c r="O211" s="33"/>
      <c r="P211" s="207"/>
      <c r="Q211" s="208" t="s">
        <v>70</v>
      </c>
      <c r="R211" s="35" t="s">
        <v>327</v>
      </c>
      <c r="S211" s="36"/>
      <c r="T211" s="42"/>
      <c r="U211" s="42"/>
      <c r="V211" s="32"/>
      <c r="W211" s="209"/>
    </row>
    <row r="212" spans="1:23" s="39" customFormat="1" ht="12.75" customHeight="1">
      <c r="A212" s="206"/>
      <c r="B212" s="32"/>
      <c r="C212" s="33"/>
      <c r="D212" s="207"/>
      <c r="E212" s="210" t="s">
        <v>73</v>
      </c>
      <c r="F212" s="35" t="s">
        <v>152</v>
      </c>
      <c r="G212" s="211"/>
      <c r="H212" s="42"/>
      <c r="I212" s="42"/>
      <c r="J212" s="32"/>
      <c r="K212" s="209"/>
      <c r="L212" s="38"/>
      <c r="M212" s="206"/>
      <c r="N212" s="32"/>
      <c r="O212" s="33"/>
      <c r="P212" s="207"/>
      <c r="Q212" s="210" t="s">
        <v>73</v>
      </c>
      <c r="R212" s="35" t="s">
        <v>963</v>
      </c>
      <c r="S212" s="211"/>
      <c r="T212" s="42"/>
      <c r="U212" s="42"/>
      <c r="V212" s="32"/>
      <c r="W212" s="209"/>
    </row>
    <row r="213" spans="1:23" s="39" customFormat="1" ht="12.75" customHeight="1">
      <c r="A213" s="206"/>
      <c r="B213" s="32"/>
      <c r="C213" s="33"/>
      <c r="D213" s="207"/>
      <c r="E213" s="210" t="s">
        <v>76</v>
      </c>
      <c r="F213" s="35" t="s">
        <v>564</v>
      </c>
      <c r="G213" s="36"/>
      <c r="H213" s="42"/>
      <c r="I213" s="42"/>
      <c r="J213" s="32"/>
      <c r="K213" s="209"/>
      <c r="L213" s="38"/>
      <c r="M213" s="206"/>
      <c r="N213" s="32"/>
      <c r="O213" s="33"/>
      <c r="P213" s="207"/>
      <c r="Q213" s="210" t="s">
        <v>76</v>
      </c>
      <c r="R213" s="35" t="s">
        <v>656</v>
      </c>
      <c r="S213" s="36"/>
      <c r="T213" s="42"/>
      <c r="U213" s="42"/>
      <c r="V213" s="32"/>
      <c r="W213" s="209"/>
    </row>
    <row r="214" spans="1:23" s="39" customFormat="1" ht="12.75" customHeight="1">
      <c r="A214" s="206"/>
      <c r="B214" s="32"/>
      <c r="C214" s="33"/>
      <c r="D214" s="207"/>
      <c r="E214" s="208" t="s">
        <v>79</v>
      </c>
      <c r="F214" s="35" t="s">
        <v>964</v>
      </c>
      <c r="G214" s="36"/>
      <c r="H214" s="42"/>
      <c r="I214" s="42"/>
      <c r="J214" s="32"/>
      <c r="K214" s="209"/>
      <c r="L214" s="38"/>
      <c r="M214" s="206"/>
      <c r="N214" s="32"/>
      <c r="O214" s="33"/>
      <c r="P214" s="207"/>
      <c r="Q214" s="208" t="s">
        <v>79</v>
      </c>
      <c r="R214" s="35" t="s">
        <v>548</v>
      </c>
      <c r="S214" s="36"/>
      <c r="T214" s="42"/>
      <c r="U214" s="42"/>
      <c r="V214" s="32"/>
      <c r="W214" s="209"/>
    </row>
    <row r="215" spans="1:23" s="39" customFormat="1" ht="12.75" customHeight="1">
      <c r="A215" s="213" t="s">
        <v>70</v>
      </c>
      <c r="B215" s="214" t="s">
        <v>273</v>
      </c>
      <c r="C215" s="33"/>
      <c r="D215" s="207"/>
      <c r="F215" s="36"/>
      <c r="G215" s="208" t="s">
        <v>70</v>
      </c>
      <c r="H215" s="216" t="s">
        <v>163</v>
      </c>
      <c r="I215" s="36"/>
      <c r="J215" s="211"/>
      <c r="K215" s="209"/>
      <c r="L215" s="38"/>
      <c r="M215" s="213" t="s">
        <v>70</v>
      </c>
      <c r="N215" s="214" t="s">
        <v>965</v>
      </c>
      <c r="O215" s="33"/>
      <c r="P215" s="207"/>
      <c r="R215" s="36"/>
      <c r="S215" s="208" t="s">
        <v>70</v>
      </c>
      <c r="T215" s="216" t="s">
        <v>966</v>
      </c>
      <c r="U215" s="36"/>
      <c r="V215" s="211"/>
      <c r="W215" s="209"/>
    </row>
    <row r="216" spans="1:23" s="39" customFormat="1" ht="12.75" customHeight="1">
      <c r="A216" s="217" t="s">
        <v>73</v>
      </c>
      <c r="B216" s="214" t="s">
        <v>233</v>
      </c>
      <c r="C216" s="45"/>
      <c r="D216" s="207"/>
      <c r="F216" s="218"/>
      <c r="G216" s="210" t="s">
        <v>73</v>
      </c>
      <c r="H216" s="216" t="s">
        <v>967</v>
      </c>
      <c r="I216" s="36"/>
      <c r="J216" s="211"/>
      <c r="K216" s="209"/>
      <c r="L216" s="38"/>
      <c r="M216" s="217" t="s">
        <v>73</v>
      </c>
      <c r="N216" s="214" t="s">
        <v>426</v>
      </c>
      <c r="O216" s="45"/>
      <c r="P216" s="207"/>
      <c r="R216" s="218"/>
      <c r="S216" s="210" t="s">
        <v>73</v>
      </c>
      <c r="T216" s="216" t="s">
        <v>450</v>
      </c>
      <c r="U216" s="36"/>
      <c r="V216" s="211"/>
      <c r="W216" s="209"/>
    </row>
    <row r="217" spans="1:23" s="39" customFormat="1" ht="12.75" customHeight="1">
      <c r="A217" s="217" t="s">
        <v>76</v>
      </c>
      <c r="B217" s="214" t="s">
        <v>968</v>
      </c>
      <c r="C217" s="33"/>
      <c r="D217" s="207"/>
      <c r="F217" s="218"/>
      <c r="G217" s="210" t="s">
        <v>76</v>
      </c>
      <c r="H217" s="215" t="s">
        <v>969</v>
      </c>
      <c r="I217" s="36"/>
      <c r="J217" s="36"/>
      <c r="K217" s="209"/>
      <c r="L217" s="38"/>
      <c r="M217" s="217" t="s">
        <v>76</v>
      </c>
      <c r="N217" s="214" t="s">
        <v>970</v>
      </c>
      <c r="O217" s="33"/>
      <c r="P217" s="207"/>
      <c r="R217" s="218"/>
      <c r="S217" s="210" t="s">
        <v>76</v>
      </c>
      <c r="T217" s="215" t="s">
        <v>971</v>
      </c>
      <c r="U217" s="36"/>
      <c r="V217" s="36"/>
      <c r="W217" s="209"/>
    </row>
    <row r="218" spans="1:23" s="39" customFormat="1" ht="12.75" customHeight="1">
      <c r="A218" s="213" t="s">
        <v>79</v>
      </c>
      <c r="B218" s="214" t="s">
        <v>972</v>
      </c>
      <c r="C218" s="45"/>
      <c r="D218" s="207"/>
      <c r="F218" s="36"/>
      <c r="G218" s="208" t="s">
        <v>79</v>
      </c>
      <c r="H218" s="215" t="s">
        <v>926</v>
      </c>
      <c r="I218" s="95"/>
      <c r="J218" s="108" t="s">
        <v>96</v>
      </c>
      <c r="K218" s="97"/>
      <c r="L218" s="38"/>
      <c r="M218" s="213" t="s">
        <v>79</v>
      </c>
      <c r="N218" s="214" t="s">
        <v>973</v>
      </c>
      <c r="O218" s="45"/>
      <c r="P218" s="207"/>
      <c r="R218" s="36"/>
      <c r="S218" s="208" t="s">
        <v>79</v>
      </c>
      <c r="T218" s="216" t="s">
        <v>974</v>
      </c>
      <c r="U218" s="95"/>
      <c r="V218" s="108" t="s">
        <v>96</v>
      </c>
      <c r="W218" s="97"/>
    </row>
    <row r="219" spans="1:23" s="39" customFormat="1" ht="12.75" customHeight="1">
      <c r="A219" s="220"/>
      <c r="B219" s="45"/>
      <c r="C219" s="208"/>
      <c r="D219" s="207"/>
      <c r="E219" s="208" t="s">
        <v>70</v>
      </c>
      <c r="F219" s="35" t="s">
        <v>975</v>
      </c>
      <c r="G219" s="36"/>
      <c r="H219" s="221"/>
      <c r="I219" s="112" t="s">
        <v>100</v>
      </c>
      <c r="J219" s="113" t="s">
        <v>976</v>
      </c>
      <c r="K219" s="97"/>
      <c r="L219" s="38"/>
      <c r="M219" s="220"/>
      <c r="N219" s="45"/>
      <c r="O219" s="208"/>
      <c r="P219" s="207"/>
      <c r="Q219" s="208" t="s">
        <v>70</v>
      </c>
      <c r="R219" s="35" t="s">
        <v>161</v>
      </c>
      <c r="S219" s="36"/>
      <c r="T219" s="221"/>
      <c r="U219" s="112" t="s">
        <v>100</v>
      </c>
      <c r="V219" s="113" t="s">
        <v>977</v>
      </c>
      <c r="W219" s="97"/>
    </row>
    <row r="220" spans="1:23" s="39" customFormat="1" ht="12.75" customHeight="1">
      <c r="A220" s="206"/>
      <c r="B220" s="114" t="s">
        <v>104</v>
      </c>
      <c r="C220" s="33"/>
      <c r="D220" s="207"/>
      <c r="E220" s="210" t="s">
        <v>73</v>
      </c>
      <c r="F220" s="35" t="s">
        <v>978</v>
      </c>
      <c r="G220" s="36"/>
      <c r="H220" s="42"/>
      <c r="I220" s="112" t="s">
        <v>5</v>
      </c>
      <c r="J220" s="115" t="s">
        <v>976</v>
      </c>
      <c r="K220" s="97"/>
      <c r="L220" s="38"/>
      <c r="M220" s="206"/>
      <c r="N220" s="114" t="s">
        <v>104</v>
      </c>
      <c r="O220" s="33"/>
      <c r="P220" s="207"/>
      <c r="Q220" s="210" t="s">
        <v>73</v>
      </c>
      <c r="R220" s="35" t="s">
        <v>807</v>
      </c>
      <c r="S220" s="36"/>
      <c r="T220" s="42"/>
      <c r="U220" s="112" t="s">
        <v>5</v>
      </c>
      <c r="V220" s="115" t="s">
        <v>977</v>
      </c>
      <c r="W220" s="97"/>
    </row>
    <row r="221" spans="1:23" s="39" customFormat="1" ht="12.75" customHeight="1">
      <c r="A221" s="206"/>
      <c r="B221" s="114" t="s">
        <v>979</v>
      </c>
      <c r="C221" s="33"/>
      <c r="D221" s="207"/>
      <c r="E221" s="210" t="s">
        <v>76</v>
      </c>
      <c r="F221" s="35" t="s">
        <v>593</v>
      </c>
      <c r="G221" s="211"/>
      <c r="H221" s="42"/>
      <c r="I221" s="112" t="s">
        <v>109</v>
      </c>
      <c r="J221" s="115" t="s">
        <v>980</v>
      </c>
      <c r="K221" s="97"/>
      <c r="L221" s="38"/>
      <c r="M221" s="206"/>
      <c r="N221" s="114" t="s">
        <v>981</v>
      </c>
      <c r="O221" s="33"/>
      <c r="P221" s="207"/>
      <c r="Q221" s="210" t="s">
        <v>76</v>
      </c>
      <c r="R221" s="35" t="s">
        <v>982</v>
      </c>
      <c r="S221" s="211"/>
      <c r="T221" s="42"/>
      <c r="U221" s="112" t="s">
        <v>109</v>
      </c>
      <c r="V221" s="115" t="s">
        <v>983</v>
      </c>
      <c r="W221" s="97"/>
    </row>
    <row r="222" spans="1:23" s="39" customFormat="1" ht="12.75" customHeight="1">
      <c r="A222" s="222"/>
      <c r="B222" s="43"/>
      <c r="C222" s="43"/>
      <c r="D222" s="207"/>
      <c r="E222" s="208" t="s">
        <v>79</v>
      </c>
      <c r="F222" s="214" t="s">
        <v>309</v>
      </c>
      <c r="G222" s="43"/>
      <c r="H222" s="43"/>
      <c r="I222" s="118" t="s">
        <v>115</v>
      </c>
      <c r="J222" s="115" t="s">
        <v>980</v>
      </c>
      <c r="K222" s="119"/>
      <c r="L222" s="46"/>
      <c r="M222" s="222"/>
      <c r="N222" s="43"/>
      <c r="O222" s="43"/>
      <c r="P222" s="207"/>
      <c r="Q222" s="208" t="s">
        <v>79</v>
      </c>
      <c r="R222" s="214" t="s">
        <v>488</v>
      </c>
      <c r="S222" s="43"/>
      <c r="T222" s="43"/>
      <c r="U222" s="118" t="s">
        <v>115</v>
      </c>
      <c r="V222" s="115" t="s">
        <v>983</v>
      </c>
      <c r="W222" s="119"/>
    </row>
    <row r="223" spans="1:23" ht="4.5" customHeight="1">
      <c r="A223" s="223"/>
      <c r="B223" s="224"/>
      <c r="C223" s="225"/>
      <c r="D223" s="226"/>
      <c r="E223" s="227"/>
      <c r="F223" s="228"/>
      <c r="G223" s="229"/>
      <c r="H223" s="229"/>
      <c r="I223" s="225"/>
      <c r="J223" s="224"/>
      <c r="K223" s="230"/>
      <c r="M223" s="223"/>
      <c r="N223" s="224"/>
      <c r="O223" s="225"/>
      <c r="P223" s="226"/>
      <c r="Q223" s="227"/>
      <c r="R223" s="228"/>
      <c r="S223" s="229"/>
      <c r="T223" s="229"/>
      <c r="U223" s="225"/>
      <c r="V223" s="224"/>
      <c r="W223" s="230"/>
    </row>
    <row r="224" spans="1:28" ht="14.25" customHeight="1">
      <c r="A224" s="130"/>
      <c r="B224" s="130" t="s">
        <v>117</v>
      </c>
      <c r="C224" s="131"/>
      <c r="D224" s="132" t="s">
        <v>118</v>
      </c>
      <c r="E224" s="132" t="s">
        <v>119</v>
      </c>
      <c r="F224" s="132" t="s">
        <v>120</v>
      </c>
      <c r="G224" s="133" t="s">
        <v>121</v>
      </c>
      <c r="H224" s="134"/>
      <c r="I224" s="131" t="s">
        <v>122</v>
      </c>
      <c r="J224" s="132" t="s">
        <v>117</v>
      </c>
      <c r="K224" s="130" t="s">
        <v>123</v>
      </c>
      <c r="L224" s="26">
        <v>150</v>
      </c>
      <c r="M224" s="130"/>
      <c r="N224" s="130" t="s">
        <v>117</v>
      </c>
      <c r="O224" s="131"/>
      <c r="P224" s="132" t="s">
        <v>118</v>
      </c>
      <c r="Q224" s="132" t="s">
        <v>119</v>
      </c>
      <c r="R224" s="132" t="s">
        <v>120</v>
      </c>
      <c r="S224" s="133" t="s">
        <v>121</v>
      </c>
      <c r="T224" s="134"/>
      <c r="U224" s="131" t="s">
        <v>122</v>
      </c>
      <c r="V224" s="132" t="s">
        <v>117</v>
      </c>
      <c r="W224" s="130" t="s">
        <v>123</v>
      </c>
      <c r="X224" s="232"/>
      <c r="Y224" s="309"/>
      <c r="Z224" s="310"/>
      <c r="AA224" s="309"/>
      <c r="AB224" s="310"/>
    </row>
    <row r="225" spans="1:28" ht="14.25" customHeight="1">
      <c r="A225" s="136" t="s">
        <v>123</v>
      </c>
      <c r="B225" s="179" t="s">
        <v>124</v>
      </c>
      <c r="C225" s="180" t="s">
        <v>125</v>
      </c>
      <c r="D225" s="181" t="s">
        <v>126</v>
      </c>
      <c r="E225" s="181" t="s">
        <v>127</v>
      </c>
      <c r="F225" s="181"/>
      <c r="G225" s="139" t="s">
        <v>125</v>
      </c>
      <c r="H225" s="139" t="s">
        <v>122</v>
      </c>
      <c r="I225" s="137"/>
      <c r="J225" s="136" t="s">
        <v>124</v>
      </c>
      <c r="K225" s="136"/>
      <c r="L225" s="26">
        <v>150</v>
      </c>
      <c r="M225" s="136" t="s">
        <v>123</v>
      </c>
      <c r="N225" s="179" t="s">
        <v>124</v>
      </c>
      <c r="O225" s="180" t="s">
        <v>125</v>
      </c>
      <c r="P225" s="181" t="s">
        <v>126</v>
      </c>
      <c r="Q225" s="181" t="s">
        <v>127</v>
      </c>
      <c r="R225" s="181"/>
      <c r="S225" s="139" t="s">
        <v>125</v>
      </c>
      <c r="T225" s="139" t="s">
        <v>122</v>
      </c>
      <c r="U225" s="137"/>
      <c r="V225" s="136" t="s">
        <v>124</v>
      </c>
      <c r="W225" s="136"/>
      <c r="X225" s="232"/>
      <c r="Y225" s="309"/>
      <c r="Z225" s="310"/>
      <c r="AA225" s="309"/>
      <c r="AB225" s="310"/>
    </row>
    <row r="226" spans="1:28" ht="16.5" customHeight="1">
      <c r="A226" s="141">
        <v>6.5</v>
      </c>
      <c r="B226" s="142">
        <v>6</v>
      </c>
      <c r="C226" s="143">
        <v>2</v>
      </c>
      <c r="D226" s="182" t="s">
        <v>128</v>
      </c>
      <c r="E226" s="144" t="s">
        <v>5</v>
      </c>
      <c r="F226" s="145">
        <v>9</v>
      </c>
      <c r="G226" s="146">
        <v>400</v>
      </c>
      <c r="H226" s="146"/>
      <c r="I226" s="147">
        <v>7</v>
      </c>
      <c r="J226" s="148">
        <v>0</v>
      </c>
      <c r="K226" s="149">
        <v>-6.5</v>
      </c>
      <c r="L226" s="26"/>
      <c r="M226" s="141">
        <v>1.5</v>
      </c>
      <c r="N226" s="142">
        <v>3</v>
      </c>
      <c r="O226" s="143">
        <v>2</v>
      </c>
      <c r="P226" s="182" t="s">
        <v>775</v>
      </c>
      <c r="Q226" s="144" t="s">
        <v>100</v>
      </c>
      <c r="R226" s="145">
        <v>11</v>
      </c>
      <c r="S226" s="146">
        <v>650</v>
      </c>
      <c r="T226" s="146"/>
      <c r="U226" s="147">
        <v>7</v>
      </c>
      <c r="V226" s="148">
        <v>3</v>
      </c>
      <c r="W226" s="149">
        <v>-1.5</v>
      </c>
      <c r="X226" s="233"/>
      <c r="Y226" s="234"/>
      <c r="Z226" s="235"/>
      <c r="AA226" s="234"/>
      <c r="AB226" s="235"/>
    </row>
    <row r="227" spans="1:28" ht="16.5" customHeight="1">
      <c r="A227" s="141">
        <v>-5</v>
      </c>
      <c r="B227" s="142">
        <v>0</v>
      </c>
      <c r="C227" s="143">
        <v>5</v>
      </c>
      <c r="D227" s="182" t="s">
        <v>336</v>
      </c>
      <c r="E227" s="144" t="s">
        <v>100</v>
      </c>
      <c r="F227" s="145">
        <v>10</v>
      </c>
      <c r="G227" s="146"/>
      <c r="H227" s="146">
        <v>50</v>
      </c>
      <c r="I227" s="147">
        <v>8</v>
      </c>
      <c r="J227" s="148">
        <v>6</v>
      </c>
      <c r="K227" s="149">
        <v>5</v>
      </c>
      <c r="L227" s="26"/>
      <c r="M227" s="141">
        <v>5.125</v>
      </c>
      <c r="N227" s="142">
        <v>6</v>
      </c>
      <c r="O227" s="143">
        <v>5</v>
      </c>
      <c r="P227" s="182" t="s">
        <v>728</v>
      </c>
      <c r="Q227" s="144" t="s">
        <v>115</v>
      </c>
      <c r="R227" s="145">
        <v>8</v>
      </c>
      <c r="S227" s="146">
        <v>800</v>
      </c>
      <c r="T227" s="146"/>
      <c r="U227" s="147">
        <v>8</v>
      </c>
      <c r="V227" s="148">
        <v>0</v>
      </c>
      <c r="W227" s="149">
        <v>-5.125</v>
      </c>
      <c r="X227" s="233"/>
      <c r="Y227" s="234"/>
      <c r="Z227" s="235"/>
      <c r="AA227" s="234"/>
      <c r="AB227" s="235"/>
    </row>
    <row r="228" spans="1:28" ht="16.5" customHeight="1">
      <c r="A228" s="141">
        <v>-0.25</v>
      </c>
      <c r="B228" s="142">
        <v>3</v>
      </c>
      <c r="C228" s="143">
        <v>6</v>
      </c>
      <c r="D228" s="182" t="s">
        <v>182</v>
      </c>
      <c r="E228" s="144" t="s">
        <v>5</v>
      </c>
      <c r="F228" s="145">
        <v>10</v>
      </c>
      <c r="G228" s="146">
        <v>130</v>
      </c>
      <c r="H228" s="146"/>
      <c r="I228" s="147">
        <v>4</v>
      </c>
      <c r="J228" s="148">
        <v>3</v>
      </c>
      <c r="K228" s="149">
        <v>0.25</v>
      </c>
      <c r="L228" s="26"/>
      <c r="M228" s="141">
        <v>-14.125</v>
      </c>
      <c r="N228" s="142">
        <v>0</v>
      </c>
      <c r="O228" s="143">
        <v>6</v>
      </c>
      <c r="P228" s="182" t="s">
        <v>183</v>
      </c>
      <c r="Q228" s="144" t="s">
        <v>115</v>
      </c>
      <c r="R228" s="145">
        <v>10</v>
      </c>
      <c r="S228" s="146"/>
      <c r="T228" s="146">
        <v>790</v>
      </c>
      <c r="U228" s="147">
        <v>4</v>
      </c>
      <c r="V228" s="148">
        <v>6</v>
      </c>
      <c r="W228" s="149">
        <v>14.125</v>
      </c>
      <c r="X228" s="233"/>
      <c r="Y228" s="234"/>
      <c r="Z228" s="235"/>
      <c r="AA228" s="234"/>
      <c r="AB228" s="235"/>
    </row>
    <row r="229" spans="1:28" ht="16.5" customHeight="1">
      <c r="A229" s="141">
        <v>-0.25</v>
      </c>
      <c r="B229" s="142">
        <v>3</v>
      </c>
      <c r="C229" s="143">
        <v>1</v>
      </c>
      <c r="D229" s="182" t="s">
        <v>182</v>
      </c>
      <c r="E229" s="144" t="s">
        <v>100</v>
      </c>
      <c r="F229" s="145">
        <v>10</v>
      </c>
      <c r="G229" s="146">
        <v>130</v>
      </c>
      <c r="H229" s="146"/>
      <c r="I229" s="147">
        <v>3</v>
      </c>
      <c r="J229" s="148">
        <v>3</v>
      </c>
      <c r="K229" s="149">
        <v>0.25</v>
      </c>
      <c r="L229" s="26"/>
      <c r="M229" s="141">
        <v>1.5</v>
      </c>
      <c r="N229" s="142">
        <v>3</v>
      </c>
      <c r="O229" s="143">
        <v>1</v>
      </c>
      <c r="P229" s="182" t="s">
        <v>775</v>
      </c>
      <c r="Q229" s="144" t="s">
        <v>100</v>
      </c>
      <c r="R229" s="145">
        <v>11</v>
      </c>
      <c r="S229" s="146">
        <v>650</v>
      </c>
      <c r="T229" s="146"/>
      <c r="U229" s="147">
        <v>3</v>
      </c>
      <c r="V229" s="148">
        <v>3</v>
      </c>
      <c r="W229" s="149">
        <v>-1.5</v>
      </c>
      <c r="X229" s="233"/>
      <c r="Y229" s="234"/>
      <c r="Z229" s="235"/>
      <c r="AA229" s="234"/>
      <c r="AB229" s="235"/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61</v>
      </c>
      <c r="C231" s="20"/>
      <c r="D231" s="19"/>
      <c r="E231" s="21" t="s">
        <v>729</v>
      </c>
      <c r="F231" s="22"/>
      <c r="G231" s="23" t="s">
        <v>63</v>
      </c>
      <c r="H231" s="23"/>
      <c r="I231" s="24" t="s">
        <v>64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67</v>
      </c>
      <c r="H232" s="31"/>
      <c r="I232" s="24" t="s">
        <v>69</v>
      </c>
      <c r="J232" s="24"/>
      <c r="K232" s="25"/>
      <c r="L232" s="26">
        <v>150</v>
      </c>
    </row>
    <row r="233" spans="1:12" s="39" customFormat="1" ht="4.5" customHeight="1">
      <c r="A233" s="198"/>
      <c r="B233" s="199"/>
      <c r="C233" s="200"/>
      <c r="D233" s="201"/>
      <c r="E233" s="202"/>
      <c r="F233" s="203"/>
      <c r="G233" s="204"/>
      <c r="H233" s="204"/>
      <c r="I233" s="200"/>
      <c r="J233" s="199"/>
      <c r="K233" s="205"/>
      <c r="L233" s="26"/>
    </row>
    <row r="234" spans="1:12" s="39" customFormat="1" ht="12.75" customHeight="1">
      <c r="A234" s="206"/>
      <c r="B234" s="32"/>
      <c r="C234" s="33"/>
      <c r="D234" s="207"/>
      <c r="E234" s="208" t="s">
        <v>70</v>
      </c>
      <c r="F234" s="35" t="s">
        <v>984</v>
      </c>
      <c r="G234" s="36"/>
      <c r="H234" s="42"/>
      <c r="I234" s="42"/>
      <c r="J234" s="32"/>
      <c r="K234" s="209"/>
      <c r="L234" s="38"/>
    </row>
    <row r="235" spans="1:12" s="39" customFormat="1" ht="12.75" customHeight="1">
      <c r="A235" s="206"/>
      <c r="B235" s="32"/>
      <c r="C235" s="33"/>
      <c r="D235" s="207"/>
      <c r="E235" s="210" t="s">
        <v>73</v>
      </c>
      <c r="F235" s="212" t="s">
        <v>985</v>
      </c>
      <c r="G235" s="211"/>
      <c r="H235" s="42"/>
      <c r="I235" s="42"/>
      <c r="J235" s="32"/>
      <c r="K235" s="209"/>
      <c r="L235" s="38"/>
    </row>
    <row r="236" spans="1:12" s="39" customFormat="1" ht="12.75" customHeight="1">
      <c r="A236" s="206"/>
      <c r="B236" s="32"/>
      <c r="C236" s="33"/>
      <c r="D236" s="207"/>
      <c r="E236" s="210" t="s">
        <v>76</v>
      </c>
      <c r="F236" s="35" t="s">
        <v>986</v>
      </c>
      <c r="G236" s="36"/>
      <c r="H236" s="42"/>
      <c r="I236" s="42"/>
      <c r="J236" s="32"/>
      <c r="K236" s="209"/>
      <c r="L236" s="38"/>
    </row>
    <row r="237" spans="1:12" s="39" customFormat="1" ht="12.75" customHeight="1">
      <c r="A237" s="206"/>
      <c r="B237" s="32"/>
      <c r="C237" s="33"/>
      <c r="D237" s="207"/>
      <c r="E237" s="208" t="s">
        <v>79</v>
      </c>
      <c r="F237" s="35" t="s">
        <v>987</v>
      </c>
      <c r="G237" s="36"/>
      <c r="H237" s="42"/>
      <c r="I237" s="42"/>
      <c r="J237" s="32"/>
      <c r="K237" s="209"/>
      <c r="L237" s="38"/>
    </row>
    <row r="238" spans="1:12" s="39" customFormat="1" ht="12.75" customHeight="1">
      <c r="A238" s="213" t="s">
        <v>70</v>
      </c>
      <c r="B238" s="219" t="s">
        <v>988</v>
      </c>
      <c r="C238" s="33"/>
      <c r="D238" s="207"/>
      <c r="F238" s="36"/>
      <c r="G238" s="208" t="s">
        <v>70</v>
      </c>
      <c r="H238" s="216" t="s">
        <v>989</v>
      </c>
      <c r="I238" s="36"/>
      <c r="J238" s="211"/>
      <c r="K238" s="209"/>
      <c r="L238" s="38"/>
    </row>
    <row r="239" spans="1:12" s="39" customFormat="1" ht="12.75" customHeight="1">
      <c r="A239" s="217" t="s">
        <v>73</v>
      </c>
      <c r="B239" s="214" t="s">
        <v>106</v>
      </c>
      <c r="C239" s="45"/>
      <c r="D239" s="207"/>
      <c r="F239" s="218"/>
      <c r="G239" s="210" t="s">
        <v>73</v>
      </c>
      <c r="H239" s="216" t="s">
        <v>501</v>
      </c>
      <c r="I239" s="36"/>
      <c r="J239" s="211"/>
      <c r="K239" s="209"/>
      <c r="L239" s="38"/>
    </row>
    <row r="240" spans="1:12" s="39" customFormat="1" ht="12.75" customHeight="1">
      <c r="A240" s="217" t="s">
        <v>76</v>
      </c>
      <c r="B240" s="214" t="s">
        <v>990</v>
      </c>
      <c r="C240" s="33"/>
      <c r="D240" s="207"/>
      <c r="F240" s="218"/>
      <c r="G240" s="210" t="s">
        <v>76</v>
      </c>
      <c r="H240" s="216" t="s">
        <v>897</v>
      </c>
      <c r="I240" s="36"/>
      <c r="J240" s="36"/>
      <c r="K240" s="209"/>
      <c r="L240" s="38"/>
    </row>
    <row r="241" spans="1:12" s="39" customFormat="1" ht="12.75" customHeight="1">
      <c r="A241" s="213" t="s">
        <v>79</v>
      </c>
      <c r="B241" s="214" t="s">
        <v>790</v>
      </c>
      <c r="C241" s="45"/>
      <c r="D241" s="207"/>
      <c r="F241" s="36"/>
      <c r="G241" s="208" t="s">
        <v>79</v>
      </c>
      <c r="H241" s="216" t="s">
        <v>393</v>
      </c>
      <c r="I241" s="95"/>
      <c r="J241" s="108" t="s">
        <v>96</v>
      </c>
      <c r="K241" s="97"/>
      <c r="L241" s="38"/>
    </row>
    <row r="242" spans="1:12" s="39" customFormat="1" ht="12.75" customHeight="1">
      <c r="A242" s="220"/>
      <c r="B242" s="45"/>
      <c r="C242" s="208"/>
      <c r="D242" s="207"/>
      <c r="E242" s="208" t="s">
        <v>70</v>
      </c>
      <c r="F242" s="35" t="s">
        <v>72</v>
      </c>
      <c r="G242" s="36"/>
      <c r="H242" s="221"/>
      <c r="I242" s="112" t="s">
        <v>100</v>
      </c>
      <c r="J242" s="113" t="s">
        <v>991</v>
      </c>
      <c r="K242" s="97"/>
      <c r="L242" s="38"/>
    </row>
    <row r="243" spans="1:12" s="39" customFormat="1" ht="12.75" customHeight="1">
      <c r="A243" s="206"/>
      <c r="B243" s="114" t="s">
        <v>104</v>
      </c>
      <c r="C243" s="33"/>
      <c r="D243" s="207"/>
      <c r="E243" s="210" t="s">
        <v>73</v>
      </c>
      <c r="F243" s="35" t="s">
        <v>992</v>
      </c>
      <c r="G243" s="36"/>
      <c r="H243" s="42"/>
      <c r="I243" s="112" t="s">
        <v>5</v>
      </c>
      <c r="J243" s="115" t="s">
        <v>991</v>
      </c>
      <c r="K243" s="97"/>
      <c r="L243" s="38"/>
    </row>
    <row r="244" spans="1:12" s="39" customFormat="1" ht="12.75" customHeight="1">
      <c r="A244" s="206"/>
      <c r="B244" s="114" t="s">
        <v>993</v>
      </c>
      <c r="C244" s="33"/>
      <c r="D244" s="207"/>
      <c r="E244" s="210" t="s">
        <v>76</v>
      </c>
      <c r="F244" s="35" t="s">
        <v>78</v>
      </c>
      <c r="G244" s="211"/>
      <c r="H244" s="42"/>
      <c r="I244" s="112" t="s">
        <v>109</v>
      </c>
      <c r="J244" s="115" t="s">
        <v>994</v>
      </c>
      <c r="K244" s="97"/>
      <c r="L244" s="38"/>
    </row>
    <row r="245" spans="1:12" s="39" customFormat="1" ht="12.75" customHeight="1">
      <c r="A245" s="222"/>
      <c r="B245" s="43"/>
      <c r="C245" s="43"/>
      <c r="D245" s="207"/>
      <c r="E245" s="208" t="s">
        <v>79</v>
      </c>
      <c r="F245" s="214" t="s">
        <v>608</v>
      </c>
      <c r="G245" s="43"/>
      <c r="H245" s="43"/>
      <c r="I245" s="118" t="s">
        <v>115</v>
      </c>
      <c r="J245" s="115" t="s">
        <v>994</v>
      </c>
      <c r="K245" s="119"/>
      <c r="L245" s="46"/>
    </row>
    <row r="246" spans="1:21" ht="4.5" customHeight="1">
      <c r="A246" s="223"/>
      <c r="B246" s="224"/>
      <c r="C246" s="225"/>
      <c r="D246" s="226"/>
      <c r="E246" s="227"/>
      <c r="F246" s="228"/>
      <c r="G246" s="229"/>
      <c r="H246" s="229"/>
      <c r="I246" s="225"/>
      <c r="J246" s="224"/>
      <c r="K246" s="230"/>
      <c r="O246" s="27"/>
      <c r="U246" s="27"/>
    </row>
    <row r="247" spans="1:21" ht="12.75" customHeight="1">
      <c r="A247" s="130"/>
      <c r="B247" s="130" t="s">
        <v>117</v>
      </c>
      <c r="C247" s="131"/>
      <c r="D247" s="132" t="s">
        <v>118</v>
      </c>
      <c r="E247" s="132" t="s">
        <v>119</v>
      </c>
      <c r="F247" s="132" t="s">
        <v>120</v>
      </c>
      <c r="G247" s="133" t="s">
        <v>121</v>
      </c>
      <c r="H247" s="134"/>
      <c r="I247" s="131" t="s">
        <v>122</v>
      </c>
      <c r="J247" s="132" t="s">
        <v>117</v>
      </c>
      <c r="K247" s="130" t="s">
        <v>123</v>
      </c>
      <c r="L247" s="26">
        <v>150</v>
      </c>
      <c r="O247" s="27"/>
      <c r="U247" s="27"/>
    </row>
    <row r="248" spans="1:21" ht="12.75">
      <c r="A248" s="136" t="s">
        <v>123</v>
      </c>
      <c r="B248" s="179" t="s">
        <v>124</v>
      </c>
      <c r="C248" s="180" t="s">
        <v>125</v>
      </c>
      <c r="D248" s="181" t="s">
        <v>126</v>
      </c>
      <c r="E248" s="181" t="s">
        <v>127</v>
      </c>
      <c r="F248" s="181"/>
      <c r="G248" s="139" t="s">
        <v>125</v>
      </c>
      <c r="H248" s="139" t="s">
        <v>122</v>
      </c>
      <c r="I248" s="137"/>
      <c r="J248" s="136" t="s">
        <v>124</v>
      </c>
      <c r="K248" s="136"/>
      <c r="L248" s="26">
        <v>150</v>
      </c>
      <c r="O248" s="27"/>
      <c r="U248" s="27"/>
    </row>
    <row r="249" spans="1:21" ht="16.5" customHeight="1">
      <c r="A249" s="141">
        <v>-3.5</v>
      </c>
      <c r="B249" s="142">
        <v>2</v>
      </c>
      <c r="C249" s="143">
        <v>2</v>
      </c>
      <c r="D249" s="182" t="s">
        <v>181</v>
      </c>
      <c r="E249" s="144" t="s">
        <v>115</v>
      </c>
      <c r="F249" s="145">
        <v>10</v>
      </c>
      <c r="G249" s="146"/>
      <c r="H249" s="146">
        <v>170</v>
      </c>
      <c r="I249" s="147">
        <v>7</v>
      </c>
      <c r="J249" s="148">
        <v>4</v>
      </c>
      <c r="K249" s="149">
        <v>3.5</v>
      </c>
      <c r="L249" s="26"/>
      <c r="O249" s="27"/>
      <c r="U249" s="27"/>
    </row>
    <row r="250" spans="1:21" ht="16.5" customHeight="1">
      <c r="A250" s="141">
        <v>10.75</v>
      </c>
      <c r="B250" s="142">
        <v>6</v>
      </c>
      <c r="C250" s="143">
        <v>5</v>
      </c>
      <c r="D250" s="182" t="s">
        <v>775</v>
      </c>
      <c r="E250" s="144" t="s">
        <v>5</v>
      </c>
      <c r="F250" s="145">
        <v>10</v>
      </c>
      <c r="G250" s="146">
        <v>620</v>
      </c>
      <c r="H250" s="146"/>
      <c r="I250" s="147">
        <v>8</v>
      </c>
      <c r="J250" s="148">
        <v>0</v>
      </c>
      <c r="K250" s="149">
        <v>-10.75</v>
      </c>
      <c r="L250" s="26"/>
      <c r="O250" s="27"/>
      <c r="U250" s="27"/>
    </row>
    <row r="251" spans="1:21" ht="16.5" customHeight="1">
      <c r="A251" s="141">
        <v>2.625</v>
      </c>
      <c r="B251" s="142">
        <v>4</v>
      </c>
      <c r="C251" s="143">
        <v>6</v>
      </c>
      <c r="D251" s="182" t="s">
        <v>179</v>
      </c>
      <c r="E251" s="144" t="s">
        <v>109</v>
      </c>
      <c r="F251" s="145">
        <v>8</v>
      </c>
      <c r="G251" s="146">
        <v>100</v>
      </c>
      <c r="H251" s="146"/>
      <c r="I251" s="147">
        <v>4</v>
      </c>
      <c r="J251" s="148">
        <v>2</v>
      </c>
      <c r="K251" s="149">
        <v>-2.625</v>
      </c>
      <c r="L251" s="26"/>
      <c r="O251" s="27"/>
      <c r="U251" s="27"/>
    </row>
    <row r="252" spans="1:21" ht="16.5" customHeight="1">
      <c r="A252" s="141">
        <v>-8.125</v>
      </c>
      <c r="B252" s="142">
        <v>0</v>
      </c>
      <c r="C252" s="143">
        <v>1</v>
      </c>
      <c r="D252" s="182" t="s">
        <v>179</v>
      </c>
      <c r="E252" s="144" t="s">
        <v>109</v>
      </c>
      <c r="F252" s="145">
        <v>10</v>
      </c>
      <c r="G252" s="146"/>
      <c r="H252" s="146">
        <v>420</v>
      </c>
      <c r="I252" s="147">
        <v>3</v>
      </c>
      <c r="J252" s="148">
        <v>6</v>
      </c>
      <c r="K252" s="149">
        <v>8.125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198"/>
      <c r="B3" s="199"/>
      <c r="C3" s="200"/>
      <c r="D3" s="201"/>
      <c r="E3" s="202"/>
      <c r="F3" s="203"/>
      <c r="G3" s="204"/>
      <c r="H3" s="204"/>
      <c r="I3" s="200"/>
      <c r="J3" s="199"/>
      <c r="K3" s="205"/>
      <c r="L3" s="26"/>
      <c r="M3" s="198"/>
      <c r="N3" s="199"/>
      <c r="O3" s="200"/>
      <c r="P3" s="201"/>
      <c r="Q3" s="202"/>
      <c r="R3" s="203"/>
      <c r="S3" s="204"/>
      <c r="T3" s="204"/>
      <c r="U3" s="200"/>
      <c r="V3" s="199"/>
      <c r="W3" s="205"/>
    </row>
    <row r="4" spans="1:23" s="39" customFormat="1" ht="12.75" customHeight="1">
      <c r="A4" s="206"/>
      <c r="B4" s="32"/>
      <c r="C4" s="33"/>
      <c r="D4" s="207"/>
      <c r="E4" s="208" t="s">
        <v>70</v>
      </c>
      <c r="F4" s="35" t="s">
        <v>995</v>
      </c>
      <c r="G4" s="36"/>
      <c r="H4" s="42"/>
      <c r="I4" s="42"/>
      <c r="J4" s="32"/>
      <c r="K4" s="209"/>
      <c r="L4" s="38"/>
      <c r="M4" s="206"/>
      <c r="N4" s="32"/>
      <c r="O4" s="33"/>
      <c r="P4" s="207"/>
      <c r="Q4" s="208" t="s">
        <v>70</v>
      </c>
      <c r="R4" s="35" t="s">
        <v>996</v>
      </c>
      <c r="S4" s="36"/>
      <c r="T4" s="42"/>
      <c r="U4" s="42"/>
      <c r="V4" s="32"/>
      <c r="W4" s="209"/>
    </row>
    <row r="5" spans="1:23" s="39" customFormat="1" ht="12.75" customHeight="1">
      <c r="A5" s="206"/>
      <c r="B5" s="32"/>
      <c r="C5" s="33"/>
      <c r="D5" s="207"/>
      <c r="E5" s="210" t="s">
        <v>73</v>
      </c>
      <c r="F5" s="35" t="s">
        <v>997</v>
      </c>
      <c r="G5" s="211"/>
      <c r="H5" s="42"/>
      <c r="I5" s="42"/>
      <c r="J5" s="32"/>
      <c r="K5" s="209"/>
      <c r="L5" s="38"/>
      <c r="M5" s="206"/>
      <c r="N5" s="32"/>
      <c r="O5" s="33"/>
      <c r="P5" s="207"/>
      <c r="Q5" s="210" t="s">
        <v>73</v>
      </c>
      <c r="R5" s="35" t="s">
        <v>998</v>
      </c>
      <c r="S5" s="211"/>
      <c r="T5" s="42"/>
      <c r="U5" s="42"/>
      <c r="V5" s="32"/>
      <c r="W5" s="209"/>
    </row>
    <row r="6" spans="1:23" s="39" customFormat="1" ht="12.75" customHeight="1">
      <c r="A6" s="206"/>
      <c r="B6" s="32"/>
      <c r="C6" s="33"/>
      <c r="D6" s="207"/>
      <c r="E6" s="210" t="s">
        <v>76</v>
      </c>
      <c r="F6" s="212" t="s">
        <v>726</v>
      </c>
      <c r="G6" s="36"/>
      <c r="H6" s="42"/>
      <c r="I6" s="42"/>
      <c r="J6" s="32"/>
      <c r="K6" s="209"/>
      <c r="L6" s="38"/>
      <c r="M6" s="206"/>
      <c r="N6" s="32"/>
      <c r="O6" s="33"/>
      <c r="P6" s="207"/>
      <c r="Q6" s="210" t="s">
        <v>76</v>
      </c>
      <c r="R6" s="35" t="s">
        <v>999</v>
      </c>
      <c r="S6" s="36"/>
      <c r="T6" s="42"/>
      <c r="U6" s="42"/>
      <c r="V6" s="32"/>
      <c r="W6" s="209"/>
    </row>
    <row r="7" spans="1:23" s="39" customFormat="1" ht="12.75" customHeight="1">
      <c r="A7" s="206"/>
      <c r="B7" s="32"/>
      <c r="C7" s="33"/>
      <c r="D7" s="207"/>
      <c r="E7" s="208" t="s">
        <v>79</v>
      </c>
      <c r="F7" s="35" t="s">
        <v>114</v>
      </c>
      <c r="G7" s="36"/>
      <c r="H7" s="42"/>
      <c r="I7" s="42"/>
      <c r="J7" s="32"/>
      <c r="K7" s="209"/>
      <c r="L7" s="38"/>
      <c r="M7" s="206"/>
      <c r="N7" s="32"/>
      <c r="O7" s="33"/>
      <c r="P7" s="207"/>
      <c r="Q7" s="208" t="s">
        <v>79</v>
      </c>
      <c r="R7" s="35" t="s">
        <v>347</v>
      </c>
      <c r="S7" s="36"/>
      <c r="T7" s="42"/>
      <c r="U7" s="42"/>
      <c r="V7" s="32"/>
      <c r="W7" s="209"/>
    </row>
    <row r="8" spans="1:23" s="39" customFormat="1" ht="12.75" customHeight="1">
      <c r="A8" s="213" t="s">
        <v>70</v>
      </c>
      <c r="B8" s="214" t="s">
        <v>563</v>
      </c>
      <c r="C8" s="33"/>
      <c r="D8" s="207"/>
      <c r="F8" s="36"/>
      <c r="G8" s="208" t="s">
        <v>70</v>
      </c>
      <c r="H8" s="216" t="s">
        <v>1000</v>
      </c>
      <c r="I8" s="36"/>
      <c r="J8" s="211"/>
      <c r="K8" s="209"/>
      <c r="L8" s="38"/>
      <c r="M8" s="213" t="s">
        <v>70</v>
      </c>
      <c r="N8" s="214" t="s">
        <v>986</v>
      </c>
      <c r="O8" s="33"/>
      <c r="P8" s="207"/>
      <c r="R8" s="36"/>
      <c r="S8" s="208" t="s">
        <v>70</v>
      </c>
      <c r="T8" s="216" t="s">
        <v>1001</v>
      </c>
      <c r="U8" s="36"/>
      <c r="V8" s="211"/>
      <c r="W8" s="209"/>
    </row>
    <row r="9" spans="1:23" s="39" customFormat="1" ht="12.75" customHeight="1">
      <c r="A9" s="217" t="s">
        <v>73</v>
      </c>
      <c r="B9" s="219" t="s">
        <v>365</v>
      </c>
      <c r="C9" s="45"/>
      <c r="D9" s="207"/>
      <c r="F9" s="218"/>
      <c r="G9" s="210" t="s">
        <v>73</v>
      </c>
      <c r="H9" s="216" t="s">
        <v>390</v>
      </c>
      <c r="I9" s="36"/>
      <c r="J9" s="211"/>
      <c r="K9" s="209"/>
      <c r="L9" s="38"/>
      <c r="M9" s="217" t="s">
        <v>73</v>
      </c>
      <c r="N9" s="214" t="s">
        <v>508</v>
      </c>
      <c r="O9" s="45"/>
      <c r="P9" s="207"/>
      <c r="R9" s="218"/>
      <c r="S9" s="210" t="s">
        <v>73</v>
      </c>
      <c r="T9" s="216" t="s">
        <v>807</v>
      </c>
      <c r="U9" s="36"/>
      <c r="V9" s="211"/>
      <c r="W9" s="209"/>
    </row>
    <row r="10" spans="1:23" s="39" customFormat="1" ht="12.75" customHeight="1">
      <c r="A10" s="217" t="s">
        <v>76</v>
      </c>
      <c r="B10" s="214" t="s">
        <v>1002</v>
      </c>
      <c r="C10" s="33"/>
      <c r="D10" s="207"/>
      <c r="F10" s="218"/>
      <c r="G10" s="210" t="s">
        <v>76</v>
      </c>
      <c r="H10" s="216" t="s">
        <v>1003</v>
      </c>
      <c r="I10" s="36"/>
      <c r="J10" s="36"/>
      <c r="K10" s="209"/>
      <c r="L10" s="38"/>
      <c r="M10" s="217" t="s">
        <v>76</v>
      </c>
      <c r="N10" s="214" t="s">
        <v>232</v>
      </c>
      <c r="O10" s="33"/>
      <c r="P10" s="207"/>
      <c r="R10" s="218"/>
      <c r="S10" s="210" t="s">
        <v>76</v>
      </c>
      <c r="T10" s="216" t="s">
        <v>1004</v>
      </c>
      <c r="U10" s="36"/>
      <c r="V10" s="36"/>
      <c r="W10" s="209"/>
    </row>
    <row r="11" spans="1:23" s="39" customFormat="1" ht="12.75" customHeight="1">
      <c r="A11" s="213" t="s">
        <v>79</v>
      </c>
      <c r="B11" s="214" t="s">
        <v>1005</v>
      </c>
      <c r="C11" s="45"/>
      <c r="D11" s="207"/>
      <c r="F11" s="36"/>
      <c r="G11" s="208" t="s">
        <v>79</v>
      </c>
      <c r="H11" s="216" t="s">
        <v>83</v>
      </c>
      <c r="I11" s="95"/>
      <c r="J11" s="108" t="s">
        <v>96</v>
      </c>
      <c r="K11" s="97"/>
      <c r="L11" s="38"/>
      <c r="M11" s="213" t="s">
        <v>79</v>
      </c>
      <c r="N11" s="214" t="s">
        <v>443</v>
      </c>
      <c r="O11" s="45"/>
      <c r="P11" s="207"/>
      <c r="R11" s="36"/>
      <c r="S11" s="208" t="s">
        <v>79</v>
      </c>
      <c r="T11" s="216" t="s">
        <v>247</v>
      </c>
      <c r="U11" s="95"/>
      <c r="V11" s="108" t="s">
        <v>96</v>
      </c>
      <c r="W11" s="97"/>
    </row>
    <row r="12" spans="1:23" s="39" customFormat="1" ht="12.75" customHeight="1">
      <c r="A12" s="220"/>
      <c r="B12" s="45"/>
      <c r="C12" s="208"/>
      <c r="D12" s="207"/>
      <c r="E12" s="208" t="s">
        <v>70</v>
      </c>
      <c r="F12" s="35" t="s">
        <v>674</v>
      </c>
      <c r="G12" s="36"/>
      <c r="H12" s="221"/>
      <c r="I12" s="112" t="s">
        <v>100</v>
      </c>
      <c r="J12" s="113" t="s">
        <v>1006</v>
      </c>
      <c r="K12" s="97"/>
      <c r="L12" s="38"/>
      <c r="M12" s="220"/>
      <c r="N12" s="45"/>
      <c r="O12" s="208"/>
      <c r="P12" s="207"/>
      <c r="Q12" s="208" t="s">
        <v>70</v>
      </c>
      <c r="R12" s="35" t="s">
        <v>194</v>
      </c>
      <c r="S12" s="36"/>
      <c r="T12" s="221"/>
      <c r="U12" s="112" t="s">
        <v>100</v>
      </c>
      <c r="V12" s="113" t="s">
        <v>1007</v>
      </c>
      <c r="W12" s="97"/>
    </row>
    <row r="13" spans="1:23" s="39" customFormat="1" ht="12.75" customHeight="1">
      <c r="A13" s="206"/>
      <c r="B13" s="114" t="s">
        <v>104</v>
      </c>
      <c r="C13" s="33"/>
      <c r="D13" s="207"/>
      <c r="E13" s="210" t="s">
        <v>73</v>
      </c>
      <c r="F13" s="35" t="s">
        <v>1008</v>
      </c>
      <c r="G13" s="36"/>
      <c r="H13" s="42"/>
      <c r="I13" s="112" t="s">
        <v>5</v>
      </c>
      <c r="J13" s="115" t="s">
        <v>1009</v>
      </c>
      <c r="K13" s="97"/>
      <c r="L13" s="38"/>
      <c r="M13" s="206"/>
      <c r="N13" s="114" t="s">
        <v>104</v>
      </c>
      <c r="O13" s="33"/>
      <c r="P13" s="207"/>
      <c r="Q13" s="210" t="s">
        <v>73</v>
      </c>
      <c r="R13" s="35" t="s">
        <v>440</v>
      </c>
      <c r="S13" s="36"/>
      <c r="T13" s="42"/>
      <c r="U13" s="112" t="s">
        <v>5</v>
      </c>
      <c r="V13" s="115" t="s">
        <v>1010</v>
      </c>
      <c r="W13" s="97"/>
    </row>
    <row r="14" spans="1:23" s="39" customFormat="1" ht="12.75" customHeight="1">
      <c r="A14" s="206"/>
      <c r="B14" s="114" t="s">
        <v>1011</v>
      </c>
      <c r="C14" s="33"/>
      <c r="D14" s="207"/>
      <c r="E14" s="210" t="s">
        <v>76</v>
      </c>
      <c r="F14" s="35" t="s">
        <v>157</v>
      </c>
      <c r="G14" s="211"/>
      <c r="H14" s="42"/>
      <c r="I14" s="112" t="s">
        <v>109</v>
      </c>
      <c r="J14" s="115" t="s">
        <v>1012</v>
      </c>
      <c r="K14" s="97"/>
      <c r="L14" s="38"/>
      <c r="M14" s="206"/>
      <c r="N14" s="114" t="s">
        <v>1013</v>
      </c>
      <c r="O14" s="33"/>
      <c r="P14" s="207"/>
      <c r="Q14" s="210" t="s">
        <v>76</v>
      </c>
      <c r="R14" s="35" t="s">
        <v>657</v>
      </c>
      <c r="S14" s="211"/>
      <c r="T14" s="42"/>
      <c r="U14" s="112" t="s">
        <v>109</v>
      </c>
      <c r="V14" s="115" t="s">
        <v>1014</v>
      </c>
      <c r="W14" s="97"/>
    </row>
    <row r="15" spans="1:23" s="39" customFormat="1" ht="12.75" customHeight="1">
      <c r="A15" s="222"/>
      <c r="B15" s="43"/>
      <c r="C15" s="43"/>
      <c r="D15" s="207"/>
      <c r="E15" s="208" t="s">
        <v>79</v>
      </c>
      <c r="F15" s="214" t="s">
        <v>883</v>
      </c>
      <c r="G15" s="43"/>
      <c r="H15" s="43"/>
      <c r="I15" s="118" t="s">
        <v>115</v>
      </c>
      <c r="J15" s="115" t="s">
        <v>1012</v>
      </c>
      <c r="K15" s="119"/>
      <c r="L15" s="46"/>
      <c r="M15" s="222"/>
      <c r="N15" s="43"/>
      <c r="O15" s="43"/>
      <c r="P15" s="207"/>
      <c r="Q15" s="208" t="s">
        <v>79</v>
      </c>
      <c r="R15" s="214" t="s">
        <v>1015</v>
      </c>
      <c r="S15" s="43"/>
      <c r="T15" s="43"/>
      <c r="U15" s="118" t="s">
        <v>115</v>
      </c>
      <c r="V15" s="115" t="s">
        <v>1016</v>
      </c>
      <c r="W15" s="119"/>
    </row>
    <row r="16" spans="1:23" ht="4.5" customHeight="1">
      <c r="A16" s="223"/>
      <c r="B16" s="224"/>
      <c r="C16" s="225"/>
      <c r="D16" s="226"/>
      <c r="E16" s="227"/>
      <c r="F16" s="228"/>
      <c r="G16" s="229"/>
      <c r="H16" s="229"/>
      <c r="I16" s="225"/>
      <c r="J16" s="224"/>
      <c r="K16" s="230"/>
      <c r="M16" s="223"/>
      <c r="N16" s="224"/>
      <c r="O16" s="225"/>
      <c r="P16" s="226"/>
      <c r="Q16" s="227"/>
      <c r="R16" s="228"/>
      <c r="S16" s="229"/>
      <c r="T16" s="229"/>
      <c r="U16" s="225"/>
      <c r="V16" s="224"/>
      <c r="W16" s="230"/>
    </row>
    <row r="17" spans="1:23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0" t="s">
        <v>123</v>
      </c>
    </row>
    <row r="18" spans="1:23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79" t="s">
        <v>124</v>
      </c>
      <c r="O18" s="180" t="s">
        <v>125</v>
      </c>
      <c r="P18" s="181" t="s">
        <v>126</v>
      </c>
      <c r="Q18" s="181" t="s">
        <v>127</v>
      </c>
      <c r="R18" s="181"/>
      <c r="S18" s="139" t="s">
        <v>125</v>
      </c>
      <c r="T18" s="139" t="s">
        <v>122</v>
      </c>
      <c r="U18" s="137"/>
      <c r="V18" s="136" t="s">
        <v>124</v>
      </c>
      <c r="W18" s="136"/>
    </row>
    <row r="19" spans="1:23" ht="16.5" customHeight="1">
      <c r="A19" s="141">
        <v>0.625</v>
      </c>
      <c r="B19" s="142">
        <v>4</v>
      </c>
      <c r="C19" s="143">
        <v>1</v>
      </c>
      <c r="D19" s="182" t="s">
        <v>179</v>
      </c>
      <c r="E19" s="144" t="s">
        <v>109</v>
      </c>
      <c r="F19" s="145">
        <v>11</v>
      </c>
      <c r="G19" s="146"/>
      <c r="H19" s="146">
        <v>450</v>
      </c>
      <c r="I19" s="147">
        <v>2</v>
      </c>
      <c r="J19" s="148">
        <v>2</v>
      </c>
      <c r="K19" s="149">
        <v>-0.625</v>
      </c>
      <c r="L19" s="26"/>
      <c r="M19" s="141">
        <v>1.5</v>
      </c>
      <c r="N19" s="142">
        <v>6</v>
      </c>
      <c r="O19" s="143">
        <v>1</v>
      </c>
      <c r="P19" s="182" t="s">
        <v>1017</v>
      </c>
      <c r="Q19" s="144" t="s">
        <v>100</v>
      </c>
      <c r="R19" s="145">
        <v>10</v>
      </c>
      <c r="S19" s="146">
        <v>130</v>
      </c>
      <c r="T19" s="146"/>
      <c r="U19" s="147">
        <v>2</v>
      </c>
      <c r="V19" s="148">
        <v>0</v>
      </c>
      <c r="W19" s="149">
        <v>-1.5</v>
      </c>
    </row>
    <row r="20" spans="1:23" ht="16.5" customHeight="1">
      <c r="A20" s="141">
        <v>-1.375</v>
      </c>
      <c r="B20" s="142">
        <v>0</v>
      </c>
      <c r="C20" s="143">
        <v>4</v>
      </c>
      <c r="D20" s="182" t="s">
        <v>179</v>
      </c>
      <c r="E20" s="144" t="s">
        <v>109</v>
      </c>
      <c r="F20" s="145">
        <v>13</v>
      </c>
      <c r="G20" s="146"/>
      <c r="H20" s="146">
        <v>510</v>
      </c>
      <c r="I20" s="147">
        <v>5</v>
      </c>
      <c r="J20" s="148">
        <v>6</v>
      </c>
      <c r="K20" s="149">
        <v>1.375</v>
      </c>
      <c r="L20" s="26"/>
      <c r="M20" s="141">
        <v>0.5</v>
      </c>
      <c r="N20" s="142">
        <v>3</v>
      </c>
      <c r="O20" s="143">
        <v>4</v>
      </c>
      <c r="P20" s="182" t="s">
        <v>301</v>
      </c>
      <c r="Q20" s="144" t="s">
        <v>100</v>
      </c>
      <c r="R20" s="145">
        <v>8</v>
      </c>
      <c r="S20" s="146">
        <v>90</v>
      </c>
      <c r="T20" s="146"/>
      <c r="U20" s="147">
        <v>5</v>
      </c>
      <c r="V20" s="148">
        <v>3</v>
      </c>
      <c r="W20" s="149">
        <v>-0.5</v>
      </c>
    </row>
    <row r="21" spans="1:23" ht="16.5" customHeight="1">
      <c r="A21" s="141">
        <v>-0.375</v>
      </c>
      <c r="B21" s="142">
        <v>2</v>
      </c>
      <c r="C21" s="143">
        <v>7</v>
      </c>
      <c r="D21" s="182" t="s">
        <v>179</v>
      </c>
      <c r="E21" s="144" t="s">
        <v>109</v>
      </c>
      <c r="F21" s="145">
        <v>12</v>
      </c>
      <c r="G21" s="146"/>
      <c r="H21" s="146">
        <v>480</v>
      </c>
      <c r="I21" s="147">
        <v>3</v>
      </c>
      <c r="J21" s="148">
        <v>4</v>
      </c>
      <c r="K21" s="149">
        <v>0.375</v>
      </c>
      <c r="L21" s="26"/>
      <c r="M21" s="141">
        <v>0.5</v>
      </c>
      <c r="N21" s="142">
        <v>3</v>
      </c>
      <c r="O21" s="143">
        <v>7</v>
      </c>
      <c r="P21" s="182" t="s">
        <v>134</v>
      </c>
      <c r="Q21" s="144" t="s">
        <v>100</v>
      </c>
      <c r="R21" s="145">
        <v>8</v>
      </c>
      <c r="S21" s="146">
        <v>90</v>
      </c>
      <c r="T21" s="146"/>
      <c r="U21" s="147">
        <v>3</v>
      </c>
      <c r="V21" s="148">
        <v>3</v>
      </c>
      <c r="W21" s="149">
        <v>-0.5</v>
      </c>
    </row>
    <row r="22" spans="1:23" ht="16.5" customHeight="1">
      <c r="A22" s="141">
        <v>0.625</v>
      </c>
      <c r="B22" s="142">
        <v>6</v>
      </c>
      <c r="C22" s="143">
        <v>6</v>
      </c>
      <c r="D22" s="182" t="s">
        <v>1018</v>
      </c>
      <c r="E22" s="144" t="s">
        <v>109</v>
      </c>
      <c r="F22" s="145">
        <v>13</v>
      </c>
      <c r="G22" s="146"/>
      <c r="H22" s="146">
        <v>440</v>
      </c>
      <c r="I22" s="147">
        <v>8</v>
      </c>
      <c r="J22" s="148">
        <v>0</v>
      </c>
      <c r="K22" s="149">
        <v>-0.625</v>
      </c>
      <c r="L22" s="26"/>
      <c r="M22" s="141">
        <v>-4.5</v>
      </c>
      <c r="N22" s="142">
        <v>0</v>
      </c>
      <c r="O22" s="143">
        <v>6</v>
      </c>
      <c r="P22" s="190" t="s">
        <v>261</v>
      </c>
      <c r="Q22" s="144" t="s">
        <v>115</v>
      </c>
      <c r="R22" s="145">
        <v>8</v>
      </c>
      <c r="S22" s="146"/>
      <c r="T22" s="146">
        <v>120</v>
      </c>
      <c r="U22" s="147">
        <v>8</v>
      </c>
      <c r="V22" s="148">
        <v>6</v>
      </c>
      <c r="W22" s="149">
        <v>4.5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61</v>
      </c>
      <c r="C24" s="20"/>
      <c r="D24" s="19"/>
      <c r="E24" s="21" t="s">
        <v>136</v>
      </c>
      <c r="F24" s="22"/>
      <c r="G24" s="23" t="s">
        <v>63</v>
      </c>
      <c r="H24" s="23"/>
      <c r="I24" s="24" t="s">
        <v>137</v>
      </c>
      <c r="J24" s="24"/>
      <c r="K24" s="25"/>
      <c r="L24" s="26">
        <v>150</v>
      </c>
      <c r="M24" s="18"/>
      <c r="N24" s="19" t="s">
        <v>61</v>
      </c>
      <c r="O24" s="20"/>
      <c r="P24" s="19"/>
      <c r="Q24" s="21" t="s">
        <v>138</v>
      </c>
      <c r="R24" s="22"/>
      <c r="S24" s="23" t="s">
        <v>63</v>
      </c>
      <c r="T24" s="23"/>
      <c r="U24" s="24" t="s">
        <v>139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67</v>
      </c>
      <c r="H25" s="31"/>
      <c r="I25" s="24" t="s">
        <v>140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67</v>
      </c>
      <c r="T25" s="31"/>
      <c r="U25" s="24" t="s">
        <v>141</v>
      </c>
      <c r="V25" s="24"/>
      <c r="W25" s="25"/>
    </row>
    <row r="26" spans="1:23" s="39" customFormat="1" ht="4.5" customHeight="1">
      <c r="A26" s="198"/>
      <c r="B26" s="199"/>
      <c r="C26" s="200"/>
      <c r="D26" s="201"/>
      <c r="E26" s="202"/>
      <c r="F26" s="203"/>
      <c r="G26" s="204"/>
      <c r="H26" s="204"/>
      <c r="I26" s="200"/>
      <c r="J26" s="199"/>
      <c r="K26" s="205"/>
      <c r="L26" s="26"/>
      <c r="M26" s="198"/>
      <c r="N26" s="199"/>
      <c r="O26" s="200"/>
      <c r="P26" s="201"/>
      <c r="Q26" s="202"/>
      <c r="R26" s="203"/>
      <c r="S26" s="204"/>
      <c r="T26" s="204"/>
      <c r="U26" s="200"/>
      <c r="V26" s="199"/>
      <c r="W26" s="205"/>
    </row>
    <row r="27" spans="1:23" s="39" customFormat="1" ht="12.75" customHeight="1">
      <c r="A27" s="206"/>
      <c r="B27" s="32"/>
      <c r="C27" s="33"/>
      <c r="D27" s="207"/>
      <c r="E27" s="208" t="s">
        <v>70</v>
      </c>
      <c r="F27" s="35" t="s">
        <v>517</v>
      </c>
      <c r="G27" s="36"/>
      <c r="H27" s="42"/>
      <c r="I27" s="42"/>
      <c r="J27" s="32"/>
      <c r="K27" s="209"/>
      <c r="L27" s="38"/>
      <c r="M27" s="206"/>
      <c r="N27" s="32"/>
      <c r="O27" s="33"/>
      <c r="P27" s="207"/>
      <c r="Q27" s="208" t="s">
        <v>70</v>
      </c>
      <c r="R27" s="35" t="s">
        <v>796</v>
      </c>
      <c r="S27" s="36"/>
      <c r="T27" s="42"/>
      <c r="U27" s="42"/>
      <c r="V27" s="32"/>
      <c r="W27" s="209"/>
    </row>
    <row r="28" spans="1:23" s="39" customFormat="1" ht="12.75" customHeight="1">
      <c r="A28" s="206"/>
      <c r="B28" s="32"/>
      <c r="C28" s="33"/>
      <c r="D28" s="207"/>
      <c r="E28" s="210" t="s">
        <v>73</v>
      </c>
      <c r="F28" s="35" t="s">
        <v>355</v>
      </c>
      <c r="G28" s="211"/>
      <c r="H28" s="42"/>
      <c r="I28" s="42"/>
      <c r="J28" s="32"/>
      <c r="K28" s="209"/>
      <c r="L28" s="38"/>
      <c r="M28" s="206"/>
      <c r="N28" s="32"/>
      <c r="O28" s="33"/>
      <c r="P28" s="207"/>
      <c r="Q28" s="210" t="s">
        <v>73</v>
      </c>
      <c r="R28" s="35" t="s">
        <v>446</v>
      </c>
      <c r="S28" s="211"/>
      <c r="T28" s="42"/>
      <c r="U28" s="42"/>
      <c r="V28" s="32"/>
      <c r="W28" s="209"/>
    </row>
    <row r="29" spans="1:23" s="39" customFormat="1" ht="12.75" customHeight="1">
      <c r="A29" s="206"/>
      <c r="B29" s="32"/>
      <c r="C29" s="33"/>
      <c r="D29" s="207"/>
      <c r="E29" s="210" t="s">
        <v>76</v>
      </c>
      <c r="F29" s="35" t="s">
        <v>476</v>
      </c>
      <c r="G29" s="36"/>
      <c r="H29" s="42"/>
      <c r="I29" s="42"/>
      <c r="J29" s="32"/>
      <c r="K29" s="209"/>
      <c r="L29" s="38"/>
      <c r="M29" s="206"/>
      <c r="N29" s="32"/>
      <c r="O29" s="33"/>
      <c r="P29" s="207"/>
      <c r="Q29" s="210" t="s">
        <v>76</v>
      </c>
      <c r="R29" s="35" t="s">
        <v>1019</v>
      </c>
      <c r="S29" s="36"/>
      <c r="T29" s="42"/>
      <c r="U29" s="42"/>
      <c r="V29" s="32"/>
      <c r="W29" s="209"/>
    </row>
    <row r="30" spans="1:23" s="39" customFormat="1" ht="12.75" customHeight="1">
      <c r="A30" s="206"/>
      <c r="B30" s="32"/>
      <c r="C30" s="33"/>
      <c r="D30" s="207"/>
      <c r="E30" s="208" t="s">
        <v>79</v>
      </c>
      <c r="F30" s="35" t="s">
        <v>566</v>
      </c>
      <c r="G30" s="36"/>
      <c r="H30" s="42"/>
      <c r="I30" s="42"/>
      <c r="J30" s="32"/>
      <c r="K30" s="209"/>
      <c r="L30" s="38"/>
      <c r="M30" s="206"/>
      <c r="N30" s="32"/>
      <c r="O30" s="33"/>
      <c r="P30" s="207"/>
      <c r="Q30" s="208" t="s">
        <v>79</v>
      </c>
      <c r="R30" s="35" t="s">
        <v>277</v>
      </c>
      <c r="S30" s="36"/>
      <c r="T30" s="42"/>
      <c r="U30" s="42"/>
      <c r="V30" s="32"/>
      <c r="W30" s="209"/>
    </row>
    <row r="31" spans="1:23" s="39" customFormat="1" ht="12.75" customHeight="1">
      <c r="A31" s="213" t="s">
        <v>70</v>
      </c>
      <c r="B31" s="214" t="s">
        <v>1020</v>
      </c>
      <c r="C31" s="33"/>
      <c r="D31" s="207"/>
      <c r="F31" s="36"/>
      <c r="G31" s="208" t="s">
        <v>70</v>
      </c>
      <c r="H31" s="215" t="s">
        <v>1021</v>
      </c>
      <c r="I31" s="36"/>
      <c r="J31" s="211"/>
      <c r="K31" s="209"/>
      <c r="L31" s="38"/>
      <c r="M31" s="213" t="s">
        <v>70</v>
      </c>
      <c r="N31" s="214" t="s">
        <v>306</v>
      </c>
      <c r="O31" s="33"/>
      <c r="P31" s="207"/>
      <c r="R31" s="36"/>
      <c r="S31" s="208" t="s">
        <v>70</v>
      </c>
      <c r="T31" s="215" t="s">
        <v>1022</v>
      </c>
      <c r="U31" s="36"/>
      <c r="V31" s="211"/>
      <c r="W31" s="209"/>
    </row>
    <row r="32" spans="1:23" s="39" customFormat="1" ht="12.75" customHeight="1">
      <c r="A32" s="217" t="s">
        <v>73</v>
      </c>
      <c r="B32" s="214" t="s">
        <v>849</v>
      </c>
      <c r="C32" s="45"/>
      <c r="D32" s="207"/>
      <c r="F32" s="218"/>
      <c r="G32" s="210" t="s">
        <v>73</v>
      </c>
      <c r="H32" s="216" t="s">
        <v>1023</v>
      </c>
      <c r="I32" s="36"/>
      <c r="J32" s="211"/>
      <c r="K32" s="209"/>
      <c r="L32" s="38"/>
      <c r="M32" s="217" t="s">
        <v>73</v>
      </c>
      <c r="N32" s="214" t="s">
        <v>441</v>
      </c>
      <c r="O32" s="45"/>
      <c r="P32" s="207"/>
      <c r="R32" s="218"/>
      <c r="S32" s="210" t="s">
        <v>73</v>
      </c>
      <c r="T32" s="216" t="s">
        <v>1024</v>
      </c>
      <c r="U32" s="36"/>
      <c r="V32" s="211"/>
      <c r="W32" s="209"/>
    </row>
    <row r="33" spans="1:23" s="39" customFormat="1" ht="12.75" customHeight="1">
      <c r="A33" s="217" t="s">
        <v>76</v>
      </c>
      <c r="B33" s="219" t="s">
        <v>1021</v>
      </c>
      <c r="C33" s="33"/>
      <c r="D33" s="207"/>
      <c r="F33" s="218"/>
      <c r="G33" s="210" t="s">
        <v>76</v>
      </c>
      <c r="H33" s="216" t="s">
        <v>984</v>
      </c>
      <c r="I33" s="36"/>
      <c r="J33" s="36"/>
      <c r="K33" s="209"/>
      <c r="L33" s="38"/>
      <c r="M33" s="217" t="s">
        <v>76</v>
      </c>
      <c r="N33" s="214" t="s">
        <v>199</v>
      </c>
      <c r="O33" s="33"/>
      <c r="P33" s="207"/>
      <c r="R33" s="218"/>
      <c r="S33" s="210" t="s">
        <v>76</v>
      </c>
      <c r="T33" s="216" t="s">
        <v>231</v>
      </c>
      <c r="U33" s="36"/>
      <c r="V33" s="36"/>
      <c r="W33" s="209"/>
    </row>
    <row r="34" spans="1:23" s="39" customFormat="1" ht="12.75" customHeight="1">
      <c r="A34" s="213" t="s">
        <v>79</v>
      </c>
      <c r="B34" s="214" t="s">
        <v>319</v>
      </c>
      <c r="C34" s="45"/>
      <c r="D34" s="207"/>
      <c r="F34" s="36"/>
      <c r="G34" s="208" t="s">
        <v>79</v>
      </c>
      <c r="H34" s="216" t="s">
        <v>1025</v>
      </c>
      <c r="I34" s="95"/>
      <c r="J34" s="108" t="s">
        <v>96</v>
      </c>
      <c r="K34" s="97"/>
      <c r="L34" s="38"/>
      <c r="M34" s="213" t="s">
        <v>79</v>
      </c>
      <c r="N34" s="214" t="s">
        <v>1026</v>
      </c>
      <c r="O34" s="45"/>
      <c r="P34" s="207"/>
      <c r="R34" s="36"/>
      <c r="S34" s="208" t="s">
        <v>79</v>
      </c>
      <c r="T34" s="216" t="s">
        <v>1027</v>
      </c>
      <c r="U34" s="95"/>
      <c r="V34" s="108" t="s">
        <v>96</v>
      </c>
      <c r="W34" s="97"/>
    </row>
    <row r="35" spans="1:23" s="39" customFormat="1" ht="12.75" customHeight="1">
      <c r="A35" s="220"/>
      <c r="B35" s="45"/>
      <c r="C35" s="208"/>
      <c r="D35" s="207"/>
      <c r="E35" s="208" t="s">
        <v>70</v>
      </c>
      <c r="F35" s="35" t="s">
        <v>679</v>
      </c>
      <c r="G35" s="36"/>
      <c r="H35" s="221"/>
      <c r="I35" s="112" t="s">
        <v>100</v>
      </c>
      <c r="J35" s="113" t="s">
        <v>1028</v>
      </c>
      <c r="K35" s="97"/>
      <c r="L35" s="38"/>
      <c r="M35" s="220"/>
      <c r="N35" s="45"/>
      <c r="O35" s="208"/>
      <c r="P35" s="207"/>
      <c r="Q35" s="208" t="s">
        <v>70</v>
      </c>
      <c r="R35" s="35" t="s">
        <v>1029</v>
      </c>
      <c r="S35" s="36"/>
      <c r="T35" s="221"/>
      <c r="U35" s="112" t="s">
        <v>100</v>
      </c>
      <c r="V35" s="113" t="s">
        <v>1030</v>
      </c>
      <c r="W35" s="97"/>
    </row>
    <row r="36" spans="1:23" s="39" customFormat="1" ht="12.75" customHeight="1">
      <c r="A36" s="206"/>
      <c r="B36" s="114" t="s">
        <v>104</v>
      </c>
      <c r="C36" s="33"/>
      <c r="D36" s="207"/>
      <c r="E36" s="210" t="s">
        <v>73</v>
      </c>
      <c r="F36" s="35" t="s">
        <v>1031</v>
      </c>
      <c r="G36" s="36"/>
      <c r="H36" s="42"/>
      <c r="I36" s="112" t="s">
        <v>5</v>
      </c>
      <c r="J36" s="115" t="s">
        <v>1028</v>
      </c>
      <c r="K36" s="97"/>
      <c r="L36" s="38"/>
      <c r="M36" s="206"/>
      <c r="N36" s="114" t="s">
        <v>104</v>
      </c>
      <c r="O36" s="33"/>
      <c r="P36" s="207"/>
      <c r="Q36" s="210" t="s">
        <v>73</v>
      </c>
      <c r="R36" s="35" t="s">
        <v>593</v>
      </c>
      <c r="S36" s="36"/>
      <c r="T36" s="42"/>
      <c r="U36" s="112" t="s">
        <v>5</v>
      </c>
      <c r="V36" s="115" t="s">
        <v>1032</v>
      </c>
      <c r="W36" s="97"/>
    </row>
    <row r="37" spans="1:23" s="39" customFormat="1" ht="12.75" customHeight="1">
      <c r="A37" s="206"/>
      <c r="B37" s="114" t="s">
        <v>1033</v>
      </c>
      <c r="C37" s="33"/>
      <c r="D37" s="207"/>
      <c r="E37" s="210" t="s">
        <v>76</v>
      </c>
      <c r="F37" s="35" t="s">
        <v>1034</v>
      </c>
      <c r="G37" s="211"/>
      <c r="H37" s="42"/>
      <c r="I37" s="112" t="s">
        <v>109</v>
      </c>
      <c r="J37" s="115" t="s">
        <v>1035</v>
      </c>
      <c r="K37" s="97"/>
      <c r="L37" s="38"/>
      <c r="M37" s="206"/>
      <c r="N37" s="114" t="s">
        <v>1036</v>
      </c>
      <c r="O37" s="33"/>
      <c r="P37" s="207"/>
      <c r="Q37" s="210" t="s">
        <v>76</v>
      </c>
      <c r="R37" s="35" t="s">
        <v>721</v>
      </c>
      <c r="S37" s="211"/>
      <c r="T37" s="42"/>
      <c r="U37" s="112" t="s">
        <v>109</v>
      </c>
      <c r="V37" s="115" t="s">
        <v>1037</v>
      </c>
      <c r="W37" s="97"/>
    </row>
    <row r="38" spans="1:23" s="39" customFormat="1" ht="12.75" customHeight="1">
      <c r="A38" s="222"/>
      <c r="B38" s="43"/>
      <c r="C38" s="43"/>
      <c r="D38" s="207"/>
      <c r="E38" s="208" t="s">
        <v>79</v>
      </c>
      <c r="F38" s="214" t="s">
        <v>906</v>
      </c>
      <c r="G38" s="43"/>
      <c r="H38" s="43"/>
      <c r="I38" s="118" t="s">
        <v>115</v>
      </c>
      <c r="J38" s="115" t="s">
        <v>1035</v>
      </c>
      <c r="K38" s="119"/>
      <c r="L38" s="46"/>
      <c r="M38" s="222"/>
      <c r="N38" s="43"/>
      <c r="O38" s="43"/>
      <c r="P38" s="207"/>
      <c r="Q38" s="208" t="s">
        <v>79</v>
      </c>
      <c r="R38" s="214" t="s">
        <v>1038</v>
      </c>
      <c r="S38" s="43"/>
      <c r="T38" s="43"/>
      <c r="U38" s="118" t="s">
        <v>115</v>
      </c>
      <c r="V38" s="115" t="s">
        <v>1037</v>
      </c>
      <c r="W38" s="119"/>
    </row>
    <row r="39" spans="1:23" ht="4.5" customHeight="1">
      <c r="A39" s="223"/>
      <c r="B39" s="224"/>
      <c r="C39" s="225"/>
      <c r="D39" s="226"/>
      <c r="E39" s="227"/>
      <c r="F39" s="228"/>
      <c r="G39" s="229"/>
      <c r="H39" s="229"/>
      <c r="I39" s="225"/>
      <c r="J39" s="224"/>
      <c r="K39" s="230"/>
      <c r="M39" s="223"/>
      <c r="N39" s="224"/>
      <c r="O39" s="225"/>
      <c r="P39" s="226"/>
      <c r="Q39" s="227"/>
      <c r="R39" s="228"/>
      <c r="S39" s="229"/>
      <c r="T39" s="229"/>
      <c r="U39" s="225"/>
      <c r="V39" s="224"/>
      <c r="W39" s="230"/>
    </row>
    <row r="40" spans="1:23" ht="12.75" customHeight="1">
      <c r="A40" s="130"/>
      <c r="B40" s="130" t="s">
        <v>117</v>
      </c>
      <c r="C40" s="131"/>
      <c r="D40" s="132" t="s">
        <v>118</v>
      </c>
      <c r="E40" s="132" t="s">
        <v>119</v>
      </c>
      <c r="F40" s="132" t="s">
        <v>120</v>
      </c>
      <c r="G40" s="133" t="s">
        <v>121</v>
      </c>
      <c r="H40" s="134"/>
      <c r="I40" s="131" t="s">
        <v>122</v>
      </c>
      <c r="J40" s="132" t="s">
        <v>117</v>
      </c>
      <c r="K40" s="130" t="s">
        <v>123</v>
      </c>
      <c r="L40" s="26">
        <v>150</v>
      </c>
      <c r="M40" s="130"/>
      <c r="N40" s="130" t="s">
        <v>117</v>
      </c>
      <c r="O40" s="131"/>
      <c r="P40" s="132" t="s">
        <v>118</v>
      </c>
      <c r="Q40" s="132" t="s">
        <v>119</v>
      </c>
      <c r="R40" s="132" t="s">
        <v>120</v>
      </c>
      <c r="S40" s="133" t="s">
        <v>121</v>
      </c>
      <c r="T40" s="134"/>
      <c r="U40" s="131" t="s">
        <v>122</v>
      </c>
      <c r="V40" s="132" t="s">
        <v>117</v>
      </c>
      <c r="W40" s="130" t="s">
        <v>123</v>
      </c>
    </row>
    <row r="41" spans="1:23" ht="12.75">
      <c r="A41" s="136" t="s">
        <v>123</v>
      </c>
      <c r="B41" s="179" t="s">
        <v>124</v>
      </c>
      <c r="C41" s="180" t="s">
        <v>125</v>
      </c>
      <c r="D41" s="181" t="s">
        <v>126</v>
      </c>
      <c r="E41" s="181" t="s">
        <v>127</v>
      </c>
      <c r="F41" s="181"/>
      <c r="G41" s="139" t="s">
        <v>125</v>
      </c>
      <c r="H41" s="139" t="s">
        <v>122</v>
      </c>
      <c r="I41" s="137"/>
      <c r="J41" s="136" t="s">
        <v>124</v>
      </c>
      <c r="K41" s="136"/>
      <c r="L41" s="26">
        <v>150</v>
      </c>
      <c r="M41" s="136" t="s">
        <v>123</v>
      </c>
      <c r="N41" s="179" t="s">
        <v>124</v>
      </c>
      <c r="O41" s="180" t="s">
        <v>125</v>
      </c>
      <c r="P41" s="181" t="s">
        <v>126</v>
      </c>
      <c r="Q41" s="181" t="s">
        <v>127</v>
      </c>
      <c r="R41" s="181"/>
      <c r="S41" s="139" t="s">
        <v>125</v>
      </c>
      <c r="T41" s="139" t="s">
        <v>122</v>
      </c>
      <c r="U41" s="137"/>
      <c r="V41" s="136" t="s">
        <v>124</v>
      </c>
      <c r="W41" s="136"/>
    </row>
    <row r="42" spans="1:23" ht="16.5" customHeight="1">
      <c r="A42" s="141">
        <v>0.875</v>
      </c>
      <c r="B42" s="142">
        <v>5</v>
      </c>
      <c r="C42" s="143">
        <v>1</v>
      </c>
      <c r="D42" s="182" t="s">
        <v>135</v>
      </c>
      <c r="E42" s="144" t="s">
        <v>115</v>
      </c>
      <c r="F42" s="145">
        <v>9</v>
      </c>
      <c r="G42" s="146"/>
      <c r="H42" s="146">
        <v>140</v>
      </c>
      <c r="I42" s="147">
        <v>2</v>
      </c>
      <c r="J42" s="148">
        <v>1</v>
      </c>
      <c r="K42" s="149">
        <v>-0.875</v>
      </c>
      <c r="L42" s="26"/>
      <c r="M42" s="141">
        <v>1.75</v>
      </c>
      <c r="N42" s="142">
        <v>4</v>
      </c>
      <c r="O42" s="143">
        <v>3</v>
      </c>
      <c r="P42" s="182" t="s">
        <v>128</v>
      </c>
      <c r="Q42" s="144" t="s">
        <v>115</v>
      </c>
      <c r="R42" s="145">
        <v>7</v>
      </c>
      <c r="S42" s="146">
        <v>200</v>
      </c>
      <c r="T42" s="146"/>
      <c r="U42" s="147">
        <v>4</v>
      </c>
      <c r="V42" s="148">
        <v>2</v>
      </c>
      <c r="W42" s="149">
        <v>-1.75</v>
      </c>
    </row>
    <row r="43" spans="1:23" ht="16.5" customHeight="1">
      <c r="A43" s="141">
        <v>0.875</v>
      </c>
      <c r="B43" s="142">
        <v>5</v>
      </c>
      <c r="C43" s="143">
        <v>4</v>
      </c>
      <c r="D43" s="182" t="s">
        <v>181</v>
      </c>
      <c r="E43" s="144" t="s">
        <v>115</v>
      </c>
      <c r="F43" s="145">
        <v>9</v>
      </c>
      <c r="G43" s="146"/>
      <c r="H43" s="146">
        <v>140</v>
      </c>
      <c r="I43" s="147">
        <v>5</v>
      </c>
      <c r="J43" s="148">
        <v>1</v>
      </c>
      <c r="K43" s="149">
        <v>-0.875</v>
      </c>
      <c r="L43" s="26"/>
      <c r="M43" s="141">
        <v>-6.375</v>
      </c>
      <c r="N43" s="142">
        <v>0</v>
      </c>
      <c r="O43" s="143">
        <v>6</v>
      </c>
      <c r="P43" s="190" t="s">
        <v>261</v>
      </c>
      <c r="Q43" s="144" t="s">
        <v>115</v>
      </c>
      <c r="R43" s="145">
        <v>8</v>
      </c>
      <c r="S43" s="146"/>
      <c r="T43" s="146">
        <v>120</v>
      </c>
      <c r="U43" s="147">
        <v>1</v>
      </c>
      <c r="V43" s="148">
        <v>6</v>
      </c>
      <c r="W43" s="149">
        <v>6.375</v>
      </c>
    </row>
    <row r="44" spans="1:23" ht="16.5" customHeight="1">
      <c r="A44" s="141">
        <v>-3.5</v>
      </c>
      <c r="B44" s="142">
        <v>0</v>
      </c>
      <c r="C44" s="143">
        <v>7</v>
      </c>
      <c r="D44" s="182" t="s">
        <v>1039</v>
      </c>
      <c r="E44" s="144" t="s">
        <v>5</v>
      </c>
      <c r="F44" s="145">
        <v>6</v>
      </c>
      <c r="G44" s="146"/>
      <c r="H44" s="146">
        <v>300</v>
      </c>
      <c r="I44" s="147">
        <v>3</v>
      </c>
      <c r="J44" s="148">
        <v>6</v>
      </c>
      <c r="K44" s="149">
        <v>3.5</v>
      </c>
      <c r="L44" s="26"/>
      <c r="M44" s="141">
        <v>-1</v>
      </c>
      <c r="N44" s="142">
        <v>2</v>
      </c>
      <c r="O44" s="143">
        <v>2</v>
      </c>
      <c r="P44" s="182" t="s">
        <v>128</v>
      </c>
      <c r="Q44" s="144" t="s">
        <v>115</v>
      </c>
      <c r="R44" s="145">
        <v>8</v>
      </c>
      <c r="S44" s="146">
        <v>100</v>
      </c>
      <c r="T44" s="146"/>
      <c r="U44" s="147">
        <v>8</v>
      </c>
      <c r="V44" s="148">
        <v>4</v>
      </c>
      <c r="W44" s="149">
        <v>1</v>
      </c>
    </row>
    <row r="45" spans="1:23" ht="16.5" customHeight="1">
      <c r="A45" s="141">
        <v>0</v>
      </c>
      <c r="B45" s="142">
        <v>2</v>
      </c>
      <c r="C45" s="143">
        <v>6</v>
      </c>
      <c r="D45" s="182" t="s">
        <v>224</v>
      </c>
      <c r="E45" s="144" t="s">
        <v>109</v>
      </c>
      <c r="F45" s="145">
        <v>10</v>
      </c>
      <c r="G45" s="146"/>
      <c r="H45" s="146">
        <v>170</v>
      </c>
      <c r="I45" s="147">
        <v>8</v>
      </c>
      <c r="J45" s="148">
        <v>4</v>
      </c>
      <c r="K45" s="149">
        <v>0</v>
      </c>
      <c r="L45" s="26"/>
      <c r="M45" s="141">
        <v>4.125</v>
      </c>
      <c r="N45" s="142">
        <v>6</v>
      </c>
      <c r="O45" s="143">
        <v>7</v>
      </c>
      <c r="P45" s="190" t="s">
        <v>128</v>
      </c>
      <c r="Q45" s="144" t="s">
        <v>115</v>
      </c>
      <c r="R45" s="145">
        <v>6</v>
      </c>
      <c r="S45" s="146">
        <v>300</v>
      </c>
      <c r="T45" s="146"/>
      <c r="U45" s="147">
        <v>5</v>
      </c>
      <c r="V45" s="148">
        <v>0</v>
      </c>
      <c r="W45" s="149">
        <v>-4.125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61</v>
      </c>
      <c r="C47" s="20"/>
      <c r="D47" s="19"/>
      <c r="E47" s="21" t="s">
        <v>184</v>
      </c>
      <c r="F47" s="22"/>
      <c r="G47" s="23" t="s">
        <v>63</v>
      </c>
      <c r="H47" s="23"/>
      <c r="I47" s="24" t="s">
        <v>64</v>
      </c>
      <c r="J47" s="24"/>
      <c r="K47" s="25"/>
      <c r="L47" s="26">
        <v>150</v>
      </c>
      <c r="M47" s="18"/>
      <c r="N47" s="19" t="s">
        <v>61</v>
      </c>
      <c r="O47" s="20"/>
      <c r="P47" s="19"/>
      <c r="Q47" s="21" t="s">
        <v>185</v>
      </c>
      <c r="R47" s="22"/>
      <c r="S47" s="23" t="s">
        <v>63</v>
      </c>
      <c r="T47" s="23"/>
      <c r="U47" s="24" t="s">
        <v>66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67</v>
      </c>
      <c r="H48" s="31"/>
      <c r="I48" s="24" t="s">
        <v>69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67</v>
      </c>
      <c r="T48" s="231"/>
      <c r="U48" s="24" t="s">
        <v>140</v>
      </c>
      <c r="V48" s="24"/>
      <c r="W48" s="25"/>
    </row>
    <row r="49" spans="1:23" s="39" customFormat="1" ht="4.5" customHeight="1">
      <c r="A49" s="198"/>
      <c r="B49" s="199"/>
      <c r="C49" s="200"/>
      <c r="D49" s="201"/>
      <c r="E49" s="202"/>
      <c r="F49" s="203"/>
      <c r="G49" s="204"/>
      <c r="H49" s="204"/>
      <c r="I49" s="200"/>
      <c r="J49" s="199"/>
      <c r="K49" s="205"/>
      <c r="L49" s="26"/>
      <c r="M49" s="198"/>
      <c r="N49" s="199"/>
      <c r="O49" s="200"/>
      <c r="P49" s="201"/>
      <c r="Q49" s="202"/>
      <c r="R49" s="203"/>
      <c r="S49" s="204"/>
      <c r="T49" s="204"/>
      <c r="U49" s="200"/>
      <c r="V49" s="199"/>
      <c r="W49" s="205"/>
    </row>
    <row r="50" spans="1:23" s="39" customFormat="1" ht="12.75" customHeight="1">
      <c r="A50" s="206"/>
      <c r="B50" s="32"/>
      <c r="C50" s="33"/>
      <c r="D50" s="207"/>
      <c r="E50" s="208" t="s">
        <v>70</v>
      </c>
      <c r="F50" s="35" t="s">
        <v>970</v>
      </c>
      <c r="G50" s="36"/>
      <c r="H50" s="42"/>
      <c r="I50" s="42"/>
      <c r="J50" s="32"/>
      <c r="K50" s="209"/>
      <c r="L50" s="38"/>
      <c r="M50" s="206"/>
      <c r="N50" s="32"/>
      <c r="O50" s="33"/>
      <c r="P50" s="207"/>
      <c r="Q50" s="208" t="s">
        <v>70</v>
      </c>
      <c r="R50" s="35" t="s">
        <v>1040</v>
      </c>
      <c r="S50" s="36"/>
      <c r="T50" s="42"/>
      <c r="U50" s="42"/>
      <c r="V50" s="32"/>
      <c r="W50" s="209"/>
    </row>
    <row r="51" spans="1:23" s="39" customFormat="1" ht="12.75" customHeight="1">
      <c r="A51" s="206"/>
      <c r="B51" s="32"/>
      <c r="C51" s="33"/>
      <c r="D51" s="207"/>
      <c r="E51" s="210" t="s">
        <v>73</v>
      </c>
      <c r="F51" s="35" t="s">
        <v>321</v>
      </c>
      <c r="G51" s="211"/>
      <c r="H51" s="42"/>
      <c r="I51" s="42"/>
      <c r="J51" s="32"/>
      <c r="K51" s="209"/>
      <c r="L51" s="38"/>
      <c r="M51" s="206"/>
      <c r="N51" s="32"/>
      <c r="O51" s="33"/>
      <c r="P51" s="207"/>
      <c r="Q51" s="210" t="s">
        <v>73</v>
      </c>
      <c r="R51" s="35" t="s">
        <v>155</v>
      </c>
      <c r="S51" s="211"/>
      <c r="T51" s="42"/>
      <c r="U51" s="42"/>
      <c r="V51" s="32"/>
      <c r="W51" s="209"/>
    </row>
    <row r="52" spans="1:23" s="39" customFormat="1" ht="12.75" customHeight="1">
      <c r="A52" s="206"/>
      <c r="B52" s="32"/>
      <c r="C52" s="33"/>
      <c r="D52" s="207"/>
      <c r="E52" s="210" t="s">
        <v>76</v>
      </c>
      <c r="F52" s="35" t="s">
        <v>1041</v>
      </c>
      <c r="G52" s="36"/>
      <c r="H52" s="42"/>
      <c r="I52" s="42"/>
      <c r="J52" s="32"/>
      <c r="K52" s="209"/>
      <c r="L52" s="38"/>
      <c r="M52" s="206"/>
      <c r="N52" s="32"/>
      <c r="O52" s="33"/>
      <c r="P52" s="207"/>
      <c r="Q52" s="210" t="s">
        <v>76</v>
      </c>
      <c r="R52" s="35" t="s">
        <v>1042</v>
      </c>
      <c r="S52" s="36"/>
      <c r="T52" s="42"/>
      <c r="U52" s="42"/>
      <c r="V52" s="32"/>
      <c r="W52" s="209"/>
    </row>
    <row r="53" spans="1:23" s="39" customFormat="1" ht="12.75" customHeight="1">
      <c r="A53" s="206"/>
      <c r="B53" s="32"/>
      <c r="C53" s="33"/>
      <c r="D53" s="207"/>
      <c r="E53" s="208" t="s">
        <v>79</v>
      </c>
      <c r="F53" s="35" t="s">
        <v>536</v>
      </c>
      <c r="G53" s="36"/>
      <c r="H53" s="42"/>
      <c r="I53" s="42"/>
      <c r="J53" s="32"/>
      <c r="K53" s="209"/>
      <c r="L53" s="38"/>
      <c r="M53" s="206"/>
      <c r="N53" s="32"/>
      <c r="O53" s="33"/>
      <c r="P53" s="207"/>
      <c r="Q53" s="208" t="s">
        <v>79</v>
      </c>
      <c r="R53" s="35" t="s">
        <v>114</v>
      </c>
      <c r="S53" s="36"/>
      <c r="T53" s="42"/>
      <c r="U53" s="42"/>
      <c r="V53" s="32"/>
      <c r="W53" s="209"/>
    </row>
    <row r="54" spans="1:23" s="39" customFormat="1" ht="12.75" customHeight="1">
      <c r="A54" s="213" t="s">
        <v>70</v>
      </c>
      <c r="B54" s="219" t="s">
        <v>1043</v>
      </c>
      <c r="C54" s="33"/>
      <c r="D54" s="207"/>
      <c r="F54" s="36"/>
      <c r="G54" s="208" t="s">
        <v>70</v>
      </c>
      <c r="H54" s="216" t="s">
        <v>1044</v>
      </c>
      <c r="I54" s="36"/>
      <c r="J54" s="211"/>
      <c r="K54" s="209"/>
      <c r="L54" s="38"/>
      <c r="M54" s="213" t="s">
        <v>70</v>
      </c>
      <c r="N54" s="214" t="s">
        <v>457</v>
      </c>
      <c r="O54" s="33"/>
      <c r="P54" s="207"/>
      <c r="R54" s="36"/>
      <c r="S54" s="208" t="s">
        <v>70</v>
      </c>
      <c r="T54" s="216" t="s">
        <v>114</v>
      </c>
      <c r="U54" s="36"/>
      <c r="V54" s="211"/>
      <c r="W54" s="209"/>
    </row>
    <row r="55" spans="1:23" s="39" customFormat="1" ht="12.75" customHeight="1">
      <c r="A55" s="217" t="s">
        <v>73</v>
      </c>
      <c r="B55" s="214" t="s">
        <v>953</v>
      </c>
      <c r="C55" s="45"/>
      <c r="D55" s="207"/>
      <c r="F55" s="218"/>
      <c r="G55" s="210" t="s">
        <v>73</v>
      </c>
      <c r="H55" s="215" t="s">
        <v>620</v>
      </c>
      <c r="I55" s="36"/>
      <c r="J55" s="211"/>
      <c r="K55" s="209"/>
      <c r="L55" s="38"/>
      <c r="M55" s="217" t="s">
        <v>73</v>
      </c>
      <c r="N55" s="214" t="s">
        <v>1045</v>
      </c>
      <c r="O55" s="45"/>
      <c r="P55" s="207"/>
      <c r="R55" s="218"/>
      <c r="S55" s="210" t="s">
        <v>73</v>
      </c>
      <c r="T55" s="216" t="s">
        <v>1046</v>
      </c>
      <c r="U55" s="36"/>
      <c r="V55" s="211"/>
      <c r="W55" s="209"/>
    </row>
    <row r="56" spans="1:23" s="39" customFormat="1" ht="12.75" customHeight="1">
      <c r="A56" s="217" t="s">
        <v>76</v>
      </c>
      <c r="B56" s="214" t="s">
        <v>1047</v>
      </c>
      <c r="C56" s="33"/>
      <c r="D56" s="207"/>
      <c r="F56" s="218"/>
      <c r="G56" s="210" t="s">
        <v>76</v>
      </c>
      <c r="H56" s="216" t="s">
        <v>1048</v>
      </c>
      <c r="I56" s="36"/>
      <c r="J56" s="36"/>
      <c r="K56" s="209"/>
      <c r="L56" s="38"/>
      <c r="M56" s="217" t="s">
        <v>76</v>
      </c>
      <c r="N56" s="214" t="s">
        <v>106</v>
      </c>
      <c r="O56" s="33"/>
      <c r="P56" s="207"/>
      <c r="R56" s="218"/>
      <c r="S56" s="210" t="s">
        <v>76</v>
      </c>
      <c r="T56" s="216" t="s">
        <v>389</v>
      </c>
      <c r="U56" s="36"/>
      <c r="V56" s="36"/>
      <c r="W56" s="209"/>
    </row>
    <row r="57" spans="1:23" s="39" customFormat="1" ht="12.75" customHeight="1">
      <c r="A57" s="213" t="s">
        <v>79</v>
      </c>
      <c r="B57" s="214" t="s">
        <v>1049</v>
      </c>
      <c r="C57" s="45"/>
      <c r="D57" s="207"/>
      <c r="F57" s="36"/>
      <c r="G57" s="208" t="s">
        <v>79</v>
      </c>
      <c r="H57" s="216" t="s">
        <v>1050</v>
      </c>
      <c r="I57" s="95"/>
      <c r="J57" s="108" t="s">
        <v>96</v>
      </c>
      <c r="K57" s="97"/>
      <c r="L57" s="38"/>
      <c r="M57" s="213" t="s">
        <v>79</v>
      </c>
      <c r="N57" s="214" t="s">
        <v>1051</v>
      </c>
      <c r="O57" s="45"/>
      <c r="P57" s="207"/>
      <c r="R57" s="36"/>
      <c r="S57" s="208" t="s">
        <v>79</v>
      </c>
      <c r="T57" s="216" t="s">
        <v>1052</v>
      </c>
      <c r="U57" s="95"/>
      <c r="V57" s="108" t="s">
        <v>96</v>
      </c>
      <c r="W57" s="97"/>
    </row>
    <row r="58" spans="1:23" s="39" customFormat="1" ht="12.75" customHeight="1">
      <c r="A58" s="220"/>
      <c r="B58" s="45"/>
      <c r="C58" s="208"/>
      <c r="D58" s="207"/>
      <c r="E58" s="208" t="s">
        <v>70</v>
      </c>
      <c r="F58" s="35" t="s">
        <v>594</v>
      </c>
      <c r="G58" s="36"/>
      <c r="H58" s="221"/>
      <c r="I58" s="112" t="s">
        <v>100</v>
      </c>
      <c r="J58" s="113" t="s">
        <v>1053</v>
      </c>
      <c r="K58" s="97"/>
      <c r="L58" s="38"/>
      <c r="M58" s="220"/>
      <c r="N58" s="45"/>
      <c r="O58" s="208"/>
      <c r="P58" s="207"/>
      <c r="Q58" s="208" t="s">
        <v>70</v>
      </c>
      <c r="R58" s="35" t="s">
        <v>1054</v>
      </c>
      <c r="S58" s="36"/>
      <c r="T58" s="221"/>
      <c r="U58" s="112" t="s">
        <v>100</v>
      </c>
      <c r="V58" s="113" t="s">
        <v>1055</v>
      </c>
      <c r="W58" s="97"/>
    </row>
    <row r="59" spans="1:23" s="39" customFormat="1" ht="12.75" customHeight="1">
      <c r="A59" s="206"/>
      <c r="B59" s="114" t="s">
        <v>104</v>
      </c>
      <c r="C59" s="33"/>
      <c r="D59" s="207"/>
      <c r="E59" s="210" t="s">
        <v>73</v>
      </c>
      <c r="F59" s="35" t="s">
        <v>1056</v>
      </c>
      <c r="G59" s="36"/>
      <c r="H59" s="42"/>
      <c r="I59" s="112" t="s">
        <v>5</v>
      </c>
      <c r="J59" s="115" t="s">
        <v>1053</v>
      </c>
      <c r="K59" s="97"/>
      <c r="L59" s="38"/>
      <c r="M59" s="206"/>
      <c r="N59" s="114" t="s">
        <v>104</v>
      </c>
      <c r="O59" s="33"/>
      <c r="P59" s="207"/>
      <c r="Q59" s="210" t="s">
        <v>73</v>
      </c>
      <c r="R59" s="35" t="s">
        <v>898</v>
      </c>
      <c r="S59" s="36"/>
      <c r="T59" s="42"/>
      <c r="U59" s="112" t="s">
        <v>5</v>
      </c>
      <c r="V59" s="115" t="s">
        <v>1055</v>
      </c>
      <c r="W59" s="97"/>
    </row>
    <row r="60" spans="1:23" s="39" customFormat="1" ht="12.75" customHeight="1">
      <c r="A60" s="206"/>
      <c r="B60" s="114" t="s">
        <v>1057</v>
      </c>
      <c r="C60" s="33"/>
      <c r="D60" s="207"/>
      <c r="E60" s="210" t="s">
        <v>76</v>
      </c>
      <c r="F60" s="35" t="s">
        <v>106</v>
      </c>
      <c r="G60" s="211"/>
      <c r="H60" s="42"/>
      <c r="I60" s="112" t="s">
        <v>109</v>
      </c>
      <c r="J60" s="115" t="s">
        <v>1058</v>
      </c>
      <c r="K60" s="97"/>
      <c r="L60" s="38"/>
      <c r="M60" s="206"/>
      <c r="N60" s="114" t="s">
        <v>1059</v>
      </c>
      <c r="O60" s="33"/>
      <c r="P60" s="207"/>
      <c r="Q60" s="210" t="s">
        <v>76</v>
      </c>
      <c r="R60" s="35" t="s">
        <v>546</v>
      </c>
      <c r="S60" s="211"/>
      <c r="T60" s="42"/>
      <c r="U60" s="112" t="s">
        <v>109</v>
      </c>
      <c r="V60" s="115" t="s">
        <v>1060</v>
      </c>
      <c r="W60" s="97"/>
    </row>
    <row r="61" spans="1:23" s="39" customFormat="1" ht="12.75" customHeight="1">
      <c r="A61" s="222"/>
      <c r="B61" s="43"/>
      <c r="C61" s="43"/>
      <c r="D61" s="207"/>
      <c r="E61" s="208" t="s">
        <v>79</v>
      </c>
      <c r="F61" s="214" t="s">
        <v>1061</v>
      </c>
      <c r="G61" s="43"/>
      <c r="H61" s="43"/>
      <c r="I61" s="118" t="s">
        <v>115</v>
      </c>
      <c r="J61" s="115" t="s">
        <v>1058</v>
      </c>
      <c r="K61" s="119"/>
      <c r="L61" s="46"/>
      <c r="M61" s="222"/>
      <c r="N61" s="43"/>
      <c r="O61" s="43"/>
      <c r="P61" s="207"/>
      <c r="Q61" s="208" t="s">
        <v>79</v>
      </c>
      <c r="R61" s="214" t="s">
        <v>855</v>
      </c>
      <c r="S61" s="43"/>
      <c r="T61" s="43"/>
      <c r="U61" s="118" t="s">
        <v>115</v>
      </c>
      <c r="V61" s="115" t="s">
        <v>1060</v>
      </c>
      <c r="W61" s="119"/>
    </row>
    <row r="62" spans="1:23" ht="4.5" customHeight="1">
      <c r="A62" s="223"/>
      <c r="B62" s="224"/>
      <c r="C62" s="225"/>
      <c r="D62" s="226"/>
      <c r="E62" s="227"/>
      <c r="F62" s="228"/>
      <c r="G62" s="229"/>
      <c r="H62" s="229"/>
      <c r="I62" s="225"/>
      <c r="J62" s="224"/>
      <c r="K62" s="230"/>
      <c r="M62" s="223"/>
      <c r="N62" s="224"/>
      <c r="O62" s="225"/>
      <c r="P62" s="226"/>
      <c r="Q62" s="227"/>
      <c r="R62" s="228"/>
      <c r="S62" s="229"/>
      <c r="T62" s="229"/>
      <c r="U62" s="225"/>
      <c r="V62" s="224"/>
      <c r="W62" s="230"/>
    </row>
    <row r="63" spans="1:23" ht="12.75" customHeight="1">
      <c r="A63" s="130"/>
      <c r="B63" s="130" t="s">
        <v>117</v>
      </c>
      <c r="C63" s="131"/>
      <c r="D63" s="132" t="s">
        <v>118</v>
      </c>
      <c r="E63" s="132" t="s">
        <v>119</v>
      </c>
      <c r="F63" s="132" t="s">
        <v>120</v>
      </c>
      <c r="G63" s="133" t="s">
        <v>121</v>
      </c>
      <c r="H63" s="134"/>
      <c r="I63" s="131" t="s">
        <v>122</v>
      </c>
      <c r="J63" s="132" t="s">
        <v>117</v>
      </c>
      <c r="K63" s="130" t="s">
        <v>123</v>
      </c>
      <c r="L63" s="26">
        <v>150</v>
      </c>
      <c r="M63" s="130"/>
      <c r="N63" s="130" t="s">
        <v>117</v>
      </c>
      <c r="O63" s="131"/>
      <c r="P63" s="132" t="s">
        <v>118</v>
      </c>
      <c r="Q63" s="132" t="s">
        <v>119</v>
      </c>
      <c r="R63" s="132" t="s">
        <v>120</v>
      </c>
      <c r="S63" s="133" t="s">
        <v>121</v>
      </c>
      <c r="T63" s="134"/>
      <c r="U63" s="131" t="s">
        <v>122</v>
      </c>
      <c r="V63" s="132" t="s">
        <v>117</v>
      </c>
      <c r="W63" s="130" t="s">
        <v>123</v>
      </c>
    </row>
    <row r="64" spans="1:23" ht="12.75">
      <c r="A64" s="136" t="s">
        <v>123</v>
      </c>
      <c r="B64" s="179" t="s">
        <v>124</v>
      </c>
      <c r="C64" s="180" t="s">
        <v>125</v>
      </c>
      <c r="D64" s="181" t="s">
        <v>126</v>
      </c>
      <c r="E64" s="181" t="s">
        <v>127</v>
      </c>
      <c r="F64" s="181"/>
      <c r="G64" s="139" t="s">
        <v>125</v>
      </c>
      <c r="H64" s="139" t="s">
        <v>122</v>
      </c>
      <c r="I64" s="137"/>
      <c r="J64" s="136" t="s">
        <v>124</v>
      </c>
      <c r="K64" s="136"/>
      <c r="L64" s="26">
        <v>150</v>
      </c>
      <c r="M64" s="136" t="s">
        <v>123</v>
      </c>
      <c r="N64" s="179" t="s">
        <v>124</v>
      </c>
      <c r="O64" s="180" t="s">
        <v>125</v>
      </c>
      <c r="P64" s="181" t="s">
        <v>126</v>
      </c>
      <c r="Q64" s="181" t="s">
        <v>127</v>
      </c>
      <c r="R64" s="181"/>
      <c r="S64" s="139" t="s">
        <v>125</v>
      </c>
      <c r="T64" s="139" t="s">
        <v>122</v>
      </c>
      <c r="U64" s="137"/>
      <c r="V64" s="136" t="s">
        <v>124</v>
      </c>
      <c r="W64" s="136"/>
    </row>
    <row r="65" spans="1:23" ht="16.5" customHeight="1">
      <c r="A65" s="141">
        <v>-3.75</v>
      </c>
      <c r="B65" s="142">
        <v>2</v>
      </c>
      <c r="C65" s="143">
        <v>3</v>
      </c>
      <c r="D65" s="182" t="s">
        <v>130</v>
      </c>
      <c r="E65" s="144" t="s">
        <v>100</v>
      </c>
      <c r="F65" s="145">
        <v>9</v>
      </c>
      <c r="G65" s="146"/>
      <c r="H65" s="146">
        <v>100</v>
      </c>
      <c r="I65" s="147">
        <v>4</v>
      </c>
      <c r="J65" s="148">
        <v>4</v>
      </c>
      <c r="K65" s="149">
        <v>3.75</v>
      </c>
      <c r="L65" s="26"/>
      <c r="M65" s="141">
        <v>4.875</v>
      </c>
      <c r="N65" s="142">
        <v>6</v>
      </c>
      <c r="O65" s="143">
        <v>3</v>
      </c>
      <c r="P65" s="182" t="s">
        <v>183</v>
      </c>
      <c r="Q65" s="144" t="s">
        <v>100</v>
      </c>
      <c r="R65" s="145">
        <v>7</v>
      </c>
      <c r="S65" s="146"/>
      <c r="T65" s="146">
        <v>500</v>
      </c>
      <c r="U65" s="147">
        <v>4</v>
      </c>
      <c r="V65" s="148">
        <v>0</v>
      </c>
      <c r="W65" s="149">
        <v>-4.875</v>
      </c>
    </row>
    <row r="66" spans="1:23" ht="16.5" customHeight="1">
      <c r="A66" s="141">
        <v>2.5</v>
      </c>
      <c r="B66" s="142">
        <v>4</v>
      </c>
      <c r="C66" s="143">
        <v>6</v>
      </c>
      <c r="D66" s="182" t="s">
        <v>224</v>
      </c>
      <c r="E66" s="144" t="s">
        <v>5</v>
      </c>
      <c r="F66" s="145">
        <v>10</v>
      </c>
      <c r="G66" s="146">
        <v>170</v>
      </c>
      <c r="H66" s="146"/>
      <c r="I66" s="147">
        <v>1</v>
      </c>
      <c r="J66" s="148">
        <v>2</v>
      </c>
      <c r="K66" s="149">
        <v>-2.5</v>
      </c>
      <c r="L66" s="26"/>
      <c r="M66" s="141">
        <v>-0.25</v>
      </c>
      <c r="N66" s="142">
        <v>2</v>
      </c>
      <c r="O66" s="143">
        <v>6</v>
      </c>
      <c r="P66" s="182" t="s">
        <v>130</v>
      </c>
      <c r="Q66" s="144" t="s">
        <v>115</v>
      </c>
      <c r="R66" s="145">
        <v>12</v>
      </c>
      <c r="S66" s="146"/>
      <c r="T66" s="146">
        <v>680</v>
      </c>
      <c r="U66" s="147">
        <v>1</v>
      </c>
      <c r="V66" s="148">
        <v>4</v>
      </c>
      <c r="W66" s="149">
        <v>0.25</v>
      </c>
    </row>
    <row r="67" spans="1:23" ht="16.5" customHeight="1">
      <c r="A67" s="141">
        <v>9.875</v>
      </c>
      <c r="B67" s="142">
        <v>6</v>
      </c>
      <c r="C67" s="143">
        <v>2</v>
      </c>
      <c r="D67" s="182" t="s">
        <v>130</v>
      </c>
      <c r="E67" s="144" t="s">
        <v>100</v>
      </c>
      <c r="F67" s="145">
        <v>10</v>
      </c>
      <c r="G67" s="146">
        <v>620</v>
      </c>
      <c r="H67" s="146"/>
      <c r="I67" s="147">
        <v>8</v>
      </c>
      <c r="J67" s="148">
        <v>0</v>
      </c>
      <c r="K67" s="149">
        <v>-9.875</v>
      </c>
      <c r="L67" s="26"/>
      <c r="M67" s="141">
        <v>-8.625</v>
      </c>
      <c r="N67" s="142">
        <v>0</v>
      </c>
      <c r="O67" s="143">
        <v>2</v>
      </c>
      <c r="P67" s="182" t="s">
        <v>183</v>
      </c>
      <c r="Q67" s="144" t="s">
        <v>100</v>
      </c>
      <c r="R67" s="145">
        <v>5</v>
      </c>
      <c r="S67" s="146"/>
      <c r="T67" s="146">
        <v>1100</v>
      </c>
      <c r="U67" s="147">
        <v>8</v>
      </c>
      <c r="V67" s="148">
        <v>6</v>
      </c>
      <c r="W67" s="149">
        <v>8.625</v>
      </c>
    </row>
    <row r="68" spans="1:23" ht="16.5" customHeight="1">
      <c r="A68" s="141">
        <v>-6.125</v>
      </c>
      <c r="B68" s="142">
        <v>0</v>
      </c>
      <c r="C68" s="143">
        <v>7</v>
      </c>
      <c r="D68" s="182" t="s">
        <v>132</v>
      </c>
      <c r="E68" s="144" t="s">
        <v>5</v>
      </c>
      <c r="F68" s="145">
        <v>9</v>
      </c>
      <c r="G68" s="146"/>
      <c r="H68" s="146">
        <v>200</v>
      </c>
      <c r="I68" s="147">
        <v>5</v>
      </c>
      <c r="J68" s="148">
        <v>6</v>
      </c>
      <c r="K68" s="149">
        <v>6.125</v>
      </c>
      <c r="L68" s="26"/>
      <c r="M68" s="141">
        <v>1.5</v>
      </c>
      <c r="N68" s="142">
        <v>4</v>
      </c>
      <c r="O68" s="143">
        <v>7</v>
      </c>
      <c r="P68" s="190" t="s">
        <v>128</v>
      </c>
      <c r="Q68" s="144" t="s">
        <v>115</v>
      </c>
      <c r="R68" s="145">
        <v>10</v>
      </c>
      <c r="S68" s="146"/>
      <c r="T68" s="146">
        <v>630</v>
      </c>
      <c r="U68" s="147">
        <v>5</v>
      </c>
      <c r="V68" s="148">
        <v>2</v>
      </c>
      <c r="W68" s="149">
        <v>-1.5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61</v>
      </c>
      <c r="C70" s="20"/>
      <c r="D70" s="19"/>
      <c r="E70" s="21" t="s">
        <v>227</v>
      </c>
      <c r="F70" s="22"/>
      <c r="G70" s="23" t="s">
        <v>63</v>
      </c>
      <c r="H70" s="23"/>
      <c r="I70" s="24" t="s">
        <v>137</v>
      </c>
      <c r="J70" s="24"/>
      <c r="K70" s="25"/>
      <c r="L70" s="26">
        <v>150</v>
      </c>
      <c r="M70" s="18"/>
      <c r="N70" s="19" t="s">
        <v>61</v>
      </c>
      <c r="O70" s="20"/>
      <c r="P70" s="19"/>
      <c r="Q70" s="21" t="s">
        <v>228</v>
      </c>
      <c r="R70" s="22"/>
      <c r="S70" s="23" t="s">
        <v>63</v>
      </c>
      <c r="T70" s="23"/>
      <c r="U70" s="24" t="s">
        <v>139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67</v>
      </c>
      <c r="H71" s="31"/>
      <c r="I71" s="24" t="s">
        <v>141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67</v>
      </c>
      <c r="T71" s="31"/>
      <c r="U71" s="24" t="s">
        <v>68</v>
      </c>
      <c r="V71" s="24"/>
      <c r="W71" s="25"/>
    </row>
    <row r="72" spans="1:23" s="39" customFormat="1" ht="4.5" customHeight="1">
      <c r="A72" s="198"/>
      <c r="B72" s="199"/>
      <c r="C72" s="200"/>
      <c r="D72" s="201"/>
      <c r="E72" s="202"/>
      <c r="F72" s="203"/>
      <c r="G72" s="204"/>
      <c r="H72" s="204"/>
      <c r="I72" s="200"/>
      <c r="J72" s="199"/>
      <c r="K72" s="205"/>
      <c r="L72" s="26"/>
      <c r="M72" s="198"/>
      <c r="N72" s="199"/>
      <c r="O72" s="200"/>
      <c r="P72" s="201"/>
      <c r="Q72" s="202"/>
      <c r="R72" s="203"/>
      <c r="S72" s="204"/>
      <c r="T72" s="204"/>
      <c r="U72" s="200"/>
      <c r="V72" s="199"/>
      <c r="W72" s="205"/>
    </row>
    <row r="73" spans="1:23" s="39" customFormat="1" ht="12.75" customHeight="1">
      <c r="A73" s="206"/>
      <c r="B73" s="32"/>
      <c r="C73" s="33"/>
      <c r="D73" s="207"/>
      <c r="E73" s="208" t="s">
        <v>70</v>
      </c>
      <c r="F73" s="35" t="s">
        <v>98</v>
      </c>
      <c r="G73" s="36"/>
      <c r="H73" s="42"/>
      <c r="I73" s="42"/>
      <c r="J73" s="32"/>
      <c r="K73" s="209"/>
      <c r="L73" s="38"/>
      <c r="M73" s="206"/>
      <c r="N73" s="32"/>
      <c r="O73" s="33"/>
      <c r="P73" s="207"/>
      <c r="Q73" s="208" t="s">
        <v>70</v>
      </c>
      <c r="R73" s="35" t="s">
        <v>1047</v>
      </c>
      <c r="S73" s="36"/>
      <c r="T73" s="42"/>
      <c r="U73" s="42"/>
      <c r="V73" s="32"/>
      <c r="W73" s="209"/>
    </row>
    <row r="74" spans="1:23" s="39" customFormat="1" ht="12.75" customHeight="1">
      <c r="A74" s="206"/>
      <c r="B74" s="32"/>
      <c r="C74" s="33"/>
      <c r="D74" s="207"/>
      <c r="E74" s="210" t="s">
        <v>73</v>
      </c>
      <c r="F74" s="35" t="s">
        <v>1062</v>
      </c>
      <c r="G74" s="211"/>
      <c r="H74" s="42"/>
      <c r="I74" s="42"/>
      <c r="J74" s="32"/>
      <c r="K74" s="209"/>
      <c r="L74" s="38"/>
      <c r="M74" s="206"/>
      <c r="N74" s="32"/>
      <c r="O74" s="33"/>
      <c r="P74" s="207"/>
      <c r="Q74" s="210" t="s">
        <v>73</v>
      </c>
      <c r="R74" s="35" t="s">
        <v>998</v>
      </c>
      <c r="S74" s="211"/>
      <c r="T74" s="42"/>
      <c r="U74" s="42"/>
      <c r="V74" s="32"/>
      <c r="W74" s="209"/>
    </row>
    <row r="75" spans="1:23" s="39" customFormat="1" ht="12.75" customHeight="1">
      <c r="A75" s="206"/>
      <c r="B75" s="32"/>
      <c r="C75" s="33"/>
      <c r="D75" s="207"/>
      <c r="E75" s="210" t="s">
        <v>76</v>
      </c>
      <c r="F75" s="35" t="s">
        <v>1063</v>
      </c>
      <c r="G75" s="36"/>
      <c r="H75" s="42"/>
      <c r="I75" s="42"/>
      <c r="J75" s="32"/>
      <c r="K75" s="209"/>
      <c r="L75" s="38"/>
      <c r="M75" s="206"/>
      <c r="N75" s="32"/>
      <c r="O75" s="33"/>
      <c r="P75" s="207"/>
      <c r="Q75" s="210" t="s">
        <v>76</v>
      </c>
      <c r="R75" s="212" t="s">
        <v>270</v>
      </c>
      <c r="S75" s="36"/>
      <c r="T75" s="42"/>
      <c r="U75" s="42"/>
      <c r="V75" s="32"/>
      <c r="W75" s="209"/>
    </row>
    <row r="76" spans="1:23" s="39" customFormat="1" ht="12.75" customHeight="1">
      <c r="A76" s="206"/>
      <c r="B76" s="32"/>
      <c r="C76" s="33"/>
      <c r="D76" s="207"/>
      <c r="E76" s="208" t="s">
        <v>79</v>
      </c>
      <c r="F76" s="35" t="s">
        <v>1064</v>
      </c>
      <c r="G76" s="36"/>
      <c r="H76" s="42"/>
      <c r="I76" s="42"/>
      <c r="J76" s="32"/>
      <c r="K76" s="209"/>
      <c r="L76" s="38"/>
      <c r="M76" s="206"/>
      <c r="N76" s="32"/>
      <c r="O76" s="33"/>
      <c r="P76" s="207"/>
      <c r="Q76" s="208" t="s">
        <v>79</v>
      </c>
      <c r="R76" s="35" t="s">
        <v>1065</v>
      </c>
      <c r="S76" s="36"/>
      <c r="T76" s="42"/>
      <c r="U76" s="42"/>
      <c r="V76" s="32"/>
      <c r="W76" s="209"/>
    </row>
    <row r="77" spans="1:23" s="39" customFormat="1" ht="12.75" customHeight="1">
      <c r="A77" s="213" t="s">
        <v>70</v>
      </c>
      <c r="B77" s="214" t="s">
        <v>1066</v>
      </c>
      <c r="C77" s="33"/>
      <c r="D77" s="207"/>
      <c r="F77" s="36"/>
      <c r="G77" s="208" t="s">
        <v>70</v>
      </c>
      <c r="H77" s="216" t="s">
        <v>1067</v>
      </c>
      <c r="I77" s="36"/>
      <c r="J77" s="211"/>
      <c r="K77" s="209"/>
      <c r="L77" s="38"/>
      <c r="M77" s="213" t="s">
        <v>70</v>
      </c>
      <c r="N77" s="214" t="s">
        <v>868</v>
      </c>
      <c r="O77" s="33"/>
      <c r="P77" s="207"/>
      <c r="R77" s="36"/>
      <c r="S77" s="208" t="s">
        <v>70</v>
      </c>
      <c r="T77" s="216" t="s">
        <v>1068</v>
      </c>
      <c r="U77" s="36"/>
      <c r="V77" s="211"/>
      <c r="W77" s="209"/>
    </row>
    <row r="78" spans="1:23" s="39" customFormat="1" ht="12.75" customHeight="1">
      <c r="A78" s="217" t="s">
        <v>73</v>
      </c>
      <c r="B78" s="214" t="s">
        <v>1069</v>
      </c>
      <c r="C78" s="45"/>
      <c r="D78" s="207"/>
      <c r="F78" s="218"/>
      <c r="G78" s="210" t="s">
        <v>73</v>
      </c>
      <c r="H78" s="216" t="s">
        <v>1070</v>
      </c>
      <c r="I78" s="36"/>
      <c r="J78" s="211"/>
      <c r="K78" s="209"/>
      <c r="L78" s="38"/>
      <c r="M78" s="217" t="s">
        <v>73</v>
      </c>
      <c r="N78" s="214" t="s">
        <v>1071</v>
      </c>
      <c r="O78" s="45"/>
      <c r="P78" s="207"/>
      <c r="R78" s="218"/>
      <c r="S78" s="210" t="s">
        <v>73</v>
      </c>
      <c r="T78" s="216" t="s">
        <v>231</v>
      </c>
      <c r="U78" s="36"/>
      <c r="V78" s="211"/>
      <c r="W78" s="209"/>
    </row>
    <row r="79" spans="1:23" s="39" customFormat="1" ht="12.75" customHeight="1">
      <c r="A79" s="217" t="s">
        <v>76</v>
      </c>
      <c r="B79" s="219" t="s">
        <v>245</v>
      </c>
      <c r="C79" s="33"/>
      <c r="D79" s="207"/>
      <c r="F79" s="218"/>
      <c r="G79" s="210" t="s">
        <v>76</v>
      </c>
      <c r="H79" s="216" t="s">
        <v>1072</v>
      </c>
      <c r="I79" s="36"/>
      <c r="J79" s="36"/>
      <c r="K79" s="209"/>
      <c r="L79" s="38"/>
      <c r="M79" s="217" t="s">
        <v>76</v>
      </c>
      <c r="N79" s="214" t="s">
        <v>1073</v>
      </c>
      <c r="O79" s="33"/>
      <c r="P79" s="207"/>
      <c r="R79" s="218"/>
      <c r="S79" s="210" t="s">
        <v>76</v>
      </c>
      <c r="T79" s="216" t="s">
        <v>806</v>
      </c>
      <c r="U79" s="36"/>
      <c r="V79" s="36"/>
      <c r="W79" s="209"/>
    </row>
    <row r="80" spans="1:23" s="39" customFormat="1" ht="12.75" customHeight="1">
      <c r="A80" s="213" t="s">
        <v>79</v>
      </c>
      <c r="B80" s="214" t="s">
        <v>346</v>
      </c>
      <c r="C80" s="45"/>
      <c r="D80" s="207"/>
      <c r="F80" s="36"/>
      <c r="G80" s="208" t="s">
        <v>79</v>
      </c>
      <c r="H80" s="216" t="s">
        <v>71</v>
      </c>
      <c r="I80" s="95"/>
      <c r="J80" s="108" t="s">
        <v>96</v>
      </c>
      <c r="K80" s="97"/>
      <c r="L80" s="38"/>
      <c r="M80" s="213" t="s">
        <v>79</v>
      </c>
      <c r="N80" s="214" t="s">
        <v>161</v>
      </c>
      <c r="O80" s="45"/>
      <c r="P80" s="207"/>
      <c r="R80" s="36"/>
      <c r="S80" s="208" t="s">
        <v>79</v>
      </c>
      <c r="T80" s="216" t="s">
        <v>1074</v>
      </c>
      <c r="U80" s="95"/>
      <c r="V80" s="108" t="s">
        <v>96</v>
      </c>
      <c r="W80" s="97"/>
    </row>
    <row r="81" spans="1:23" s="39" customFormat="1" ht="12.75" customHeight="1">
      <c r="A81" s="220"/>
      <c r="B81" s="45"/>
      <c r="C81" s="208"/>
      <c r="D81" s="207"/>
      <c r="E81" s="208" t="s">
        <v>70</v>
      </c>
      <c r="F81" s="35" t="s">
        <v>266</v>
      </c>
      <c r="G81" s="36"/>
      <c r="H81" s="221"/>
      <c r="I81" s="112" t="s">
        <v>100</v>
      </c>
      <c r="J81" s="113" t="s">
        <v>1075</v>
      </c>
      <c r="K81" s="97"/>
      <c r="L81" s="38"/>
      <c r="M81" s="220"/>
      <c r="N81" s="45"/>
      <c r="O81" s="208"/>
      <c r="P81" s="207"/>
      <c r="Q81" s="208" t="s">
        <v>70</v>
      </c>
      <c r="R81" s="35" t="s">
        <v>221</v>
      </c>
      <c r="S81" s="36"/>
      <c r="T81" s="221"/>
      <c r="U81" s="112" t="s">
        <v>100</v>
      </c>
      <c r="V81" s="113" t="s">
        <v>1076</v>
      </c>
      <c r="W81" s="97"/>
    </row>
    <row r="82" spans="1:23" s="39" customFormat="1" ht="12.75" customHeight="1">
      <c r="A82" s="206"/>
      <c r="B82" s="114" t="s">
        <v>104</v>
      </c>
      <c r="C82" s="33"/>
      <c r="D82" s="207"/>
      <c r="E82" s="210" t="s">
        <v>73</v>
      </c>
      <c r="F82" s="35" t="s">
        <v>600</v>
      </c>
      <c r="G82" s="36"/>
      <c r="H82" s="42"/>
      <c r="I82" s="112" t="s">
        <v>5</v>
      </c>
      <c r="J82" s="115" t="s">
        <v>1075</v>
      </c>
      <c r="K82" s="97"/>
      <c r="L82" s="38"/>
      <c r="M82" s="206"/>
      <c r="N82" s="114" t="s">
        <v>104</v>
      </c>
      <c r="O82" s="33"/>
      <c r="P82" s="207"/>
      <c r="Q82" s="210" t="s">
        <v>73</v>
      </c>
      <c r="R82" s="35" t="s">
        <v>1077</v>
      </c>
      <c r="S82" s="36"/>
      <c r="T82" s="42"/>
      <c r="U82" s="112" t="s">
        <v>5</v>
      </c>
      <c r="V82" s="115" t="s">
        <v>1076</v>
      </c>
      <c r="W82" s="97"/>
    </row>
    <row r="83" spans="1:23" s="39" customFormat="1" ht="12.75" customHeight="1">
      <c r="A83" s="206"/>
      <c r="B83" s="114" t="s">
        <v>1078</v>
      </c>
      <c r="C83" s="33"/>
      <c r="D83" s="207"/>
      <c r="E83" s="210" t="s">
        <v>76</v>
      </c>
      <c r="F83" s="35" t="s">
        <v>804</v>
      </c>
      <c r="G83" s="211"/>
      <c r="H83" s="42"/>
      <c r="I83" s="112" t="s">
        <v>109</v>
      </c>
      <c r="J83" s="115" t="s">
        <v>1079</v>
      </c>
      <c r="K83" s="97"/>
      <c r="L83" s="38"/>
      <c r="M83" s="206"/>
      <c r="N83" s="114" t="s">
        <v>958</v>
      </c>
      <c r="O83" s="33"/>
      <c r="P83" s="207"/>
      <c r="Q83" s="210" t="s">
        <v>76</v>
      </c>
      <c r="R83" s="35" t="s">
        <v>477</v>
      </c>
      <c r="S83" s="211"/>
      <c r="T83" s="42"/>
      <c r="U83" s="112" t="s">
        <v>109</v>
      </c>
      <c r="V83" s="115" t="s">
        <v>1080</v>
      </c>
      <c r="W83" s="97"/>
    </row>
    <row r="84" spans="1:23" s="39" customFormat="1" ht="12.75" customHeight="1">
      <c r="A84" s="222"/>
      <c r="B84" s="43"/>
      <c r="C84" s="43"/>
      <c r="D84" s="207"/>
      <c r="E84" s="208" t="s">
        <v>79</v>
      </c>
      <c r="F84" s="219" t="s">
        <v>84</v>
      </c>
      <c r="G84" s="43"/>
      <c r="H84" s="43"/>
      <c r="I84" s="118" t="s">
        <v>115</v>
      </c>
      <c r="J84" s="115" t="s">
        <v>1079</v>
      </c>
      <c r="K84" s="119"/>
      <c r="L84" s="46"/>
      <c r="M84" s="222"/>
      <c r="N84" s="43"/>
      <c r="O84" s="43"/>
      <c r="P84" s="207"/>
      <c r="Q84" s="208" t="s">
        <v>79</v>
      </c>
      <c r="R84" s="214" t="s">
        <v>74</v>
      </c>
      <c r="S84" s="43"/>
      <c r="T84" s="43"/>
      <c r="U84" s="118" t="s">
        <v>115</v>
      </c>
      <c r="V84" s="115" t="s">
        <v>1080</v>
      </c>
      <c r="W84" s="119"/>
    </row>
    <row r="85" spans="1:23" ht="4.5" customHeight="1">
      <c r="A85" s="223"/>
      <c r="B85" s="224"/>
      <c r="C85" s="225"/>
      <c r="D85" s="226"/>
      <c r="E85" s="227"/>
      <c r="F85" s="228"/>
      <c r="G85" s="229"/>
      <c r="H85" s="229"/>
      <c r="I85" s="225"/>
      <c r="J85" s="224"/>
      <c r="K85" s="230"/>
      <c r="M85" s="223"/>
      <c r="N85" s="224"/>
      <c r="O85" s="225"/>
      <c r="P85" s="226"/>
      <c r="Q85" s="227"/>
      <c r="R85" s="228"/>
      <c r="S85" s="229"/>
      <c r="T85" s="229"/>
      <c r="U85" s="225"/>
      <c r="V85" s="224"/>
      <c r="W85" s="230"/>
    </row>
    <row r="86" spans="1:23" ht="12.75" customHeight="1">
      <c r="A86" s="130"/>
      <c r="B86" s="130" t="s">
        <v>117</v>
      </c>
      <c r="C86" s="131"/>
      <c r="D86" s="132" t="s">
        <v>118</v>
      </c>
      <c r="E86" s="132" t="s">
        <v>119</v>
      </c>
      <c r="F86" s="132" t="s">
        <v>120</v>
      </c>
      <c r="G86" s="133" t="s">
        <v>121</v>
      </c>
      <c r="H86" s="134"/>
      <c r="I86" s="131" t="s">
        <v>122</v>
      </c>
      <c r="J86" s="132" t="s">
        <v>117</v>
      </c>
      <c r="K86" s="130" t="s">
        <v>123</v>
      </c>
      <c r="L86" s="26">
        <v>150</v>
      </c>
      <c r="M86" s="130"/>
      <c r="N86" s="130" t="s">
        <v>117</v>
      </c>
      <c r="O86" s="131"/>
      <c r="P86" s="132" t="s">
        <v>118</v>
      </c>
      <c r="Q86" s="132" t="s">
        <v>119</v>
      </c>
      <c r="R86" s="132" t="s">
        <v>120</v>
      </c>
      <c r="S86" s="133" t="s">
        <v>121</v>
      </c>
      <c r="T86" s="134"/>
      <c r="U86" s="131" t="s">
        <v>122</v>
      </c>
      <c r="V86" s="132" t="s">
        <v>117</v>
      </c>
      <c r="W86" s="130" t="s">
        <v>123</v>
      </c>
    </row>
    <row r="87" spans="1:23" ht="12.75">
      <c r="A87" s="136" t="s">
        <v>123</v>
      </c>
      <c r="B87" s="179" t="s">
        <v>124</v>
      </c>
      <c r="C87" s="180" t="s">
        <v>125</v>
      </c>
      <c r="D87" s="181" t="s">
        <v>126</v>
      </c>
      <c r="E87" s="181" t="s">
        <v>127</v>
      </c>
      <c r="F87" s="181"/>
      <c r="G87" s="139" t="s">
        <v>125</v>
      </c>
      <c r="H87" s="139" t="s">
        <v>122</v>
      </c>
      <c r="I87" s="137"/>
      <c r="J87" s="136" t="s">
        <v>124</v>
      </c>
      <c r="K87" s="136"/>
      <c r="L87" s="26">
        <v>150</v>
      </c>
      <c r="M87" s="136" t="s">
        <v>123</v>
      </c>
      <c r="N87" s="179" t="s">
        <v>124</v>
      </c>
      <c r="O87" s="180" t="s">
        <v>125</v>
      </c>
      <c r="P87" s="181" t="s">
        <v>126</v>
      </c>
      <c r="Q87" s="181" t="s">
        <v>127</v>
      </c>
      <c r="R87" s="181"/>
      <c r="S87" s="139" t="s">
        <v>125</v>
      </c>
      <c r="T87" s="139" t="s">
        <v>122</v>
      </c>
      <c r="U87" s="137"/>
      <c r="V87" s="136" t="s">
        <v>124</v>
      </c>
      <c r="W87" s="136"/>
    </row>
    <row r="88" spans="1:23" ht="16.5" customHeight="1">
      <c r="A88" s="141">
        <v>3</v>
      </c>
      <c r="B88" s="142">
        <v>4.333333333333333</v>
      </c>
      <c r="C88" s="143">
        <v>5</v>
      </c>
      <c r="D88" s="182" t="s">
        <v>128</v>
      </c>
      <c r="E88" s="144" t="s">
        <v>5</v>
      </c>
      <c r="F88" s="145">
        <v>9</v>
      </c>
      <c r="G88" s="146">
        <v>600</v>
      </c>
      <c r="H88" s="146"/>
      <c r="I88" s="147">
        <v>6</v>
      </c>
      <c r="J88" s="148">
        <v>1.666666666666667</v>
      </c>
      <c r="K88" s="149">
        <v>-3</v>
      </c>
      <c r="L88" s="26"/>
      <c r="M88" s="141">
        <v>1.25</v>
      </c>
      <c r="N88" s="142">
        <v>5</v>
      </c>
      <c r="O88" s="143">
        <v>5</v>
      </c>
      <c r="P88" s="182" t="s">
        <v>130</v>
      </c>
      <c r="Q88" s="144" t="s">
        <v>100</v>
      </c>
      <c r="R88" s="145">
        <v>11</v>
      </c>
      <c r="S88" s="146">
        <v>450</v>
      </c>
      <c r="T88" s="146"/>
      <c r="U88" s="147">
        <v>6</v>
      </c>
      <c r="V88" s="148">
        <v>1</v>
      </c>
      <c r="W88" s="149">
        <v>-1.25</v>
      </c>
    </row>
    <row r="89" spans="1:23" ht="16.5" customHeight="1">
      <c r="A89" s="141">
        <v>-9</v>
      </c>
      <c r="B89" s="142">
        <v>0.3333333333333333</v>
      </c>
      <c r="C89" s="143">
        <v>4</v>
      </c>
      <c r="D89" s="182" t="s">
        <v>1018</v>
      </c>
      <c r="E89" s="144" t="s">
        <v>5</v>
      </c>
      <c r="F89" s="145">
        <v>10</v>
      </c>
      <c r="G89" s="146"/>
      <c r="H89" s="146">
        <v>100</v>
      </c>
      <c r="I89" s="147">
        <v>8</v>
      </c>
      <c r="J89" s="148">
        <v>5.666666666666667</v>
      </c>
      <c r="K89" s="149">
        <v>9</v>
      </c>
      <c r="L89" s="26"/>
      <c r="M89" s="141">
        <v>-5.75</v>
      </c>
      <c r="N89" s="142">
        <v>0</v>
      </c>
      <c r="O89" s="143">
        <v>4</v>
      </c>
      <c r="P89" s="182" t="s">
        <v>224</v>
      </c>
      <c r="Q89" s="144" t="s">
        <v>5</v>
      </c>
      <c r="R89" s="145">
        <v>10</v>
      </c>
      <c r="S89" s="146">
        <v>170</v>
      </c>
      <c r="T89" s="146"/>
      <c r="U89" s="147">
        <v>8</v>
      </c>
      <c r="V89" s="148">
        <v>6</v>
      </c>
      <c r="W89" s="149">
        <v>5.75</v>
      </c>
    </row>
    <row r="90" spans="1:23" ht="16.5" customHeight="1">
      <c r="A90" s="149">
        <v>1.9999999999999996</v>
      </c>
      <c r="B90" s="142">
        <v>3.5999999999999996</v>
      </c>
      <c r="C90" s="143">
        <v>2</v>
      </c>
      <c r="D90" s="182"/>
      <c r="E90" s="144"/>
      <c r="F90" s="145"/>
      <c r="G90" s="270">
        <v>0.6</v>
      </c>
      <c r="H90" s="270">
        <v>0.4</v>
      </c>
      <c r="I90" s="147">
        <v>3</v>
      </c>
      <c r="J90" s="148">
        <v>2.4000000000000004</v>
      </c>
      <c r="K90" s="149">
        <v>-1.9999999999999996</v>
      </c>
      <c r="L90" s="26"/>
      <c r="M90" s="141">
        <v>1.25</v>
      </c>
      <c r="N90" s="142">
        <v>5</v>
      </c>
      <c r="O90" s="143">
        <v>2</v>
      </c>
      <c r="P90" s="182" t="s">
        <v>130</v>
      </c>
      <c r="Q90" s="144" t="s">
        <v>5</v>
      </c>
      <c r="R90" s="145">
        <v>11</v>
      </c>
      <c r="S90" s="146">
        <v>450</v>
      </c>
      <c r="T90" s="146"/>
      <c r="U90" s="147">
        <v>3</v>
      </c>
      <c r="V90" s="148">
        <v>1</v>
      </c>
      <c r="W90" s="149">
        <v>-1.25</v>
      </c>
    </row>
    <row r="91" spans="1:23" ht="16.5" customHeight="1">
      <c r="A91" s="141">
        <v>3</v>
      </c>
      <c r="B91" s="142">
        <v>4.333333333333333</v>
      </c>
      <c r="C91" s="143">
        <v>7</v>
      </c>
      <c r="D91" s="190" t="s">
        <v>128</v>
      </c>
      <c r="E91" s="144" t="s">
        <v>5</v>
      </c>
      <c r="F91" s="145">
        <v>9</v>
      </c>
      <c r="G91" s="146">
        <v>600</v>
      </c>
      <c r="H91" s="146"/>
      <c r="I91" s="147">
        <v>1</v>
      </c>
      <c r="J91" s="148">
        <v>1.666666666666667</v>
      </c>
      <c r="K91" s="149">
        <v>-3</v>
      </c>
      <c r="L91" s="26"/>
      <c r="M91" s="141">
        <v>0.25</v>
      </c>
      <c r="N91" s="142">
        <v>2</v>
      </c>
      <c r="O91" s="143">
        <v>7</v>
      </c>
      <c r="P91" s="182" t="s">
        <v>130</v>
      </c>
      <c r="Q91" s="144" t="s">
        <v>5</v>
      </c>
      <c r="R91" s="145">
        <v>10</v>
      </c>
      <c r="S91" s="146">
        <v>420</v>
      </c>
      <c r="T91" s="146"/>
      <c r="U91" s="147">
        <v>1</v>
      </c>
      <c r="V91" s="148">
        <v>4</v>
      </c>
      <c r="W91" s="149">
        <v>-0.25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61</v>
      </c>
      <c r="C93" s="20"/>
      <c r="D93" s="19"/>
      <c r="E93" s="21" t="s">
        <v>264</v>
      </c>
      <c r="F93" s="22"/>
      <c r="G93" s="23" t="s">
        <v>63</v>
      </c>
      <c r="H93" s="23"/>
      <c r="I93" s="24" t="s">
        <v>64</v>
      </c>
      <c r="J93" s="24"/>
      <c r="K93" s="25"/>
      <c r="L93" s="26">
        <v>150</v>
      </c>
      <c r="M93" s="18"/>
      <c r="N93" s="19" t="s">
        <v>61</v>
      </c>
      <c r="O93" s="20"/>
      <c r="P93" s="19"/>
      <c r="Q93" s="21" t="s">
        <v>265</v>
      </c>
      <c r="R93" s="22"/>
      <c r="S93" s="23" t="s">
        <v>63</v>
      </c>
      <c r="T93" s="23"/>
      <c r="U93" s="24" t="s">
        <v>66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67</v>
      </c>
      <c r="H94" s="31"/>
      <c r="I94" s="24" t="s">
        <v>140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67</v>
      </c>
      <c r="T94" s="31"/>
      <c r="U94" s="24" t="s">
        <v>141</v>
      </c>
      <c r="V94" s="24"/>
      <c r="W94" s="25"/>
    </row>
    <row r="95" spans="1:23" s="39" customFormat="1" ht="4.5" customHeight="1">
      <c r="A95" s="198"/>
      <c r="B95" s="199"/>
      <c r="C95" s="200"/>
      <c r="D95" s="201"/>
      <c r="E95" s="202"/>
      <c r="F95" s="203"/>
      <c r="G95" s="204"/>
      <c r="H95" s="204"/>
      <c r="I95" s="200"/>
      <c r="J95" s="199"/>
      <c r="K95" s="205"/>
      <c r="L95" s="26"/>
      <c r="M95" s="198"/>
      <c r="N95" s="199"/>
      <c r="O95" s="200"/>
      <c r="P95" s="201"/>
      <c r="Q95" s="202"/>
      <c r="R95" s="203"/>
      <c r="S95" s="204"/>
      <c r="T95" s="204"/>
      <c r="U95" s="200"/>
      <c r="V95" s="199"/>
      <c r="W95" s="205"/>
    </row>
    <row r="96" spans="1:23" s="39" customFormat="1" ht="12.75" customHeight="1">
      <c r="A96" s="206"/>
      <c r="B96" s="32"/>
      <c r="C96" s="33"/>
      <c r="D96" s="207"/>
      <c r="E96" s="208" t="s">
        <v>70</v>
      </c>
      <c r="F96" s="35" t="s">
        <v>826</v>
      </c>
      <c r="G96" s="36"/>
      <c r="H96" s="42"/>
      <c r="I96" s="42"/>
      <c r="J96" s="32"/>
      <c r="K96" s="209"/>
      <c r="L96" s="38"/>
      <c r="M96" s="206"/>
      <c r="N96" s="32"/>
      <c r="O96" s="33"/>
      <c r="P96" s="207"/>
      <c r="Q96" s="208" t="s">
        <v>70</v>
      </c>
      <c r="R96" s="35" t="s">
        <v>496</v>
      </c>
      <c r="S96" s="36"/>
      <c r="T96" s="42"/>
      <c r="U96" s="42"/>
      <c r="V96" s="32"/>
      <c r="W96" s="209"/>
    </row>
    <row r="97" spans="1:23" s="39" customFormat="1" ht="12.75" customHeight="1">
      <c r="A97" s="206"/>
      <c r="B97" s="32"/>
      <c r="C97" s="33"/>
      <c r="D97" s="207"/>
      <c r="E97" s="210" t="s">
        <v>73</v>
      </c>
      <c r="F97" s="35" t="s">
        <v>391</v>
      </c>
      <c r="G97" s="211"/>
      <c r="H97" s="42"/>
      <c r="I97" s="42"/>
      <c r="J97" s="32"/>
      <c r="K97" s="209"/>
      <c r="L97" s="38"/>
      <c r="M97" s="206"/>
      <c r="N97" s="32"/>
      <c r="O97" s="33"/>
      <c r="P97" s="207"/>
      <c r="Q97" s="210" t="s">
        <v>73</v>
      </c>
      <c r="R97" s="35" t="s">
        <v>211</v>
      </c>
      <c r="S97" s="211"/>
      <c r="T97" s="42"/>
      <c r="U97" s="42"/>
      <c r="V97" s="32"/>
      <c r="W97" s="209"/>
    </row>
    <row r="98" spans="1:23" s="39" customFormat="1" ht="12.75" customHeight="1">
      <c r="A98" s="206"/>
      <c r="B98" s="32"/>
      <c r="C98" s="33"/>
      <c r="D98" s="207"/>
      <c r="E98" s="210" t="s">
        <v>76</v>
      </c>
      <c r="F98" s="35" t="s">
        <v>1081</v>
      </c>
      <c r="G98" s="36"/>
      <c r="H98" s="42"/>
      <c r="I98" s="42"/>
      <c r="J98" s="32"/>
      <c r="K98" s="209"/>
      <c r="L98" s="38"/>
      <c r="M98" s="206"/>
      <c r="N98" s="32"/>
      <c r="O98" s="33"/>
      <c r="P98" s="207"/>
      <c r="Q98" s="210" t="s">
        <v>76</v>
      </c>
      <c r="R98" s="35" t="s">
        <v>563</v>
      </c>
      <c r="S98" s="36"/>
      <c r="T98" s="42"/>
      <c r="U98" s="42"/>
      <c r="V98" s="32"/>
      <c r="W98" s="209"/>
    </row>
    <row r="99" spans="1:23" s="39" customFormat="1" ht="12.75" customHeight="1">
      <c r="A99" s="206"/>
      <c r="B99" s="32"/>
      <c r="C99" s="33"/>
      <c r="D99" s="207"/>
      <c r="E99" s="208" t="s">
        <v>79</v>
      </c>
      <c r="F99" s="35" t="s">
        <v>548</v>
      </c>
      <c r="G99" s="36"/>
      <c r="H99" s="42"/>
      <c r="I99" s="42"/>
      <c r="J99" s="32"/>
      <c r="K99" s="209"/>
      <c r="L99" s="38"/>
      <c r="M99" s="206"/>
      <c r="N99" s="32"/>
      <c r="O99" s="33"/>
      <c r="P99" s="207"/>
      <c r="Q99" s="208" t="s">
        <v>79</v>
      </c>
      <c r="R99" s="35" t="s">
        <v>1082</v>
      </c>
      <c r="S99" s="36"/>
      <c r="T99" s="42"/>
      <c r="U99" s="42"/>
      <c r="V99" s="32"/>
      <c r="W99" s="209"/>
    </row>
    <row r="100" spans="1:23" s="39" customFormat="1" ht="12.75" customHeight="1">
      <c r="A100" s="213" t="s">
        <v>70</v>
      </c>
      <c r="B100" s="214" t="s">
        <v>501</v>
      </c>
      <c r="C100" s="33"/>
      <c r="D100" s="207"/>
      <c r="F100" s="36"/>
      <c r="G100" s="208" t="s">
        <v>70</v>
      </c>
      <c r="H100" s="216" t="s">
        <v>879</v>
      </c>
      <c r="I100" s="36"/>
      <c r="J100" s="211"/>
      <c r="K100" s="209"/>
      <c r="L100" s="38"/>
      <c r="M100" s="213" t="s">
        <v>70</v>
      </c>
      <c r="N100" s="214" t="s">
        <v>1083</v>
      </c>
      <c r="O100" s="33"/>
      <c r="P100" s="207"/>
      <c r="R100" s="36"/>
      <c r="S100" s="208" t="s">
        <v>70</v>
      </c>
      <c r="T100" s="215" t="s">
        <v>1084</v>
      </c>
      <c r="U100" s="36"/>
      <c r="V100" s="211"/>
      <c r="W100" s="209"/>
    </row>
    <row r="101" spans="1:23" s="39" customFormat="1" ht="12.75" customHeight="1">
      <c r="A101" s="217" t="s">
        <v>73</v>
      </c>
      <c r="B101" s="214" t="s">
        <v>1085</v>
      </c>
      <c r="C101" s="45"/>
      <c r="D101" s="207"/>
      <c r="F101" s="218"/>
      <c r="G101" s="210" t="s">
        <v>73</v>
      </c>
      <c r="H101" s="216" t="s">
        <v>1086</v>
      </c>
      <c r="I101" s="36"/>
      <c r="J101" s="211"/>
      <c r="K101" s="209"/>
      <c r="L101" s="38"/>
      <c r="M101" s="217" t="s">
        <v>73</v>
      </c>
      <c r="N101" s="214" t="s">
        <v>1087</v>
      </c>
      <c r="O101" s="45"/>
      <c r="P101" s="207"/>
      <c r="R101" s="218"/>
      <c r="S101" s="210" t="s">
        <v>73</v>
      </c>
      <c r="T101" s="216" t="s">
        <v>796</v>
      </c>
      <c r="U101" s="36"/>
      <c r="V101" s="211"/>
      <c r="W101" s="209"/>
    </row>
    <row r="102" spans="1:23" s="39" customFormat="1" ht="12.75" customHeight="1">
      <c r="A102" s="217" t="s">
        <v>76</v>
      </c>
      <c r="B102" s="214" t="s">
        <v>456</v>
      </c>
      <c r="C102" s="33"/>
      <c r="D102" s="207"/>
      <c r="F102" s="218"/>
      <c r="G102" s="210" t="s">
        <v>76</v>
      </c>
      <c r="H102" s="216" t="s">
        <v>1088</v>
      </c>
      <c r="I102" s="36"/>
      <c r="J102" s="36"/>
      <c r="K102" s="209"/>
      <c r="L102" s="38"/>
      <c r="M102" s="217" t="s">
        <v>76</v>
      </c>
      <c r="N102" s="214" t="s">
        <v>89</v>
      </c>
      <c r="O102" s="33"/>
      <c r="P102" s="207"/>
      <c r="R102" s="218"/>
      <c r="S102" s="210" t="s">
        <v>76</v>
      </c>
      <c r="T102" s="216" t="s">
        <v>1089</v>
      </c>
      <c r="U102" s="36"/>
      <c r="V102" s="36"/>
      <c r="W102" s="209"/>
    </row>
    <row r="103" spans="1:23" s="39" customFormat="1" ht="12.75" customHeight="1">
      <c r="A103" s="213" t="s">
        <v>79</v>
      </c>
      <c r="B103" s="214" t="s">
        <v>1090</v>
      </c>
      <c r="C103" s="45"/>
      <c r="D103" s="207"/>
      <c r="F103" s="36"/>
      <c r="G103" s="208" t="s">
        <v>79</v>
      </c>
      <c r="H103" s="216" t="s">
        <v>563</v>
      </c>
      <c r="I103" s="95"/>
      <c r="J103" s="108" t="s">
        <v>96</v>
      </c>
      <c r="K103" s="97"/>
      <c r="L103" s="38"/>
      <c r="M103" s="213" t="s">
        <v>79</v>
      </c>
      <c r="N103" s="214" t="s">
        <v>198</v>
      </c>
      <c r="O103" s="45"/>
      <c r="P103" s="207"/>
      <c r="R103" s="36"/>
      <c r="S103" s="208" t="s">
        <v>79</v>
      </c>
      <c r="T103" s="216" t="s">
        <v>355</v>
      </c>
      <c r="U103" s="95"/>
      <c r="V103" s="108" t="s">
        <v>96</v>
      </c>
      <c r="W103" s="97"/>
    </row>
    <row r="104" spans="1:23" s="39" customFormat="1" ht="12.75" customHeight="1">
      <c r="A104" s="220"/>
      <c r="B104" s="45"/>
      <c r="C104" s="208"/>
      <c r="D104" s="207"/>
      <c r="E104" s="208" t="s">
        <v>70</v>
      </c>
      <c r="F104" s="35" t="s">
        <v>1091</v>
      </c>
      <c r="G104" s="36"/>
      <c r="H104" s="221"/>
      <c r="I104" s="112" t="s">
        <v>100</v>
      </c>
      <c r="J104" s="113" t="s">
        <v>1092</v>
      </c>
      <c r="K104" s="97"/>
      <c r="L104" s="38"/>
      <c r="M104" s="220"/>
      <c r="N104" s="45"/>
      <c r="O104" s="208"/>
      <c r="P104" s="207"/>
      <c r="Q104" s="208" t="s">
        <v>70</v>
      </c>
      <c r="R104" s="35" t="s">
        <v>527</v>
      </c>
      <c r="S104" s="36"/>
      <c r="T104" s="221"/>
      <c r="U104" s="112" t="s">
        <v>100</v>
      </c>
      <c r="V104" s="113" t="s">
        <v>1093</v>
      </c>
      <c r="W104" s="97"/>
    </row>
    <row r="105" spans="1:23" s="39" customFormat="1" ht="12.75" customHeight="1">
      <c r="A105" s="206"/>
      <c r="B105" s="114" t="s">
        <v>104</v>
      </c>
      <c r="C105" s="33"/>
      <c r="D105" s="207"/>
      <c r="E105" s="210" t="s">
        <v>73</v>
      </c>
      <c r="F105" s="35" t="s">
        <v>605</v>
      </c>
      <c r="G105" s="36"/>
      <c r="H105" s="42"/>
      <c r="I105" s="112" t="s">
        <v>5</v>
      </c>
      <c r="J105" s="115" t="s">
        <v>1094</v>
      </c>
      <c r="K105" s="97"/>
      <c r="L105" s="38"/>
      <c r="M105" s="206"/>
      <c r="N105" s="114" t="s">
        <v>104</v>
      </c>
      <c r="O105" s="33"/>
      <c r="P105" s="207"/>
      <c r="Q105" s="210" t="s">
        <v>73</v>
      </c>
      <c r="R105" s="35" t="s">
        <v>1095</v>
      </c>
      <c r="S105" s="36"/>
      <c r="T105" s="42"/>
      <c r="U105" s="112" t="s">
        <v>5</v>
      </c>
      <c r="V105" s="115" t="s">
        <v>1093</v>
      </c>
      <c r="W105" s="97"/>
    </row>
    <row r="106" spans="1:23" s="39" customFormat="1" ht="12.75" customHeight="1">
      <c r="A106" s="206"/>
      <c r="B106" s="114" t="s">
        <v>1096</v>
      </c>
      <c r="C106" s="33"/>
      <c r="D106" s="207"/>
      <c r="E106" s="210" t="s">
        <v>76</v>
      </c>
      <c r="F106" s="35" t="s">
        <v>356</v>
      </c>
      <c r="G106" s="211"/>
      <c r="H106" s="42"/>
      <c r="I106" s="112" t="s">
        <v>109</v>
      </c>
      <c r="J106" s="115" t="s">
        <v>1097</v>
      </c>
      <c r="K106" s="97"/>
      <c r="L106" s="38"/>
      <c r="M106" s="206"/>
      <c r="N106" s="114" t="s">
        <v>1098</v>
      </c>
      <c r="O106" s="33"/>
      <c r="P106" s="207"/>
      <c r="Q106" s="210" t="s">
        <v>76</v>
      </c>
      <c r="R106" s="35" t="s">
        <v>919</v>
      </c>
      <c r="S106" s="211"/>
      <c r="T106" s="42"/>
      <c r="U106" s="112" t="s">
        <v>109</v>
      </c>
      <c r="V106" s="115" t="s">
        <v>1099</v>
      </c>
      <c r="W106" s="97"/>
    </row>
    <row r="107" spans="1:23" s="39" customFormat="1" ht="12.75" customHeight="1">
      <c r="A107" s="222"/>
      <c r="B107" s="43"/>
      <c r="C107" s="43"/>
      <c r="D107" s="207"/>
      <c r="E107" s="208" t="s">
        <v>79</v>
      </c>
      <c r="F107" s="214" t="s">
        <v>1100</v>
      </c>
      <c r="G107" s="43"/>
      <c r="H107" s="43"/>
      <c r="I107" s="118" t="s">
        <v>115</v>
      </c>
      <c r="J107" s="115" t="s">
        <v>1097</v>
      </c>
      <c r="K107" s="119"/>
      <c r="L107" s="46"/>
      <c r="M107" s="222"/>
      <c r="N107" s="43"/>
      <c r="O107" s="43"/>
      <c r="P107" s="207"/>
      <c r="Q107" s="208" t="s">
        <v>79</v>
      </c>
      <c r="R107" s="214" t="s">
        <v>1101</v>
      </c>
      <c r="S107" s="43"/>
      <c r="T107" s="43"/>
      <c r="U107" s="118" t="s">
        <v>115</v>
      </c>
      <c r="V107" s="115" t="s">
        <v>1099</v>
      </c>
      <c r="W107" s="119"/>
    </row>
    <row r="108" spans="1:23" ht="4.5" customHeight="1">
      <c r="A108" s="223"/>
      <c r="B108" s="224"/>
      <c r="C108" s="225"/>
      <c r="D108" s="226"/>
      <c r="E108" s="227"/>
      <c r="F108" s="228"/>
      <c r="G108" s="229"/>
      <c r="H108" s="229"/>
      <c r="I108" s="225"/>
      <c r="J108" s="224"/>
      <c r="K108" s="230"/>
      <c r="M108" s="223"/>
      <c r="N108" s="224"/>
      <c r="O108" s="225"/>
      <c r="P108" s="226"/>
      <c r="Q108" s="227"/>
      <c r="R108" s="228"/>
      <c r="S108" s="229"/>
      <c r="T108" s="229"/>
      <c r="U108" s="225"/>
      <c r="V108" s="224"/>
      <c r="W108" s="230"/>
    </row>
    <row r="109" spans="1:23" ht="12.75" customHeight="1">
      <c r="A109" s="130"/>
      <c r="B109" s="130" t="s">
        <v>117</v>
      </c>
      <c r="C109" s="131"/>
      <c r="D109" s="132" t="s">
        <v>118</v>
      </c>
      <c r="E109" s="132" t="s">
        <v>119</v>
      </c>
      <c r="F109" s="132" t="s">
        <v>120</v>
      </c>
      <c r="G109" s="133" t="s">
        <v>121</v>
      </c>
      <c r="H109" s="134"/>
      <c r="I109" s="131" t="s">
        <v>122</v>
      </c>
      <c r="J109" s="132" t="s">
        <v>117</v>
      </c>
      <c r="K109" s="130" t="s">
        <v>123</v>
      </c>
      <c r="L109" s="26">
        <v>150</v>
      </c>
      <c r="M109" s="130"/>
      <c r="N109" s="130" t="s">
        <v>117</v>
      </c>
      <c r="O109" s="131"/>
      <c r="P109" s="132" t="s">
        <v>118</v>
      </c>
      <c r="Q109" s="132" t="s">
        <v>119</v>
      </c>
      <c r="R109" s="132" t="s">
        <v>120</v>
      </c>
      <c r="S109" s="133" t="s">
        <v>121</v>
      </c>
      <c r="T109" s="134"/>
      <c r="U109" s="131" t="s">
        <v>122</v>
      </c>
      <c r="V109" s="132" t="s">
        <v>117</v>
      </c>
      <c r="W109" s="130" t="s">
        <v>123</v>
      </c>
    </row>
    <row r="110" spans="1:23" ht="12.75">
      <c r="A110" s="136" t="s">
        <v>123</v>
      </c>
      <c r="B110" s="179" t="s">
        <v>124</v>
      </c>
      <c r="C110" s="180" t="s">
        <v>125</v>
      </c>
      <c r="D110" s="181" t="s">
        <v>126</v>
      </c>
      <c r="E110" s="181" t="s">
        <v>127</v>
      </c>
      <c r="F110" s="181"/>
      <c r="G110" s="139" t="s">
        <v>125</v>
      </c>
      <c r="H110" s="139" t="s">
        <v>122</v>
      </c>
      <c r="I110" s="137"/>
      <c r="J110" s="136" t="s">
        <v>124</v>
      </c>
      <c r="K110" s="136"/>
      <c r="L110" s="26">
        <v>150</v>
      </c>
      <c r="M110" s="136" t="s">
        <v>123</v>
      </c>
      <c r="N110" s="179" t="s">
        <v>124</v>
      </c>
      <c r="O110" s="180" t="s">
        <v>125</v>
      </c>
      <c r="P110" s="181" t="s">
        <v>126</v>
      </c>
      <c r="Q110" s="181" t="s">
        <v>127</v>
      </c>
      <c r="R110" s="181"/>
      <c r="S110" s="139" t="s">
        <v>125</v>
      </c>
      <c r="T110" s="139" t="s">
        <v>122</v>
      </c>
      <c r="U110" s="137"/>
      <c r="V110" s="136" t="s">
        <v>124</v>
      </c>
      <c r="W110" s="136"/>
    </row>
    <row r="111" spans="1:23" ht="16.5" customHeight="1">
      <c r="A111" s="141">
        <v>-2.125</v>
      </c>
      <c r="B111" s="142">
        <v>1</v>
      </c>
      <c r="C111" s="143">
        <v>5</v>
      </c>
      <c r="D111" s="182" t="s">
        <v>181</v>
      </c>
      <c r="E111" s="144" t="s">
        <v>5</v>
      </c>
      <c r="F111" s="145">
        <v>8</v>
      </c>
      <c r="G111" s="146"/>
      <c r="H111" s="146">
        <v>50</v>
      </c>
      <c r="I111" s="147">
        <v>6</v>
      </c>
      <c r="J111" s="148">
        <v>5</v>
      </c>
      <c r="K111" s="149">
        <v>2.125</v>
      </c>
      <c r="L111" s="26"/>
      <c r="M111" s="141">
        <v>-0.375</v>
      </c>
      <c r="N111" s="142">
        <v>4</v>
      </c>
      <c r="O111" s="143">
        <v>7</v>
      </c>
      <c r="P111" s="182" t="s">
        <v>774</v>
      </c>
      <c r="Q111" s="144" t="s">
        <v>5</v>
      </c>
      <c r="R111" s="145">
        <v>10</v>
      </c>
      <c r="S111" s="146">
        <v>130</v>
      </c>
      <c r="T111" s="146"/>
      <c r="U111" s="147">
        <v>8</v>
      </c>
      <c r="V111" s="148">
        <v>2</v>
      </c>
      <c r="W111" s="149">
        <v>0.375</v>
      </c>
    </row>
    <row r="112" spans="1:23" ht="16.5" customHeight="1">
      <c r="A112" s="141">
        <v>-2.125</v>
      </c>
      <c r="B112" s="142">
        <v>1</v>
      </c>
      <c r="C112" s="143">
        <v>4</v>
      </c>
      <c r="D112" s="190" t="s">
        <v>128</v>
      </c>
      <c r="E112" s="144" t="s">
        <v>100</v>
      </c>
      <c r="F112" s="145">
        <v>8</v>
      </c>
      <c r="G112" s="146"/>
      <c r="H112" s="146">
        <v>50</v>
      </c>
      <c r="I112" s="147">
        <v>8</v>
      </c>
      <c r="J112" s="148">
        <v>5</v>
      </c>
      <c r="K112" s="149">
        <v>2.125</v>
      </c>
      <c r="L112" s="26"/>
      <c r="M112" s="141">
        <v>-5.875</v>
      </c>
      <c r="N112" s="142">
        <v>0</v>
      </c>
      <c r="O112" s="143">
        <v>3</v>
      </c>
      <c r="P112" s="182" t="s">
        <v>135</v>
      </c>
      <c r="Q112" s="144" t="s">
        <v>115</v>
      </c>
      <c r="R112" s="145">
        <v>8</v>
      </c>
      <c r="S112" s="146"/>
      <c r="T112" s="146">
        <v>110</v>
      </c>
      <c r="U112" s="147">
        <v>6</v>
      </c>
      <c r="V112" s="148">
        <v>6</v>
      </c>
      <c r="W112" s="149">
        <v>5.875</v>
      </c>
    </row>
    <row r="113" spans="1:23" ht="16.5" customHeight="1">
      <c r="A113" s="141">
        <v>1.75</v>
      </c>
      <c r="B113" s="142">
        <v>4</v>
      </c>
      <c r="C113" s="143">
        <v>2</v>
      </c>
      <c r="D113" s="182" t="s">
        <v>261</v>
      </c>
      <c r="E113" s="144" t="s">
        <v>100</v>
      </c>
      <c r="F113" s="145">
        <v>7</v>
      </c>
      <c r="G113" s="146">
        <v>90</v>
      </c>
      <c r="H113" s="146"/>
      <c r="I113" s="147">
        <v>3</v>
      </c>
      <c r="J113" s="148">
        <v>2</v>
      </c>
      <c r="K113" s="149">
        <v>-1.75</v>
      </c>
      <c r="L113" s="26"/>
      <c r="M113" s="141">
        <v>10.75</v>
      </c>
      <c r="N113" s="142">
        <v>6</v>
      </c>
      <c r="O113" s="143">
        <v>5</v>
      </c>
      <c r="P113" s="182" t="s">
        <v>300</v>
      </c>
      <c r="Q113" s="144" t="s">
        <v>115</v>
      </c>
      <c r="R113" s="145">
        <v>6</v>
      </c>
      <c r="S113" s="146">
        <v>800</v>
      </c>
      <c r="T113" s="146"/>
      <c r="U113" s="147">
        <v>2</v>
      </c>
      <c r="V113" s="148">
        <v>0</v>
      </c>
      <c r="W113" s="149">
        <v>-10.75</v>
      </c>
    </row>
    <row r="114" spans="1:23" ht="16.5" customHeight="1">
      <c r="A114" s="141">
        <v>3.25</v>
      </c>
      <c r="B114" s="142">
        <v>6</v>
      </c>
      <c r="C114" s="143">
        <v>7</v>
      </c>
      <c r="D114" s="182" t="s">
        <v>135</v>
      </c>
      <c r="E114" s="144" t="s">
        <v>5</v>
      </c>
      <c r="F114" s="145">
        <v>9</v>
      </c>
      <c r="G114" s="146">
        <v>140</v>
      </c>
      <c r="H114" s="146"/>
      <c r="I114" s="147">
        <v>1</v>
      </c>
      <c r="J114" s="148">
        <v>0</v>
      </c>
      <c r="K114" s="149">
        <v>-3.25</v>
      </c>
      <c r="L114" s="26"/>
      <c r="M114" s="141">
        <v>-1.25</v>
      </c>
      <c r="N114" s="142">
        <v>2</v>
      </c>
      <c r="O114" s="143">
        <v>1</v>
      </c>
      <c r="P114" s="182" t="s">
        <v>135</v>
      </c>
      <c r="Q114" s="144" t="s">
        <v>115</v>
      </c>
      <c r="R114" s="145">
        <v>7</v>
      </c>
      <c r="S114" s="146">
        <v>100</v>
      </c>
      <c r="T114" s="146"/>
      <c r="U114" s="147">
        <v>4</v>
      </c>
      <c r="V114" s="148">
        <v>4</v>
      </c>
      <c r="W114" s="149">
        <v>1.25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61</v>
      </c>
      <c r="C116" s="20"/>
      <c r="D116" s="19"/>
      <c r="E116" s="21" t="s">
        <v>302</v>
      </c>
      <c r="F116" s="22"/>
      <c r="G116" s="23" t="s">
        <v>63</v>
      </c>
      <c r="H116" s="23"/>
      <c r="I116" s="24" t="s">
        <v>137</v>
      </c>
      <c r="J116" s="24"/>
      <c r="K116" s="25"/>
      <c r="L116" s="26">
        <v>150</v>
      </c>
      <c r="M116" s="18"/>
      <c r="N116" s="19" t="s">
        <v>61</v>
      </c>
      <c r="O116" s="20"/>
      <c r="P116" s="19"/>
      <c r="Q116" s="21" t="s">
        <v>303</v>
      </c>
      <c r="R116" s="22"/>
      <c r="S116" s="23" t="s">
        <v>63</v>
      </c>
      <c r="T116" s="23"/>
      <c r="U116" s="24" t="s">
        <v>139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67</v>
      </c>
      <c r="H117" s="31"/>
      <c r="I117" s="24" t="s">
        <v>68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67</v>
      </c>
      <c r="T117" s="31"/>
      <c r="U117" s="24" t="s">
        <v>69</v>
      </c>
      <c r="V117" s="24"/>
      <c r="W117" s="25"/>
    </row>
    <row r="118" spans="1:23" s="39" customFormat="1" ht="4.5" customHeight="1">
      <c r="A118" s="198"/>
      <c r="B118" s="199"/>
      <c r="C118" s="200"/>
      <c r="D118" s="201"/>
      <c r="E118" s="202"/>
      <c r="F118" s="203"/>
      <c r="G118" s="204"/>
      <c r="H118" s="204"/>
      <c r="I118" s="200"/>
      <c r="J118" s="199"/>
      <c r="K118" s="205"/>
      <c r="L118" s="26"/>
      <c r="M118" s="198"/>
      <c r="N118" s="199"/>
      <c r="O118" s="200"/>
      <c r="P118" s="201"/>
      <c r="Q118" s="202"/>
      <c r="R118" s="203"/>
      <c r="S118" s="204"/>
      <c r="T118" s="204"/>
      <c r="U118" s="200"/>
      <c r="V118" s="199"/>
      <c r="W118" s="205"/>
    </row>
    <row r="119" spans="1:23" s="39" customFormat="1" ht="12.75" customHeight="1">
      <c r="A119" s="206"/>
      <c r="B119" s="32"/>
      <c r="C119" s="33"/>
      <c r="D119" s="207"/>
      <c r="E119" s="208" t="s">
        <v>70</v>
      </c>
      <c r="F119" s="35" t="s">
        <v>1102</v>
      </c>
      <c r="G119" s="36"/>
      <c r="H119" s="42"/>
      <c r="I119" s="42"/>
      <c r="J119" s="32"/>
      <c r="K119" s="209"/>
      <c r="L119" s="38"/>
      <c r="M119" s="206"/>
      <c r="N119" s="32"/>
      <c r="O119" s="33"/>
      <c r="P119" s="207"/>
      <c r="Q119" s="208" t="s">
        <v>70</v>
      </c>
      <c r="R119" s="35" t="s">
        <v>1103</v>
      </c>
      <c r="S119" s="36"/>
      <c r="T119" s="42"/>
      <c r="U119" s="42"/>
      <c r="V119" s="32"/>
      <c r="W119" s="209"/>
    </row>
    <row r="120" spans="1:23" s="39" customFormat="1" ht="12.75" customHeight="1">
      <c r="A120" s="206"/>
      <c r="B120" s="32"/>
      <c r="C120" s="33"/>
      <c r="D120" s="207"/>
      <c r="E120" s="210" t="s">
        <v>73</v>
      </c>
      <c r="F120" s="35" t="s">
        <v>114</v>
      </c>
      <c r="G120" s="211"/>
      <c r="H120" s="42"/>
      <c r="I120" s="42"/>
      <c r="J120" s="32"/>
      <c r="K120" s="209"/>
      <c r="L120" s="38"/>
      <c r="M120" s="206"/>
      <c r="N120" s="32"/>
      <c r="O120" s="33"/>
      <c r="P120" s="207"/>
      <c r="Q120" s="210" t="s">
        <v>73</v>
      </c>
      <c r="R120" s="35" t="s">
        <v>440</v>
      </c>
      <c r="S120" s="211"/>
      <c r="T120" s="42"/>
      <c r="U120" s="42"/>
      <c r="V120" s="32"/>
      <c r="W120" s="209"/>
    </row>
    <row r="121" spans="1:23" s="39" customFormat="1" ht="12.75" customHeight="1">
      <c r="A121" s="206"/>
      <c r="B121" s="32"/>
      <c r="C121" s="33"/>
      <c r="D121" s="207"/>
      <c r="E121" s="210" t="s">
        <v>76</v>
      </c>
      <c r="F121" s="35" t="s">
        <v>1104</v>
      </c>
      <c r="G121" s="36"/>
      <c r="H121" s="42"/>
      <c r="I121" s="42"/>
      <c r="J121" s="32"/>
      <c r="K121" s="209"/>
      <c r="L121" s="38"/>
      <c r="M121" s="206"/>
      <c r="N121" s="32"/>
      <c r="O121" s="33"/>
      <c r="P121" s="207"/>
      <c r="Q121" s="210" t="s">
        <v>76</v>
      </c>
      <c r="R121" s="35" t="s">
        <v>523</v>
      </c>
      <c r="S121" s="36"/>
      <c r="T121" s="42"/>
      <c r="U121" s="42"/>
      <c r="V121" s="32"/>
      <c r="W121" s="209"/>
    </row>
    <row r="122" spans="1:23" s="39" customFormat="1" ht="12.75" customHeight="1">
      <c r="A122" s="206"/>
      <c r="B122" s="32"/>
      <c r="C122" s="33"/>
      <c r="D122" s="207"/>
      <c r="E122" s="208" t="s">
        <v>79</v>
      </c>
      <c r="F122" s="35" t="s">
        <v>1105</v>
      </c>
      <c r="G122" s="36"/>
      <c r="H122" s="42"/>
      <c r="I122" s="42"/>
      <c r="J122" s="32"/>
      <c r="K122" s="209"/>
      <c r="L122" s="38"/>
      <c r="M122" s="206"/>
      <c r="N122" s="32"/>
      <c r="O122" s="33"/>
      <c r="P122" s="207"/>
      <c r="Q122" s="208" t="s">
        <v>79</v>
      </c>
      <c r="R122" s="35" t="s">
        <v>459</v>
      </c>
      <c r="S122" s="36"/>
      <c r="T122" s="42"/>
      <c r="U122" s="42"/>
      <c r="V122" s="32"/>
      <c r="W122" s="209"/>
    </row>
    <row r="123" spans="1:23" s="39" customFormat="1" ht="12.75" customHeight="1">
      <c r="A123" s="213" t="s">
        <v>70</v>
      </c>
      <c r="B123" s="214" t="s">
        <v>231</v>
      </c>
      <c r="C123" s="33"/>
      <c r="D123" s="207"/>
      <c r="F123" s="36"/>
      <c r="G123" s="208" t="s">
        <v>70</v>
      </c>
      <c r="H123" s="216" t="s">
        <v>1106</v>
      </c>
      <c r="I123" s="36"/>
      <c r="J123" s="211"/>
      <c r="K123" s="209"/>
      <c r="L123" s="38"/>
      <c r="M123" s="213" t="s">
        <v>70</v>
      </c>
      <c r="N123" s="214" t="s">
        <v>1107</v>
      </c>
      <c r="O123" s="33"/>
      <c r="P123" s="207"/>
      <c r="R123" s="36"/>
      <c r="S123" s="208" t="s">
        <v>70</v>
      </c>
      <c r="T123" s="216" t="s">
        <v>479</v>
      </c>
      <c r="U123" s="36"/>
      <c r="V123" s="211"/>
      <c r="W123" s="209"/>
    </row>
    <row r="124" spans="1:23" s="39" customFormat="1" ht="12.75" customHeight="1">
      <c r="A124" s="217" t="s">
        <v>73</v>
      </c>
      <c r="B124" s="214" t="s">
        <v>1108</v>
      </c>
      <c r="C124" s="45"/>
      <c r="D124" s="207"/>
      <c r="F124" s="218"/>
      <c r="G124" s="210" t="s">
        <v>73</v>
      </c>
      <c r="H124" s="216" t="s">
        <v>1109</v>
      </c>
      <c r="I124" s="36"/>
      <c r="J124" s="211"/>
      <c r="K124" s="209"/>
      <c r="L124" s="38"/>
      <c r="M124" s="217" t="s">
        <v>73</v>
      </c>
      <c r="N124" s="214" t="s">
        <v>344</v>
      </c>
      <c r="O124" s="45"/>
      <c r="P124" s="207"/>
      <c r="R124" s="218"/>
      <c r="S124" s="210" t="s">
        <v>73</v>
      </c>
      <c r="T124" s="216" t="s">
        <v>1110</v>
      </c>
      <c r="U124" s="36"/>
      <c r="V124" s="211"/>
      <c r="W124" s="209"/>
    </row>
    <row r="125" spans="1:23" s="39" customFormat="1" ht="12.75" customHeight="1">
      <c r="A125" s="217" t="s">
        <v>76</v>
      </c>
      <c r="B125" s="214" t="s">
        <v>674</v>
      </c>
      <c r="C125" s="33"/>
      <c r="D125" s="207"/>
      <c r="F125" s="218"/>
      <c r="G125" s="210" t="s">
        <v>76</v>
      </c>
      <c r="H125" s="216" t="s">
        <v>152</v>
      </c>
      <c r="I125" s="36"/>
      <c r="J125" s="36"/>
      <c r="K125" s="209"/>
      <c r="L125" s="38"/>
      <c r="M125" s="217" t="s">
        <v>76</v>
      </c>
      <c r="N125" s="214" t="s">
        <v>1111</v>
      </c>
      <c r="O125" s="33"/>
      <c r="P125" s="207"/>
      <c r="R125" s="218"/>
      <c r="S125" s="210" t="s">
        <v>76</v>
      </c>
      <c r="T125" s="216" t="s">
        <v>1112</v>
      </c>
      <c r="U125" s="36"/>
      <c r="V125" s="36"/>
      <c r="W125" s="209"/>
    </row>
    <row r="126" spans="1:23" s="39" customFormat="1" ht="12.75" customHeight="1">
      <c r="A126" s="213" t="s">
        <v>79</v>
      </c>
      <c r="B126" s="214" t="s">
        <v>502</v>
      </c>
      <c r="C126" s="45"/>
      <c r="D126" s="207"/>
      <c r="F126" s="36"/>
      <c r="G126" s="208" t="s">
        <v>79</v>
      </c>
      <c r="H126" s="216" t="s">
        <v>523</v>
      </c>
      <c r="I126" s="95"/>
      <c r="J126" s="108" t="s">
        <v>96</v>
      </c>
      <c r="K126" s="97"/>
      <c r="L126" s="38"/>
      <c r="M126" s="213" t="s">
        <v>79</v>
      </c>
      <c r="N126" s="214" t="s">
        <v>534</v>
      </c>
      <c r="O126" s="45"/>
      <c r="P126" s="207"/>
      <c r="R126" s="36"/>
      <c r="S126" s="208" t="s">
        <v>79</v>
      </c>
      <c r="T126" s="216" t="s">
        <v>220</v>
      </c>
      <c r="U126" s="95"/>
      <c r="V126" s="108" t="s">
        <v>96</v>
      </c>
      <c r="W126" s="97"/>
    </row>
    <row r="127" spans="1:23" s="39" customFormat="1" ht="12.75" customHeight="1">
      <c r="A127" s="220"/>
      <c r="B127" s="45"/>
      <c r="C127" s="208"/>
      <c r="D127" s="207"/>
      <c r="E127" s="208" t="s">
        <v>70</v>
      </c>
      <c r="F127" s="35" t="s">
        <v>612</v>
      </c>
      <c r="G127" s="36"/>
      <c r="H127" s="221"/>
      <c r="I127" s="112" t="s">
        <v>100</v>
      </c>
      <c r="J127" s="113" t="s">
        <v>1113</v>
      </c>
      <c r="K127" s="97"/>
      <c r="L127" s="38"/>
      <c r="M127" s="220"/>
      <c r="N127" s="45"/>
      <c r="O127" s="208"/>
      <c r="P127" s="207"/>
      <c r="Q127" s="208" t="s">
        <v>70</v>
      </c>
      <c r="R127" s="35" t="s">
        <v>142</v>
      </c>
      <c r="S127" s="36"/>
      <c r="T127" s="221"/>
      <c r="U127" s="112" t="s">
        <v>100</v>
      </c>
      <c r="V127" s="113" t="s">
        <v>1114</v>
      </c>
      <c r="W127" s="97"/>
    </row>
    <row r="128" spans="1:23" s="39" customFormat="1" ht="12.75" customHeight="1">
      <c r="A128" s="206"/>
      <c r="B128" s="114" t="s">
        <v>104</v>
      </c>
      <c r="C128" s="33"/>
      <c r="D128" s="207"/>
      <c r="E128" s="210" t="s">
        <v>73</v>
      </c>
      <c r="F128" s="35" t="s">
        <v>658</v>
      </c>
      <c r="G128" s="36"/>
      <c r="H128" s="42"/>
      <c r="I128" s="112" t="s">
        <v>5</v>
      </c>
      <c r="J128" s="115" t="s">
        <v>1115</v>
      </c>
      <c r="K128" s="97"/>
      <c r="L128" s="38"/>
      <c r="M128" s="206"/>
      <c r="N128" s="114" t="s">
        <v>104</v>
      </c>
      <c r="O128" s="33"/>
      <c r="P128" s="207"/>
      <c r="Q128" s="210" t="s">
        <v>73</v>
      </c>
      <c r="R128" s="35" t="s">
        <v>419</v>
      </c>
      <c r="S128" s="36"/>
      <c r="T128" s="42"/>
      <c r="U128" s="112" t="s">
        <v>5</v>
      </c>
      <c r="V128" s="115" t="s">
        <v>1114</v>
      </c>
      <c r="W128" s="97"/>
    </row>
    <row r="129" spans="1:23" s="39" customFormat="1" ht="12.75" customHeight="1">
      <c r="A129" s="206"/>
      <c r="B129" s="114" t="s">
        <v>1116</v>
      </c>
      <c r="C129" s="33"/>
      <c r="D129" s="207"/>
      <c r="E129" s="210" t="s">
        <v>76</v>
      </c>
      <c r="F129" s="35" t="s">
        <v>275</v>
      </c>
      <c r="G129" s="211"/>
      <c r="H129" s="42"/>
      <c r="I129" s="112" t="s">
        <v>109</v>
      </c>
      <c r="J129" s="115" t="s">
        <v>1117</v>
      </c>
      <c r="K129" s="97"/>
      <c r="L129" s="38"/>
      <c r="M129" s="206"/>
      <c r="N129" s="114" t="s">
        <v>1118</v>
      </c>
      <c r="O129" s="33"/>
      <c r="P129" s="207"/>
      <c r="Q129" s="210" t="s">
        <v>76</v>
      </c>
      <c r="R129" s="35" t="s">
        <v>1119</v>
      </c>
      <c r="S129" s="211"/>
      <c r="T129" s="42"/>
      <c r="U129" s="112" t="s">
        <v>109</v>
      </c>
      <c r="V129" s="115" t="s">
        <v>1120</v>
      </c>
      <c r="W129" s="97"/>
    </row>
    <row r="130" spans="1:23" s="39" customFormat="1" ht="12.75" customHeight="1">
      <c r="A130" s="222"/>
      <c r="B130" s="43"/>
      <c r="C130" s="43"/>
      <c r="D130" s="207"/>
      <c r="E130" s="208" t="s">
        <v>79</v>
      </c>
      <c r="F130" s="214" t="s">
        <v>1121</v>
      </c>
      <c r="G130" s="43"/>
      <c r="H130" s="43"/>
      <c r="I130" s="118" t="s">
        <v>115</v>
      </c>
      <c r="J130" s="115" t="s">
        <v>1117</v>
      </c>
      <c r="K130" s="119"/>
      <c r="L130" s="46"/>
      <c r="M130" s="222"/>
      <c r="N130" s="43"/>
      <c r="O130" s="43"/>
      <c r="P130" s="207"/>
      <c r="Q130" s="208" t="s">
        <v>79</v>
      </c>
      <c r="R130" s="219" t="s">
        <v>1122</v>
      </c>
      <c r="S130" s="43"/>
      <c r="T130" s="43"/>
      <c r="U130" s="118" t="s">
        <v>115</v>
      </c>
      <c r="V130" s="115" t="s">
        <v>1120</v>
      </c>
      <c r="W130" s="119"/>
    </row>
    <row r="131" spans="1:23" ht="4.5" customHeight="1">
      <c r="A131" s="223"/>
      <c r="B131" s="224"/>
      <c r="C131" s="225"/>
      <c r="D131" s="226"/>
      <c r="E131" s="227"/>
      <c r="F131" s="228"/>
      <c r="G131" s="229"/>
      <c r="H131" s="229"/>
      <c r="I131" s="225"/>
      <c r="J131" s="224"/>
      <c r="K131" s="230"/>
      <c r="M131" s="223"/>
      <c r="N131" s="224"/>
      <c r="O131" s="225"/>
      <c r="P131" s="226"/>
      <c r="Q131" s="227"/>
      <c r="R131" s="228"/>
      <c r="S131" s="229"/>
      <c r="T131" s="229"/>
      <c r="U131" s="225"/>
      <c r="V131" s="224"/>
      <c r="W131" s="230"/>
    </row>
    <row r="132" spans="1:23" ht="12.75" customHeight="1">
      <c r="A132" s="130"/>
      <c r="B132" s="130" t="s">
        <v>117</v>
      </c>
      <c r="C132" s="131"/>
      <c r="D132" s="132" t="s">
        <v>118</v>
      </c>
      <c r="E132" s="132" t="s">
        <v>119</v>
      </c>
      <c r="F132" s="132" t="s">
        <v>120</v>
      </c>
      <c r="G132" s="133" t="s">
        <v>121</v>
      </c>
      <c r="H132" s="134"/>
      <c r="I132" s="131" t="s">
        <v>122</v>
      </c>
      <c r="J132" s="132" t="s">
        <v>117</v>
      </c>
      <c r="K132" s="130" t="s">
        <v>123</v>
      </c>
      <c r="L132" s="26">
        <v>150</v>
      </c>
      <c r="M132" s="130"/>
      <c r="N132" s="130" t="s">
        <v>117</v>
      </c>
      <c r="O132" s="131"/>
      <c r="P132" s="132" t="s">
        <v>118</v>
      </c>
      <c r="Q132" s="132" t="s">
        <v>119</v>
      </c>
      <c r="R132" s="132" t="s">
        <v>120</v>
      </c>
      <c r="S132" s="133" t="s">
        <v>121</v>
      </c>
      <c r="T132" s="134"/>
      <c r="U132" s="131" t="s">
        <v>122</v>
      </c>
      <c r="V132" s="132" t="s">
        <v>117</v>
      </c>
      <c r="W132" s="130" t="s">
        <v>123</v>
      </c>
    </row>
    <row r="133" spans="1:23" ht="12.75">
      <c r="A133" s="136" t="s">
        <v>123</v>
      </c>
      <c r="B133" s="179" t="s">
        <v>124</v>
      </c>
      <c r="C133" s="180" t="s">
        <v>125</v>
      </c>
      <c r="D133" s="181" t="s">
        <v>126</v>
      </c>
      <c r="E133" s="181" t="s">
        <v>127</v>
      </c>
      <c r="F133" s="181"/>
      <c r="G133" s="139" t="s">
        <v>125</v>
      </c>
      <c r="H133" s="139" t="s">
        <v>122</v>
      </c>
      <c r="I133" s="137"/>
      <c r="J133" s="136" t="s">
        <v>124</v>
      </c>
      <c r="K133" s="136"/>
      <c r="L133" s="26">
        <v>150</v>
      </c>
      <c r="M133" s="136" t="s">
        <v>123</v>
      </c>
      <c r="N133" s="179" t="s">
        <v>124</v>
      </c>
      <c r="O133" s="180" t="s">
        <v>125</v>
      </c>
      <c r="P133" s="181" t="s">
        <v>126</v>
      </c>
      <c r="Q133" s="181" t="s">
        <v>127</v>
      </c>
      <c r="R133" s="181"/>
      <c r="S133" s="139" t="s">
        <v>125</v>
      </c>
      <c r="T133" s="139" t="s">
        <v>122</v>
      </c>
      <c r="U133" s="137"/>
      <c r="V133" s="136" t="s">
        <v>124</v>
      </c>
      <c r="W133" s="136"/>
    </row>
    <row r="134" spans="1:23" ht="16.5" customHeight="1">
      <c r="A134" s="141">
        <v>-6.5</v>
      </c>
      <c r="B134" s="142">
        <v>0</v>
      </c>
      <c r="C134" s="143">
        <v>7</v>
      </c>
      <c r="D134" s="182" t="s">
        <v>1018</v>
      </c>
      <c r="E134" s="144" t="s">
        <v>100</v>
      </c>
      <c r="F134" s="145">
        <v>10</v>
      </c>
      <c r="G134" s="146"/>
      <c r="H134" s="146">
        <v>50</v>
      </c>
      <c r="I134" s="147">
        <v>8</v>
      </c>
      <c r="J134" s="148">
        <v>6</v>
      </c>
      <c r="K134" s="149">
        <v>6.5</v>
      </c>
      <c r="L134" s="26"/>
      <c r="M134" s="141">
        <v>6.375</v>
      </c>
      <c r="N134" s="142">
        <v>6</v>
      </c>
      <c r="O134" s="143">
        <v>7</v>
      </c>
      <c r="P134" s="182" t="s">
        <v>774</v>
      </c>
      <c r="Q134" s="144" t="s">
        <v>5</v>
      </c>
      <c r="R134" s="145">
        <v>10</v>
      </c>
      <c r="S134" s="146">
        <v>130</v>
      </c>
      <c r="T134" s="146"/>
      <c r="U134" s="147">
        <v>8</v>
      </c>
      <c r="V134" s="148">
        <v>0</v>
      </c>
      <c r="W134" s="149">
        <v>-6.375</v>
      </c>
    </row>
    <row r="135" spans="1:23" ht="16.5" customHeight="1">
      <c r="A135" s="141">
        <v>-3</v>
      </c>
      <c r="B135" s="142">
        <v>2</v>
      </c>
      <c r="C135" s="143">
        <v>3</v>
      </c>
      <c r="D135" s="182" t="s">
        <v>222</v>
      </c>
      <c r="E135" s="144" t="s">
        <v>109</v>
      </c>
      <c r="F135" s="145">
        <v>8</v>
      </c>
      <c r="G135" s="146">
        <v>100</v>
      </c>
      <c r="H135" s="146"/>
      <c r="I135" s="147">
        <v>6</v>
      </c>
      <c r="J135" s="148">
        <v>4</v>
      </c>
      <c r="K135" s="149">
        <v>3</v>
      </c>
      <c r="L135" s="26"/>
      <c r="M135" s="141">
        <v>0</v>
      </c>
      <c r="N135" s="142">
        <v>2</v>
      </c>
      <c r="O135" s="143">
        <v>3</v>
      </c>
      <c r="P135" s="182" t="s">
        <v>129</v>
      </c>
      <c r="Q135" s="144" t="s">
        <v>109</v>
      </c>
      <c r="R135" s="145">
        <v>9</v>
      </c>
      <c r="S135" s="146"/>
      <c r="T135" s="146">
        <v>140</v>
      </c>
      <c r="U135" s="147">
        <v>6</v>
      </c>
      <c r="V135" s="148">
        <v>4</v>
      </c>
      <c r="W135" s="149">
        <v>0</v>
      </c>
    </row>
    <row r="136" spans="1:23" ht="16.5" customHeight="1">
      <c r="A136" s="141">
        <v>3.875</v>
      </c>
      <c r="B136" s="142">
        <v>5</v>
      </c>
      <c r="C136" s="143">
        <v>5</v>
      </c>
      <c r="D136" s="182" t="s">
        <v>128</v>
      </c>
      <c r="E136" s="144" t="s">
        <v>5</v>
      </c>
      <c r="F136" s="145">
        <v>9</v>
      </c>
      <c r="G136" s="146">
        <v>400</v>
      </c>
      <c r="H136" s="146"/>
      <c r="I136" s="147">
        <v>2</v>
      </c>
      <c r="J136" s="148">
        <v>1</v>
      </c>
      <c r="K136" s="149">
        <v>-3.875</v>
      </c>
      <c r="L136" s="26"/>
      <c r="M136" s="141">
        <v>-9</v>
      </c>
      <c r="N136" s="142">
        <v>0</v>
      </c>
      <c r="O136" s="143">
        <v>5</v>
      </c>
      <c r="P136" s="182" t="s">
        <v>647</v>
      </c>
      <c r="Q136" s="144" t="s">
        <v>109</v>
      </c>
      <c r="R136" s="145">
        <v>10</v>
      </c>
      <c r="S136" s="146"/>
      <c r="T136" s="146">
        <v>590</v>
      </c>
      <c r="U136" s="147">
        <v>2</v>
      </c>
      <c r="V136" s="148">
        <v>6</v>
      </c>
      <c r="W136" s="149">
        <v>9</v>
      </c>
    </row>
    <row r="137" spans="1:23" ht="16.5" customHeight="1">
      <c r="A137" s="141">
        <v>3.875</v>
      </c>
      <c r="B137" s="142">
        <v>5</v>
      </c>
      <c r="C137" s="143">
        <v>1</v>
      </c>
      <c r="D137" s="190" t="s">
        <v>128</v>
      </c>
      <c r="E137" s="144" t="s">
        <v>5</v>
      </c>
      <c r="F137" s="145">
        <v>9</v>
      </c>
      <c r="G137" s="146">
        <v>400</v>
      </c>
      <c r="H137" s="146"/>
      <c r="I137" s="147">
        <v>4</v>
      </c>
      <c r="J137" s="148">
        <v>1</v>
      </c>
      <c r="K137" s="149">
        <v>-3.875</v>
      </c>
      <c r="L137" s="26"/>
      <c r="M137" s="141">
        <v>0.875</v>
      </c>
      <c r="N137" s="142">
        <v>4</v>
      </c>
      <c r="O137" s="143">
        <v>1</v>
      </c>
      <c r="P137" s="182" t="s">
        <v>336</v>
      </c>
      <c r="Q137" s="144" t="s">
        <v>5</v>
      </c>
      <c r="R137" s="145">
        <v>10</v>
      </c>
      <c r="S137" s="146"/>
      <c r="T137" s="146">
        <v>100</v>
      </c>
      <c r="U137" s="147">
        <v>4</v>
      </c>
      <c r="V137" s="148">
        <v>2</v>
      </c>
      <c r="W137" s="149">
        <v>-0.875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61</v>
      </c>
      <c r="C139" s="20"/>
      <c r="D139" s="19"/>
      <c r="E139" s="21" t="s">
        <v>337</v>
      </c>
      <c r="F139" s="22"/>
      <c r="G139" s="23" t="s">
        <v>63</v>
      </c>
      <c r="H139" s="23"/>
      <c r="I139" s="24" t="s">
        <v>64</v>
      </c>
      <c r="J139" s="24"/>
      <c r="K139" s="25"/>
      <c r="L139" s="26">
        <v>150</v>
      </c>
      <c r="M139" s="18"/>
      <c r="N139" s="19" t="s">
        <v>61</v>
      </c>
      <c r="O139" s="20"/>
      <c r="P139" s="19"/>
      <c r="Q139" s="21" t="s">
        <v>338</v>
      </c>
      <c r="R139" s="22"/>
      <c r="S139" s="23" t="s">
        <v>63</v>
      </c>
      <c r="T139" s="23"/>
      <c r="U139" s="24" t="s">
        <v>66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67</v>
      </c>
      <c r="H140" s="31"/>
      <c r="I140" s="24" t="s">
        <v>141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67</v>
      </c>
      <c r="T140" s="31"/>
      <c r="U140" s="24" t="s">
        <v>68</v>
      </c>
      <c r="V140" s="24"/>
      <c r="W140" s="25"/>
    </row>
    <row r="141" spans="1:23" s="39" customFormat="1" ht="4.5" customHeight="1">
      <c r="A141" s="198"/>
      <c r="B141" s="199"/>
      <c r="C141" s="200"/>
      <c r="D141" s="201"/>
      <c r="E141" s="202"/>
      <c r="F141" s="203"/>
      <c r="G141" s="204"/>
      <c r="H141" s="204"/>
      <c r="I141" s="200"/>
      <c r="J141" s="199"/>
      <c r="K141" s="205"/>
      <c r="L141" s="26"/>
      <c r="M141" s="198"/>
      <c r="N141" s="199"/>
      <c r="O141" s="200"/>
      <c r="P141" s="201"/>
      <c r="Q141" s="202"/>
      <c r="R141" s="203"/>
      <c r="S141" s="204"/>
      <c r="T141" s="204"/>
      <c r="U141" s="200"/>
      <c r="V141" s="199"/>
      <c r="W141" s="205"/>
    </row>
    <row r="142" spans="1:23" s="39" customFormat="1" ht="12.75" customHeight="1">
      <c r="A142" s="206"/>
      <c r="B142" s="32"/>
      <c r="C142" s="33"/>
      <c r="D142" s="207"/>
      <c r="E142" s="208" t="s">
        <v>70</v>
      </c>
      <c r="F142" s="35" t="s">
        <v>1123</v>
      </c>
      <c r="G142" s="36"/>
      <c r="H142" s="42"/>
      <c r="I142" s="42"/>
      <c r="J142" s="32"/>
      <c r="K142" s="209"/>
      <c r="L142" s="38"/>
      <c r="M142" s="206"/>
      <c r="N142" s="32"/>
      <c r="O142" s="33"/>
      <c r="P142" s="207"/>
      <c r="Q142" s="208" t="s">
        <v>70</v>
      </c>
      <c r="R142" s="35" t="s">
        <v>1124</v>
      </c>
      <c r="S142" s="36"/>
      <c r="T142" s="42"/>
      <c r="U142" s="42"/>
      <c r="V142" s="32"/>
      <c r="W142" s="209"/>
    </row>
    <row r="143" spans="1:23" s="39" customFormat="1" ht="12.75" customHeight="1">
      <c r="A143" s="206"/>
      <c r="B143" s="32"/>
      <c r="C143" s="33"/>
      <c r="D143" s="207"/>
      <c r="E143" s="210" t="s">
        <v>73</v>
      </c>
      <c r="F143" s="35" t="s">
        <v>114</v>
      </c>
      <c r="G143" s="211"/>
      <c r="H143" s="42"/>
      <c r="I143" s="42"/>
      <c r="J143" s="32"/>
      <c r="K143" s="209"/>
      <c r="L143" s="38"/>
      <c r="M143" s="206"/>
      <c r="N143" s="32"/>
      <c r="O143" s="33"/>
      <c r="P143" s="207"/>
      <c r="Q143" s="210" t="s">
        <v>73</v>
      </c>
      <c r="R143" s="35" t="s">
        <v>442</v>
      </c>
      <c r="S143" s="211"/>
      <c r="T143" s="42"/>
      <c r="U143" s="42"/>
      <c r="V143" s="32"/>
      <c r="W143" s="209"/>
    </row>
    <row r="144" spans="1:23" s="39" customFormat="1" ht="12.75" customHeight="1">
      <c r="A144" s="206"/>
      <c r="B144" s="32"/>
      <c r="C144" s="33"/>
      <c r="D144" s="207"/>
      <c r="E144" s="210" t="s">
        <v>76</v>
      </c>
      <c r="F144" s="35" t="s">
        <v>149</v>
      </c>
      <c r="G144" s="36"/>
      <c r="H144" s="42"/>
      <c r="I144" s="42"/>
      <c r="J144" s="32"/>
      <c r="K144" s="209"/>
      <c r="L144" s="38"/>
      <c r="M144" s="206"/>
      <c r="N144" s="32"/>
      <c r="O144" s="33"/>
      <c r="P144" s="207"/>
      <c r="Q144" s="210" t="s">
        <v>76</v>
      </c>
      <c r="R144" s="35" t="s">
        <v>984</v>
      </c>
      <c r="S144" s="36"/>
      <c r="T144" s="42"/>
      <c r="U144" s="42"/>
      <c r="V144" s="32"/>
      <c r="W144" s="209"/>
    </row>
    <row r="145" spans="1:23" s="39" customFormat="1" ht="12.75" customHeight="1">
      <c r="A145" s="206"/>
      <c r="B145" s="32"/>
      <c r="C145" s="33"/>
      <c r="D145" s="207"/>
      <c r="E145" s="208" t="s">
        <v>79</v>
      </c>
      <c r="F145" s="35" t="s">
        <v>1125</v>
      </c>
      <c r="G145" s="36"/>
      <c r="H145" s="42"/>
      <c r="I145" s="42"/>
      <c r="J145" s="32"/>
      <c r="K145" s="209"/>
      <c r="L145" s="38"/>
      <c r="M145" s="206"/>
      <c r="N145" s="32"/>
      <c r="O145" s="33"/>
      <c r="P145" s="207"/>
      <c r="Q145" s="208" t="s">
        <v>79</v>
      </c>
      <c r="R145" s="35" t="s">
        <v>1126</v>
      </c>
      <c r="S145" s="36"/>
      <c r="T145" s="42"/>
      <c r="U145" s="42"/>
      <c r="V145" s="32"/>
      <c r="W145" s="209"/>
    </row>
    <row r="146" spans="1:23" s="39" customFormat="1" ht="12.75" customHeight="1">
      <c r="A146" s="213" t="s">
        <v>70</v>
      </c>
      <c r="B146" s="214" t="s">
        <v>114</v>
      </c>
      <c r="C146" s="33"/>
      <c r="D146" s="207"/>
      <c r="F146" s="36"/>
      <c r="G146" s="208" t="s">
        <v>70</v>
      </c>
      <c r="H146" s="216" t="s">
        <v>855</v>
      </c>
      <c r="I146" s="36"/>
      <c r="J146" s="211"/>
      <c r="K146" s="209"/>
      <c r="L146" s="38"/>
      <c r="M146" s="213" t="s">
        <v>70</v>
      </c>
      <c r="N146" s="214" t="s">
        <v>863</v>
      </c>
      <c r="O146" s="33"/>
      <c r="P146" s="207"/>
      <c r="R146" s="36"/>
      <c r="S146" s="208" t="s">
        <v>70</v>
      </c>
      <c r="T146" s="216" t="s">
        <v>857</v>
      </c>
      <c r="U146" s="36"/>
      <c r="V146" s="211"/>
      <c r="W146" s="209"/>
    </row>
    <row r="147" spans="1:23" s="39" customFormat="1" ht="12.75" customHeight="1">
      <c r="A147" s="217" t="s">
        <v>73</v>
      </c>
      <c r="B147" s="214" t="s">
        <v>1127</v>
      </c>
      <c r="C147" s="45"/>
      <c r="D147" s="207"/>
      <c r="F147" s="218"/>
      <c r="G147" s="210" t="s">
        <v>73</v>
      </c>
      <c r="H147" s="216" t="s">
        <v>233</v>
      </c>
      <c r="I147" s="36"/>
      <c r="J147" s="211"/>
      <c r="K147" s="209"/>
      <c r="L147" s="38"/>
      <c r="M147" s="217" t="s">
        <v>73</v>
      </c>
      <c r="N147" s="214" t="s">
        <v>504</v>
      </c>
      <c r="O147" s="45"/>
      <c r="P147" s="207"/>
      <c r="R147" s="218"/>
      <c r="S147" s="210" t="s">
        <v>73</v>
      </c>
      <c r="T147" s="216" t="s">
        <v>881</v>
      </c>
      <c r="U147" s="36"/>
      <c r="V147" s="211"/>
      <c r="W147" s="209"/>
    </row>
    <row r="148" spans="1:23" s="39" customFormat="1" ht="12.75" customHeight="1">
      <c r="A148" s="217" t="s">
        <v>76</v>
      </c>
      <c r="B148" s="214" t="s">
        <v>390</v>
      </c>
      <c r="C148" s="33"/>
      <c r="D148" s="207"/>
      <c r="F148" s="218"/>
      <c r="G148" s="210" t="s">
        <v>76</v>
      </c>
      <c r="H148" s="216" t="s">
        <v>1128</v>
      </c>
      <c r="I148" s="36"/>
      <c r="J148" s="36"/>
      <c r="K148" s="209"/>
      <c r="L148" s="38"/>
      <c r="M148" s="217" t="s">
        <v>76</v>
      </c>
      <c r="N148" s="214" t="s">
        <v>1129</v>
      </c>
      <c r="O148" s="33"/>
      <c r="P148" s="207"/>
      <c r="R148" s="218"/>
      <c r="S148" s="210" t="s">
        <v>76</v>
      </c>
      <c r="T148" s="216" t="s">
        <v>1130</v>
      </c>
      <c r="U148" s="36"/>
      <c r="V148" s="36"/>
      <c r="W148" s="209"/>
    </row>
    <row r="149" spans="1:23" s="39" customFormat="1" ht="12.75" customHeight="1">
      <c r="A149" s="213" t="s">
        <v>79</v>
      </c>
      <c r="B149" s="214" t="s">
        <v>1131</v>
      </c>
      <c r="C149" s="45"/>
      <c r="D149" s="207"/>
      <c r="F149" s="36"/>
      <c r="G149" s="208" t="s">
        <v>79</v>
      </c>
      <c r="H149" s="216" t="s">
        <v>563</v>
      </c>
      <c r="I149" s="95"/>
      <c r="J149" s="108" t="s">
        <v>96</v>
      </c>
      <c r="K149" s="97"/>
      <c r="L149" s="38"/>
      <c r="M149" s="213" t="s">
        <v>79</v>
      </c>
      <c r="N149" s="214" t="s">
        <v>1132</v>
      </c>
      <c r="O149" s="45"/>
      <c r="P149" s="207"/>
      <c r="R149" s="36"/>
      <c r="S149" s="208" t="s">
        <v>79</v>
      </c>
      <c r="T149" s="216" t="s">
        <v>1133</v>
      </c>
      <c r="U149" s="95"/>
      <c r="V149" s="108" t="s">
        <v>96</v>
      </c>
      <c r="W149" s="97"/>
    </row>
    <row r="150" spans="1:23" s="39" customFormat="1" ht="12.75" customHeight="1">
      <c r="A150" s="220"/>
      <c r="B150" s="45"/>
      <c r="C150" s="208"/>
      <c r="D150" s="207"/>
      <c r="E150" s="208" t="s">
        <v>70</v>
      </c>
      <c r="F150" s="212" t="s">
        <v>1134</v>
      </c>
      <c r="G150" s="36"/>
      <c r="H150" s="221"/>
      <c r="I150" s="112" t="s">
        <v>100</v>
      </c>
      <c r="J150" s="113" t="s">
        <v>1135</v>
      </c>
      <c r="K150" s="97"/>
      <c r="L150" s="38"/>
      <c r="M150" s="220"/>
      <c r="N150" s="45"/>
      <c r="O150" s="208"/>
      <c r="P150" s="207"/>
      <c r="Q150" s="208" t="s">
        <v>70</v>
      </c>
      <c r="R150" s="35" t="s">
        <v>1136</v>
      </c>
      <c r="S150" s="36"/>
      <c r="T150" s="221"/>
      <c r="U150" s="112" t="s">
        <v>100</v>
      </c>
      <c r="V150" s="113" t="s">
        <v>1137</v>
      </c>
      <c r="W150" s="97"/>
    </row>
    <row r="151" spans="1:23" s="39" customFormat="1" ht="12.75" customHeight="1">
      <c r="A151" s="206"/>
      <c r="B151" s="114" t="s">
        <v>104</v>
      </c>
      <c r="C151" s="33"/>
      <c r="D151" s="207"/>
      <c r="E151" s="210" t="s">
        <v>73</v>
      </c>
      <c r="F151" s="35" t="s">
        <v>1138</v>
      </c>
      <c r="G151" s="36"/>
      <c r="H151" s="42"/>
      <c r="I151" s="112" t="s">
        <v>5</v>
      </c>
      <c r="J151" s="115" t="s">
        <v>1135</v>
      </c>
      <c r="K151" s="97"/>
      <c r="L151" s="38"/>
      <c r="M151" s="206"/>
      <c r="N151" s="114" t="s">
        <v>104</v>
      </c>
      <c r="O151" s="33"/>
      <c r="P151" s="207"/>
      <c r="Q151" s="210" t="s">
        <v>73</v>
      </c>
      <c r="R151" s="35" t="s">
        <v>1139</v>
      </c>
      <c r="S151" s="36"/>
      <c r="T151" s="42"/>
      <c r="U151" s="112" t="s">
        <v>5</v>
      </c>
      <c r="V151" s="115" t="s">
        <v>1140</v>
      </c>
      <c r="W151" s="97"/>
    </row>
    <row r="152" spans="1:23" s="39" customFormat="1" ht="12.75" customHeight="1">
      <c r="A152" s="206"/>
      <c r="B152" s="114" t="s">
        <v>1141</v>
      </c>
      <c r="C152" s="33"/>
      <c r="D152" s="207"/>
      <c r="E152" s="210" t="s">
        <v>76</v>
      </c>
      <c r="F152" s="35" t="s">
        <v>733</v>
      </c>
      <c r="G152" s="211"/>
      <c r="H152" s="42"/>
      <c r="I152" s="112" t="s">
        <v>109</v>
      </c>
      <c r="J152" s="115" t="s">
        <v>1142</v>
      </c>
      <c r="K152" s="97"/>
      <c r="L152" s="38"/>
      <c r="M152" s="206"/>
      <c r="N152" s="114" t="s">
        <v>468</v>
      </c>
      <c r="O152" s="33"/>
      <c r="P152" s="207"/>
      <c r="Q152" s="210" t="s">
        <v>76</v>
      </c>
      <c r="R152" s="35" t="s">
        <v>510</v>
      </c>
      <c r="S152" s="211"/>
      <c r="T152" s="42"/>
      <c r="U152" s="112" t="s">
        <v>109</v>
      </c>
      <c r="V152" s="115" t="s">
        <v>1143</v>
      </c>
      <c r="W152" s="97"/>
    </row>
    <row r="153" spans="1:23" s="39" customFormat="1" ht="12.75" customHeight="1">
      <c r="A153" s="222"/>
      <c r="B153" s="43"/>
      <c r="C153" s="43"/>
      <c r="D153" s="207"/>
      <c r="E153" s="208" t="s">
        <v>79</v>
      </c>
      <c r="F153" s="214" t="s">
        <v>1144</v>
      </c>
      <c r="G153" s="43"/>
      <c r="H153" s="43"/>
      <c r="I153" s="118" t="s">
        <v>115</v>
      </c>
      <c r="J153" s="115" t="s">
        <v>1142</v>
      </c>
      <c r="K153" s="119"/>
      <c r="L153" s="46"/>
      <c r="M153" s="222"/>
      <c r="N153" s="43"/>
      <c r="O153" s="43"/>
      <c r="P153" s="207"/>
      <c r="Q153" s="208" t="s">
        <v>79</v>
      </c>
      <c r="R153" s="214" t="s">
        <v>1050</v>
      </c>
      <c r="S153" s="43"/>
      <c r="T153" s="43"/>
      <c r="U153" s="118" t="s">
        <v>115</v>
      </c>
      <c r="V153" s="115" t="s">
        <v>1143</v>
      </c>
      <c r="W153" s="119"/>
    </row>
    <row r="154" spans="1:23" ht="4.5" customHeight="1">
      <c r="A154" s="223"/>
      <c r="B154" s="224"/>
      <c r="C154" s="225"/>
      <c r="D154" s="226"/>
      <c r="E154" s="227"/>
      <c r="F154" s="228"/>
      <c r="G154" s="229"/>
      <c r="H154" s="229"/>
      <c r="I154" s="225"/>
      <c r="J154" s="224"/>
      <c r="K154" s="230"/>
      <c r="M154" s="223"/>
      <c r="N154" s="224"/>
      <c r="O154" s="225"/>
      <c r="P154" s="226"/>
      <c r="Q154" s="227"/>
      <c r="R154" s="228"/>
      <c r="S154" s="229"/>
      <c r="T154" s="229"/>
      <c r="U154" s="225"/>
      <c r="V154" s="224"/>
      <c r="W154" s="230"/>
    </row>
    <row r="155" spans="1:23" ht="12.75" customHeight="1">
      <c r="A155" s="130"/>
      <c r="B155" s="130" t="s">
        <v>117</v>
      </c>
      <c r="C155" s="131"/>
      <c r="D155" s="132" t="s">
        <v>118</v>
      </c>
      <c r="E155" s="132" t="s">
        <v>119</v>
      </c>
      <c r="F155" s="132" t="s">
        <v>120</v>
      </c>
      <c r="G155" s="133" t="s">
        <v>121</v>
      </c>
      <c r="H155" s="134"/>
      <c r="I155" s="131" t="s">
        <v>122</v>
      </c>
      <c r="J155" s="132" t="s">
        <v>117</v>
      </c>
      <c r="K155" s="130" t="s">
        <v>123</v>
      </c>
      <c r="L155" s="26">
        <v>150</v>
      </c>
      <c r="M155" s="130"/>
      <c r="N155" s="130" t="s">
        <v>117</v>
      </c>
      <c r="O155" s="131"/>
      <c r="P155" s="132" t="s">
        <v>118</v>
      </c>
      <c r="Q155" s="132" t="s">
        <v>119</v>
      </c>
      <c r="R155" s="132" t="s">
        <v>120</v>
      </c>
      <c r="S155" s="133" t="s">
        <v>121</v>
      </c>
      <c r="T155" s="134"/>
      <c r="U155" s="131" t="s">
        <v>122</v>
      </c>
      <c r="V155" s="132" t="s">
        <v>117</v>
      </c>
      <c r="W155" s="130" t="s">
        <v>123</v>
      </c>
    </row>
    <row r="156" spans="1:23" ht="12.75">
      <c r="A156" s="136" t="s">
        <v>123</v>
      </c>
      <c r="B156" s="179" t="s">
        <v>124</v>
      </c>
      <c r="C156" s="180" t="s">
        <v>125</v>
      </c>
      <c r="D156" s="181" t="s">
        <v>126</v>
      </c>
      <c r="E156" s="181" t="s">
        <v>127</v>
      </c>
      <c r="F156" s="181"/>
      <c r="G156" s="139" t="s">
        <v>125</v>
      </c>
      <c r="H156" s="139" t="s">
        <v>122</v>
      </c>
      <c r="I156" s="137"/>
      <c r="J156" s="136" t="s">
        <v>124</v>
      </c>
      <c r="K156" s="136"/>
      <c r="L156" s="26">
        <v>150</v>
      </c>
      <c r="M156" s="136" t="s">
        <v>123</v>
      </c>
      <c r="N156" s="179" t="s">
        <v>124</v>
      </c>
      <c r="O156" s="180" t="s">
        <v>125</v>
      </c>
      <c r="P156" s="181" t="s">
        <v>126</v>
      </c>
      <c r="Q156" s="181" t="s">
        <v>127</v>
      </c>
      <c r="R156" s="181"/>
      <c r="S156" s="139" t="s">
        <v>125</v>
      </c>
      <c r="T156" s="139" t="s">
        <v>122</v>
      </c>
      <c r="U156" s="137"/>
      <c r="V156" s="136" t="s">
        <v>124</v>
      </c>
      <c r="W156" s="136"/>
    </row>
    <row r="157" spans="1:23" ht="16.5" customHeight="1">
      <c r="A157" s="141">
        <v>-2.875</v>
      </c>
      <c r="B157" s="142">
        <v>2</v>
      </c>
      <c r="C157" s="143">
        <v>1</v>
      </c>
      <c r="D157" s="182" t="s">
        <v>224</v>
      </c>
      <c r="E157" s="144" t="s">
        <v>115</v>
      </c>
      <c r="F157" s="145">
        <v>9</v>
      </c>
      <c r="G157" s="146"/>
      <c r="H157" s="146">
        <v>140</v>
      </c>
      <c r="I157" s="147">
        <v>8</v>
      </c>
      <c r="J157" s="148">
        <v>4</v>
      </c>
      <c r="K157" s="149">
        <v>2.875</v>
      </c>
      <c r="L157" s="26"/>
      <c r="M157" s="141">
        <v>-4.375</v>
      </c>
      <c r="N157" s="142">
        <v>0</v>
      </c>
      <c r="O157" s="143">
        <v>1</v>
      </c>
      <c r="P157" s="182" t="s">
        <v>181</v>
      </c>
      <c r="Q157" s="144" t="s">
        <v>5</v>
      </c>
      <c r="R157" s="145">
        <v>10</v>
      </c>
      <c r="S157" s="146">
        <v>170</v>
      </c>
      <c r="T157" s="146"/>
      <c r="U157" s="147">
        <v>8</v>
      </c>
      <c r="V157" s="148">
        <v>6</v>
      </c>
      <c r="W157" s="149">
        <v>4.375</v>
      </c>
    </row>
    <row r="158" spans="1:23" ht="16.5" customHeight="1">
      <c r="A158" s="141">
        <v>-11.875</v>
      </c>
      <c r="B158" s="142">
        <v>0</v>
      </c>
      <c r="C158" s="143">
        <v>4</v>
      </c>
      <c r="D158" s="182" t="s">
        <v>647</v>
      </c>
      <c r="E158" s="144" t="s">
        <v>115</v>
      </c>
      <c r="F158" s="145">
        <v>10</v>
      </c>
      <c r="G158" s="146"/>
      <c r="H158" s="146">
        <v>790</v>
      </c>
      <c r="I158" s="147">
        <v>7</v>
      </c>
      <c r="J158" s="148">
        <v>6</v>
      </c>
      <c r="K158" s="149">
        <v>11.875</v>
      </c>
      <c r="L158" s="26"/>
      <c r="M158" s="141">
        <v>7.375</v>
      </c>
      <c r="N158" s="142">
        <v>6</v>
      </c>
      <c r="O158" s="143">
        <v>4</v>
      </c>
      <c r="P158" s="182" t="s">
        <v>183</v>
      </c>
      <c r="Q158" s="144" t="s">
        <v>100</v>
      </c>
      <c r="R158" s="145">
        <v>11</v>
      </c>
      <c r="S158" s="146">
        <v>690</v>
      </c>
      <c r="T158" s="146"/>
      <c r="U158" s="147">
        <v>7</v>
      </c>
      <c r="V158" s="148">
        <v>0</v>
      </c>
      <c r="W158" s="149">
        <v>-7.375</v>
      </c>
    </row>
    <row r="159" spans="1:23" ht="16.5" customHeight="1">
      <c r="A159" s="141">
        <v>2.875</v>
      </c>
      <c r="B159" s="142">
        <v>4</v>
      </c>
      <c r="C159" s="143">
        <v>2</v>
      </c>
      <c r="D159" s="182" t="s">
        <v>181</v>
      </c>
      <c r="E159" s="144" t="s">
        <v>100</v>
      </c>
      <c r="F159" s="145">
        <v>10</v>
      </c>
      <c r="G159" s="146">
        <v>170</v>
      </c>
      <c r="H159" s="146"/>
      <c r="I159" s="147">
        <v>6</v>
      </c>
      <c r="J159" s="148">
        <v>2</v>
      </c>
      <c r="K159" s="149">
        <v>-2.875</v>
      </c>
      <c r="L159" s="26"/>
      <c r="M159" s="141">
        <v>2.375</v>
      </c>
      <c r="N159" s="142">
        <v>4</v>
      </c>
      <c r="O159" s="143">
        <v>2</v>
      </c>
      <c r="P159" s="182" t="s">
        <v>179</v>
      </c>
      <c r="Q159" s="144" t="s">
        <v>100</v>
      </c>
      <c r="R159" s="145">
        <v>11</v>
      </c>
      <c r="S159" s="146">
        <v>450</v>
      </c>
      <c r="T159" s="146"/>
      <c r="U159" s="147">
        <v>6</v>
      </c>
      <c r="V159" s="148">
        <v>2</v>
      </c>
      <c r="W159" s="149">
        <v>-2.375</v>
      </c>
    </row>
    <row r="160" spans="1:23" ht="16.5" customHeight="1">
      <c r="A160" s="141">
        <v>11.875</v>
      </c>
      <c r="B160" s="142">
        <v>6</v>
      </c>
      <c r="C160" s="143">
        <v>3</v>
      </c>
      <c r="D160" s="182" t="s">
        <v>183</v>
      </c>
      <c r="E160" s="144" t="s">
        <v>100</v>
      </c>
      <c r="F160" s="145">
        <v>10</v>
      </c>
      <c r="G160" s="146">
        <v>790</v>
      </c>
      <c r="H160" s="146"/>
      <c r="I160" s="147">
        <v>5</v>
      </c>
      <c r="J160" s="148">
        <v>0</v>
      </c>
      <c r="K160" s="149">
        <v>-11.875</v>
      </c>
      <c r="L160" s="26"/>
      <c r="M160" s="141">
        <v>-3.375</v>
      </c>
      <c r="N160" s="142">
        <v>2</v>
      </c>
      <c r="O160" s="143">
        <v>3</v>
      </c>
      <c r="P160" s="182" t="s">
        <v>181</v>
      </c>
      <c r="Q160" s="144" t="s">
        <v>100</v>
      </c>
      <c r="R160" s="145">
        <v>11</v>
      </c>
      <c r="S160" s="146">
        <v>200</v>
      </c>
      <c r="T160" s="146"/>
      <c r="U160" s="147">
        <v>5</v>
      </c>
      <c r="V160" s="148">
        <v>4</v>
      </c>
      <c r="W160" s="149">
        <v>3.375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1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61</v>
      </c>
      <c r="C162" s="20"/>
      <c r="D162" s="19"/>
      <c r="E162" s="21" t="s">
        <v>375</v>
      </c>
      <c r="F162" s="22"/>
      <c r="G162" s="23" t="s">
        <v>63</v>
      </c>
      <c r="H162" s="23"/>
      <c r="I162" s="24" t="s">
        <v>137</v>
      </c>
      <c r="J162" s="24"/>
      <c r="K162" s="25"/>
      <c r="L162" s="26">
        <v>150</v>
      </c>
      <c r="M162" s="18"/>
      <c r="N162" s="19" t="s">
        <v>61</v>
      </c>
      <c r="O162" s="20"/>
      <c r="P162" s="19"/>
      <c r="Q162" s="21" t="s">
        <v>376</v>
      </c>
      <c r="R162" s="22"/>
      <c r="S162" s="23" t="s">
        <v>63</v>
      </c>
      <c r="T162" s="23"/>
      <c r="U162" s="24" t="s">
        <v>139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67</v>
      </c>
      <c r="H163" s="31"/>
      <c r="I163" s="24" t="s">
        <v>69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67</v>
      </c>
      <c r="T163" s="31"/>
      <c r="U163" s="24" t="s">
        <v>140</v>
      </c>
      <c r="V163" s="24"/>
      <c r="W163" s="25"/>
    </row>
    <row r="164" spans="1:23" s="39" customFormat="1" ht="4.5" customHeight="1">
      <c r="A164" s="198"/>
      <c r="B164" s="199"/>
      <c r="C164" s="200"/>
      <c r="D164" s="201"/>
      <c r="E164" s="202"/>
      <c r="F164" s="203"/>
      <c r="G164" s="204"/>
      <c r="H164" s="204"/>
      <c r="I164" s="200"/>
      <c r="J164" s="199"/>
      <c r="K164" s="205"/>
      <c r="L164" s="26"/>
      <c r="M164" s="198"/>
      <c r="N164" s="199"/>
      <c r="O164" s="200"/>
      <c r="P164" s="201"/>
      <c r="Q164" s="202"/>
      <c r="R164" s="203"/>
      <c r="S164" s="204"/>
      <c r="T164" s="204"/>
      <c r="U164" s="200"/>
      <c r="V164" s="199"/>
      <c r="W164" s="205"/>
    </row>
    <row r="165" spans="1:23" s="39" customFormat="1" ht="12.75" customHeight="1">
      <c r="A165" s="206"/>
      <c r="B165" s="32"/>
      <c r="C165" s="33"/>
      <c r="D165" s="207"/>
      <c r="E165" s="208" t="s">
        <v>70</v>
      </c>
      <c r="F165" s="35" t="s">
        <v>1145</v>
      </c>
      <c r="G165" s="36"/>
      <c r="H165" s="42"/>
      <c r="I165" s="42"/>
      <c r="J165" s="32"/>
      <c r="K165" s="209"/>
      <c r="L165" s="38"/>
      <c r="M165" s="206"/>
      <c r="N165" s="32"/>
      <c r="O165" s="33"/>
      <c r="P165" s="207"/>
      <c r="Q165" s="208" t="s">
        <v>70</v>
      </c>
      <c r="R165" s="35" t="s">
        <v>1146</v>
      </c>
      <c r="S165" s="36"/>
      <c r="T165" s="42"/>
      <c r="U165" s="42"/>
      <c r="V165" s="32"/>
      <c r="W165" s="209"/>
    </row>
    <row r="166" spans="1:23" s="39" customFormat="1" ht="12.75" customHeight="1">
      <c r="A166" s="206"/>
      <c r="B166" s="32"/>
      <c r="C166" s="33"/>
      <c r="D166" s="207"/>
      <c r="E166" s="210" t="s">
        <v>73</v>
      </c>
      <c r="F166" s="35" t="s">
        <v>77</v>
      </c>
      <c r="G166" s="211"/>
      <c r="H166" s="42"/>
      <c r="I166" s="42"/>
      <c r="J166" s="32"/>
      <c r="K166" s="209"/>
      <c r="L166" s="38"/>
      <c r="M166" s="206"/>
      <c r="N166" s="32"/>
      <c r="O166" s="33"/>
      <c r="P166" s="207"/>
      <c r="Q166" s="210" t="s">
        <v>73</v>
      </c>
      <c r="R166" s="35" t="s">
        <v>155</v>
      </c>
      <c r="S166" s="211"/>
      <c r="T166" s="42"/>
      <c r="U166" s="42"/>
      <c r="V166" s="32"/>
      <c r="W166" s="209"/>
    </row>
    <row r="167" spans="1:23" s="39" customFormat="1" ht="12.75" customHeight="1">
      <c r="A167" s="206"/>
      <c r="B167" s="32"/>
      <c r="C167" s="33"/>
      <c r="D167" s="207"/>
      <c r="E167" s="210" t="s">
        <v>76</v>
      </c>
      <c r="F167" s="35" t="s">
        <v>676</v>
      </c>
      <c r="G167" s="36"/>
      <c r="H167" s="42"/>
      <c r="I167" s="42"/>
      <c r="J167" s="32"/>
      <c r="K167" s="209"/>
      <c r="L167" s="38"/>
      <c r="M167" s="206"/>
      <c r="N167" s="32"/>
      <c r="O167" s="33"/>
      <c r="P167" s="207"/>
      <c r="Q167" s="210" t="s">
        <v>76</v>
      </c>
      <c r="R167" s="212" t="s">
        <v>1147</v>
      </c>
      <c r="S167" s="36"/>
      <c r="T167" s="42"/>
      <c r="U167" s="42"/>
      <c r="V167" s="32"/>
      <c r="W167" s="209"/>
    </row>
    <row r="168" spans="1:23" s="39" customFormat="1" ht="12.75" customHeight="1">
      <c r="A168" s="206"/>
      <c r="B168" s="32"/>
      <c r="C168" s="33"/>
      <c r="D168" s="207"/>
      <c r="E168" s="208" t="s">
        <v>79</v>
      </c>
      <c r="F168" s="35" t="s">
        <v>1148</v>
      </c>
      <c r="G168" s="36"/>
      <c r="H168" s="42"/>
      <c r="I168" s="42"/>
      <c r="J168" s="32"/>
      <c r="K168" s="209"/>
      <c r="L168" s="38"/>
      <c r="M168" s="206"/>
      <c r="N168" s="32"/>
      <c r="O168" s="33"/>
      <c r="P168" s="207"/>
      <c r="Q168" s="208" t="s">
        <v>79</v>
      </c>
      <c r="R168" s="35" t="s">
        <v>501</v>
      </c>
      <c r="S168" s="36"/>
      <c r="T168" s="42"/>
      <c r="U168" s="42"/>
      <c r="V168" s="32"/>
      <c r="W168" s="209"/>
    </row>
    <row r="169" spans="1:23" s="39" customFormat="1" ht="12.75" customHeight="1">
      <c r="A169" s="213" t="s">
        <v>70</v>
      </c>
      <c r="B169" s="219" t="s">
        <v>631</v>
      </c>
      <c r="C169" s="33"/>
      <c r="D169" s="207"/>
      <c r="F169" s="36"/>
      <c r="G169" s="208" t="s">
        <v>70</v>
      </c>
      <c r="H169" s="216" t="s">
        <v>436</v>
      </c>
      <c r="I169" s="36"/>
      <c r="J169" s="211"/>
      <c r="K169" s="209"/>
      <c r="L169" s="38"/>
      <c r="M169" s="213" t="s">
        <v>70</v>
      </c>
      <c r="N169" s="214" t="s">
        <v>1149</v>
      </c>
      <c r="O169" s="33"/>
      <c r="P169" s="207"/>
      <c r="R169" s="36"/>
      <c r="S169" s="208" t="s">
        <v>70</v>
      </c>
      <c r="T169" s="216" t="s">
        <v>1150</v>
      </c>
      <c r="U169" s="36"/>
      <c r="V169" s="211"/>
      <c r="W169" s="209"/>
    </row>
    <row r="170" spans="1:23" s="39" customFormat="1" ht="12.75" customHeight="1">
      <c r="A170" s="217" t="s">
        <v>73</v>
      </c>
      <c r="B170" s="214" t="s">
        <v>541</v>
      </c>
      <c r="C170" s="45"/>
      <c r="D170" s="207"/>
      <c r="F170" s="218"/>
      <c r="G170" s="210" t="s">
        <v>73</v>
      </c>
      <c r="H170" s="216" t="s">
        <v>220</v>
      </c>
      <c r="I170" s="36"/>
      <c r="J170" s="211"/>
      <c r="K170" s="209"/>
      <c r="L170" s="38"/>
      <c r="M170" s="217" t="s">
        <v>73</v>
      </c>
      <c r="N170" s="214" t="s">
        <v>1151</v>
      </c>
      <c r="O170" s="45"/>
      <c r="P170" s="207"/>
      <c r="R170" s="218"/>
      <c r="S170" s="210" t="s">
        <v>73</v>
      </c>
      <c r="T170" s="215" t="s">
        <v>873</v>
      </c>
      <c r="U170" s="36"/>
      <c r="V170" s="211"/>
      <c r="W170" s="209"/>
    </row>
    <row r="171" spans="1:23" s="39" customFormat="1" ht="12.75" customHeight="1">
      <c r="A171" s="217" t="s">
        <v>76</v>
      </c>
      <c r="B171" s="214" t="s">
        <v>1152</v>
      </c>
      <c r="C171" s="33"/>
      <c r="D171" s="207"/>
      <c r="F171" s="218"/>
      <c r="G171" s="210" t="s">
        <v>76</v>
      </c>
      <c r="H171" s="216" t="s">
        <v>1153</v>
      </c>
      <c r="I171" s="36"/>
      <c r="J171" s="36"/>
      <c r="K171" s="209"/>
      <c r="L171" s="38"/>
      <c r="M171" s="217" t="s">
        <v>76</v>
      </c>
      <c r="N171" s="214" t="s">
        <v>892</v>
      </c>
      <c r="O171" s="33"/>
      <c r="P171" s="207"/>
      <c r="R171" s="218"/>
      <c r="S171" s="210" t="s">
        <v>76</v>
      </c>
      <c r="T171" s="216" t="s">
        <v>563</v>
      </c>
      <c r="U171" s="36"/>
      <c r="V171" s="36"/>
      <c r="W171" s="209"/>
    </row>
    <row r="172" spans="1:23" s="39" customFormat="1" ht="12.75" customHeight="1">
      <c r="A172" s="213" t="s">
        <v>79</v>
      </c>
      <c r="B172" s="214" t="s">
        <v>344</v>
      </c>
      <c r="C172" s="45"/>
      <c r="D172" s="207"/>
      <c r="F172" s="36"/>
      <c r="G172" s="208" t="s">
        <v>79</v>
      </c>
      <c r="H172" s="216" t="s">
        <v>1154</v>
      </c>
      <c r="I172" s="95"/>
      <c r="J172" s="108" t="s">
        <v>96</v>
      </c>
      <c r="K172" s="97"/>
      <c r="L172" s="38"/>
      <c r="M172" s="213" t="s">
        <v>79</v>
      </c>
      <c r="N172" s="214" t="s">
        <v>197</v>
      </c>
      <c r="O172" s="45"/>
      <c r="P172" s="207"/>
      <c r="R172" s="36"/>
      <c r="S172" s="208" t="s">
        <v>79</v>
      </c>
      <c r="T172" s="216" t="s">
        <v>1155</v>
      </c>
      <c r="U172" s="95"/>
      <c r="V172" s="108" t="s">
        <v>96</v>
      </c>
      <c r="W172" s="97"/>
    </row>
    <row r="173" spans="1:23" s="39" customFormat="1" ht="12.75" customHeight="1">
      <c r="A173" s="220"/>
      <c r="B173" s="45"/>
      <c r="C173" s="208"/>
      <c r="D173" s="207"/>
      <c r="E173" s="208" t="s">
        <v>70</v>
      </c>
      <c r="F173" s="35" t="s">
        <v>192</v>
      </c>
      <c r="G173" s="36"/>
      <c r="H173" s="221"/>
      <c r="I173" s="112" t="s">
        <v>100</v>
      </c>
      <c r="J173" s="113" t="s">
        <v>1156</v>
      </c>
      <c r="K173" s="97"/>
      <c r="L173" s="38"/>
      <c r="M173" s="220"/>
      <c r="N173" s="45"/>
      <c r="O173" s="208"/>
      <c r="P173" s="207"/>
      <c r="Q173" s="208" t="s">
        <v>70</v>
      </c>
      <c r="R173" s="35" t="s">
        <v>1138</v>
      </c>
      <c r="S173" s="36"/>
      <c r="T173" s="221"/>
      <c r="U173" s="112" t="s">
        <v>100</v>
      </c>
      <c r="V173" s="113" t="s">
        <v>1157</v>
      </c>
      <c r="W173" s="97"/>
    </row>
    <row r="174" spans="1:23" s="39" customFormat="1" ht="12.75" customHeight="1">
      <c r="A174" s="206"/>
      <c r="B174" s="114" t="s">
        <v>104</v>
      </c>
      <c r="C174" s="33"/>
      <c r="D174" s="207"/>
      <c r="E174" s="210" t="s">
        <v>73</v>
      </c>
      <c r="F174" s="35" t="s">
        <v>1158</v>
      </c>
      <c r="G174" s="36"/>
      <c r="H174" s="42"/>
      <c r="I174" s="112" t="s">
        <v>5</v>
      </c>
      <c r="J174" s="115" t="s">
        <v>1156</v>
      </c>
      <c r="K174" s="97"/>
      <c r="L174" s="38"/>
      <c r="M174" s="206"/>
      <c r="N174" s="114" t="s">
        <v>104</v>
      </c>
      <c r="O174" s="33"/>
      <c r="P174" s="207"/>
      <c r="Q174" s="210" t="s">
        <v>73</v>
      </c>
      <c r="R174" s="35" t="s">
        <v>1159</v>
      </c>
      <c r="S174" s="36"/>
      <c r="T174" s="42"/>
      <c r="U174" s="112" t="s">
        <v>5</v>
      </c>
      <c r="V174" s="115" t="s">
        <v>1157</v>
      </c>
      <c r="W174" s="97"/>
    </row>
    <row r="175" spans="1:23" s="39" customFormat="1" ht="12.75" customHeight="1">
      <c r="A175" s="206"/>
      <c r="B175" s="114" t="s">
        <v>1160</v>
      </c>
      <c r="C175" s="33"/>
      <c r="D175" s="207"/>
      <c r="E175" s="210" t="s">
        <v>76</v>
      </c>
      <c r="F175" s="35" t="s">
        <v>1046</v>
      </c>
      <c r="G175" s="211"/>
      <c r="H175" s="42"/>
      <c r="I175" s="112" t="s">
        <v>109</v>
      </c>
      <c r="J175" s="115" t="s">
        <v>1161</v>
      </c>
      <c r="K175" s="97"/>
      <c r="L175" s="38"/>
      <c r="M175" s="206"/>
      <c r="N175" s="114" t="s">
        <v>1162</v>
      </c>
      <c r="O175" s="33"/>
      <c r="P175" s="207"/>
      <c r="Q175" s="210" t="s">
        <v>76</v>
      </c>
      <c r="R175" s="35" t="s">
        <v>1163</v>
      </c>
      <c r="S175" s="211"/>
      <c r="T175" s="42"/>
      <c r="U175" s="112" t="s">
        <v>109</v>
      </c>
      <c r="V175" s="115" t="s">
        <v>1164</v>
      </c>
      <c r="W175" s="97"/>
    </row>
    <row r="176" spans="1:23" s="39" customFormat="1" ht="12.75" customHeight="1">
      <c r="A176" s="222"/>
      <c r="B176" s="43"/>
      <c r="C176" s="43"/>
      <c r="D176" s="207"/>
      <c r="E176" s="208" t="s">
        <v>79</v>
      </c>
      <c r="F176" s="214" t="s">
        <v>1050</v>
      </c>
      <c r="G176" s="43"/>
      <c r="H176" s="43"/>
      <c r="I176" s="118" t="s">
        <v>115</v>
      </c>
      <c r="J176" s="115" t="s">
        <v>1161</v>
      </c>
      <c r="K176" s="119"/>
      <c r="L176" s="46"/>
      <c r="M176" s="222"/>
      <c r="N176" s="43"/>
      <c r="O176" s="43"/>
      <c r="P176" s="207"/>
      <c r="Q176" s="208" t="s">
        <v>79</v>
      </c>
      <c r="R176" s="219" t="s">
        <v>620</v>
      </c>
      <c r="S176" s="43"/>
      <c r="T176" s="43"/>
      <c r="U176" s="118" t="s">
        <v>115</v>
      </c>
      <c r="V176" s="115" t="s">
        <v>1164</v>
      </c>
      <c r="W176" s="119"/>
    </row>
    <row r="177" spans="1:23" ht="4.5" customHeight="1">
      <c r="A177" s="223"/>
      <c r="B177" s="224"/>
      <c r="C177" s="225"/>
      <c r="D177" s="226"/>
      <c r="E177" s="227"/>
      <c r="F177" s="228"/>
      <c r="G177" s="229"/>
      <c r="H177" s="229"/>
      <c r="I177" s="225"/>
      <c r="J177" s="224"/>
      <c r="K177" s="230"/>
      <c r="M177" s="223"/>
      <c r="N177" s="224"/>
      <c r="O177" s="225"/>
      <c r="P177" s="226"/>
      <c r="Q177" s="227"/>
      <c r="R177" s="228"/>
      <c r="S177" s="229"/>
      <c r="T177" s="229"/>
      <c r="U177" s="225"/>
      <c r="V177" s="224"/>
      <c r="W177" s="230"/>
    </row>
    <row r="178" spans="1:23" ht="12.75" customHeight="1">
      <c r="A178" s="130"/>
      <c r="B178" s="130" t="s">
        <v>117</v>
      </c>
      <c r="C178" s="131"/>
      <c r="D178" s="132" t="s">
        <v>118</v>
      </c>
      <c r="E178" s="132" t="s">
        <v>119</v>
      </c>
      <c r="F178" s="132" t="s">
        <v>120</v>
      </c>
      <c r="G178" s="133" t="s">
        <v>121</v>
      </c>
      <c r="H178" s="134"/>
      <c r="I178" s="131" t="s">
        <v>122</v>
      </c>
      <c r="J178" s="132" t="s">
        <v>117</v>
      </c>
      <c r="K178" s="130" t="s">
        <v>123</v>
      </c>
      <c r="L178" s="26">
        <v>150</v>
      </c>
      <c r="M178" s="130"/>
      <c r="N178" s="130" t="s">
        <v>117</v>
      </c>
      <c r="O178" s="131"/>
      <c r="P178" s="132" t="s">
        <v>118</v>
      </c>
      <c r="Q178" s="132" t="s">
        <v>119</v>
      </c>
      <c r="R178" s="132" t="s">
        <v>120</v>
      </c>
      <c r="S178" s="133" t="s">
        <v>121</v>
      </c>
      <c r="T178" s="134"/>
      <c r="U178" s="131" t="s">
        <v>122</v>
      </c>
      <c r="V178" s="132" t="s">
        <v>117</v>
      </c>
      <c r="W178" s="130" t="s">
        <v>123</v>
      </c>
    </row>
    <row r="179" spans="1:23" ht="12.75">
      <c r="A179" s="136" t="s">
        <v>123</v>
      </c>
      <c r="B179" s="179" t="s">
        <v>124</v>
      </c>
      <c r="C179" s="180" t="s">
        <v>125</v>
      </c>
      <c r="D179" s="181" t="s">
        <v>126</v>
      </c>
      <c r="E179" s="181" t="s">
        <v>127</v>
      </c>
      <c r="F179" s="181"/>
      <c r="G179" s="139" t="s">
        <v>125</v>
      </c>
      <c r="H179" s="139" t="s">
        <v>122</v>
      </c>
      <c r="I179" s="137"/>
      <c r="J179" s="136" t="s">
        <v>124</v>
      </c>
      <c r="K179" s="136"/>
      <c r="L179" s="26">
        <v>150</v>
      </c>
      <c r="M179" s="136" t="s">
        <v>123</v>
      </c>
      <c r="N179" s="179" t="s">
        <v>124</v>
      </c>
      <c r="O179" s="180" t="s">
        <v>125</v>
      </c>
      <c r="P179" s="181" t="s">
        <v>126</v>
      </c>
      <c r="Q179" s="181" t="s">
        <v>127</v>
      </c>
      <c r="R179" s="181"/>
      <c r="S179" s="139" t="s">
        <v>125</v>
      </c>
      <c r="T179" s="139" t="s">
        <v>122</v>
      </c>
      <c r="U179" s="137"/>
      <c r="V179" s="136" t="s">
        <v>124</v>
      </c>
      <c r="W179" s="136"/>
    </row>
    <row r="180" spans="1:23" ht="16.5" customHeight="1">
      <c r="A180" s="141">
        <v>-8.875</v>
      </c>
      <c r="B180" s="142">
        <v>0</v>
      </c>
      <c r="C180" s="143">
        <v>1</v>
      </c>
      <c r="D180" s="182" t="s">
        <v>336</v>
      </c>
      <c r="E180" s="144" t="s">
        <v>109</v>
      </c>
      <c r="F180" s="145">
        <v>11</v>
      </c>
      <c r="G180" s="146"/>
      <c r="H180" s="146">
        <v>400</v>
      </c>
      <c r="I180" s="147">
        <v>8</v>
      </c>
      <c r="J180" s="148">
        <v>6</v>
      </c>
      <c r="K180" s="149">
        <v>8.875</v>
      </c>
      <c r="L180" s="26"/>
      <c r="M180" s="141">
        <v>1.75</v>
      </c>
      <c r="N180" s="142">
        <v>6</v>
      </c>
      <c r="O180" s="143">
        <v>3</v>
      </c>
      <c r="P180" s="182" t="s">
        <v>336</v>
      </c>
      <c r="Q180" s="144" t="s">
        <v>109</v>
      </c>
      <c r="R180" s="145">
        <v>11</v>
      </c>
      <c r="S180" s="146"/>
      <c r="T180" s="146">
        <v>600</v>
      </c>
      <c r="U180" s="147">
        <v>8</v>
      </c>
      <c r="V180" s="148">
        <v>0</v>
      </c>
      <c r="W180" s="149">
        <v>-1.75</v>
      </c>
    </row>
    <row r="181" spans="1:23" ht="16.5" customHeight="1">
      <c r="A181" s="141">
        <v>2.875</v>
      </c>
      <c r="B181" s="142">
        <v>6</v>
      </c>
      <c r="C181" s="143">
        <v>4</v>
      </c>
      <c r="D181" s="182" t="s">
        <v>336</v>
      </c>
      <c r="E181" s="144" t="s">
        <v>109</v>
      </c>
      <c r="F181" s="145">
        <v>9</v>
      </c>
      <c r="G181" s="146">
        <v>100</v>
      </c>
      <c r="H181" s="146"/>
      <c r="I181" s="147">
        <v>7</v>
      </c>
      <c r="J181" s="148">
        <v>0</v>
      </c>
      <c r="K181" s="149">
        <v>-2.875</v>
      </c>
      <c r="L181" s="26"/>
      <c r="M181" s="141">
        <v>-0.25</v>
      </c>
      <c r="N181" s="142">
        <v>2</v>
      </c>
      <c r="O181" s="143">
        <v>5</v>
      </c>
      <c r="P181" s="190" t="s">
        <v>128</v>
      </c>
      <c r="Q181" s="144" t="s">
        <v>115</v>
      </c>
      <c r="R181" s="145">
        <v>11</v>
      </c>
      <c r="S181" s="146"/>
      <c r="T181" s="146">
        <v>660</v>
      </c>
      <c r="U181" s="147">
        <v>1</v>
      </c>
      <c r="V181" s="148">
        <v>4</v>
      </c>
      <c r="W181" s="149">
        <v>0.25</v>
      </c>
    </row>
    <row r="182" spans="1:23" ht="16.5" customHeight="1">
      <c r="A182" s="141">
        <v>1</v>
      </c>
      <c r="B182" s="142">
        <v>3</v>
      </c>
      <c r="C182" s="143">
        <v>2</v>
      </c>
      <c r="D182" s="182" t="s">
        <v>336</v>
      </c>
      <c r="E182" s="144" t="s">
        <v>109</v>
      </c>
      <c r="F182" s="145">
        <v>10</v>
      </c>
      <c r="G182" s="146">
        <v>50</v>
      </c>
      <c r="H182" s="146"/>
      <c r="I182" s="147">
        <v>6</v>
      </c>
      <c r="J182" s="148">
        <v>3</v>
      </c>
      <c r="K182" s="149">
        <v>-1</v>
      </c>
      <c r="L182" s="26"/>
      <c r="M182" s="141">
        <v>-0.25</v>
      </c>
      <c r="N182" s="142">
        <v>2</v>
      </c>
      <c r="O182" s="143">
        <v>6</v>
      </c>
      <c r="P182" s="182" t="s">
        <v>128</v>
      </c>
      <c r="Q182" s="144" t="s">
        <v>115</v>
      </c>
      <c r="R182" s="145">
        <v>11</v>
      </c>
      <c r="S182" s="146"/>
      <c r="T182" s="146">
        <v>660</v>
      </c>
      <c r="U182" s="147">
        <v>7</v>
      </c>
      <c r="V182" s="148">
        <v>4</v>
      </c>
      <c r="W182" s="149">
        <v>0.25</v>
      </c>
    </row>
    <row r="183" spans="1:23" ht="16.5" customHeight="1">
      <c r="A183" s="141">
        <v>1</v>
      </c>
      <c r="B183" s="142">
        <v>3</v>
      </c>
      <c r="C183" s="143">
        <v>3</v>
      </c>
      <c r="D183" s="182" t="s">
        <v>179</v>
      </c>
      <c r="E183" s="144" t="s">
        <v>109</v>
      </c>
      <c r="F183" s="145">
        <v>9</v>
      </c>
      <c r="G183" s="146">
        <v>50</v>
      </c>
      <c r="H183" s="146"/>
      <c r="I183" s="147">
        <v>5</v>
      </c>
      <c r="J183" s="148">
        <v>3</v>
      </c>
      <c r="K183" s="149">
        <v>-1</v>
      </c>
      <c r="L183" s="26"/>
      <c r="M183" s="141">
        <v>-0.25</v>
      </c>
      <c r="N183" s="142">
        <v>2</v>
      </c>
      <c r="O183" s="143">
        <v>4</v>
      </c>
      <c r="P183" s="190" t="s">
        <v>128</v>
      </c>
      <c r="Q183" s="144" t="s">
        <v>115</v>
      </c>
      <c r="R183" s="145">
        <v>11</v>
      </c>
      <c r="S183" s="146"/>
      <c r="T183" s="146">
        <v>660</v>
      </c>
      <c r="U183" s="147">
        <v>2</v>
      </c>
      <c r="V183" s="148">
        <v>4</v>
      </c>
      <c r="W183" s="149">
        <v>0.25</v>
      </c>
    </row>
    <row r="184" spans="1:23" s="39" customFormat="1" ht="9.75" customHeight="1">
      <c r="A184" s="192"/>
      <c r="B184" s="193"/>
      <c r="C184" s="47"/>
      <c r="D184" s="48"/>
      <c r="E184" s="49"/>
      <c r="F184" s="50"/>
      <c r="G184" s="51"/>
      <c r="H184" s="51"/>
      <c r="I184" s="47"/>
      <c r="J184" s="193"/>
      <c r="K184" s="192"/>
      <c r="L184" s="26"/>
      <c r="M184" s="192"/>
      <c r="N184" s="193"/>
      <c r="O184" s="47"/>
      <c r="P184" s="48"/>
      <c r="Q184" s="49"/>
      <c r="R184" s="50"/>
      <c r="S184" s="51"/>
      <c r="T184" s="51"/>
      <c r="U184" s="47"/>
      <c r="V184" s="193"/>
      <c r="W184" s="192"/>
    </row>
    <row r="185" spans="1:23" s="39" customFormat="1" ht="15">
      <c r="A185" s="18"/>
      <c r="B185" s="19" t="s">
        <v>61</v>
      </c>
      <c r="C185" s="20"/>
      <c r="D185" s="19"/>
      <c r="E185" s="21" t="s">
        <v>405</v>
      </c>
      <c r="F185" s="22"/>
      <c r="G185" s="23" t="s">
        <v>63</v>
      </c>
      <c r="H185" s="23"/>
      <c r="I185" s="24" t="s">
        <v>64</v>
      </c>
      <c r="J185" s="24"/>
      <c r="K185" s="25"/>
      <c r="L185" s="26">
        <v>150</v>
      </c>
      <c r="M185" s="18"/>
      <c r="N185" s="19" t="s">
        <v>61</v>
      </c>
      <c r="O185" s="20"/>
      <c r="P185" s="19"/>
      <c r="Q185" s="21" t="s">
        <v>406</v>
      </c>
      <c r="R185" s="22"/>
      <c r="S185" s="23" t="s">
        <v>63</v>
      </c>
      <c r="T185" s="23"/>
      <c r="U185" s="24" t="s">
        <v>66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67</v>
      </c>
      <c r="H186" s="31"/>
      <c r="I186" s="24" t="s">
        <v>68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67</v>
      </c>
      <c r="T186" s="31"/>
      <c r="U186" s="24" t="s">
        <v>69</v>
      </c>
      <c r="V186" s="24"/>
      <c r="W186" s="25"/>
    </row>
    <row r="187" spans="1:23" s="39" customFormat="1" ht="4.5" customHeight="1">
      <c r="A187" s="198"/>
      <c r="B187" s="199"/>
      <c r="C187" s="200"/>
      <c r="D187" s="201"/>
      <c r="E187" s="202"/>
      <c r="F187" s="203"/>
      <c r="G187" s="204"/>
      <c r="H187" s="204"/>
      <c r="I187" s="200"/>
      <c r="J187" s="199"/>
      <c r="K187" s="205"/>
      <c r="L187" s="26"/>
      <c r="M187" s="198"/>
      <c r="N187" s="199"/>
      <c r="O187" s="200"/>
      <c r="P187" s="201"/>
      <c r="Q187" s="202"/>
      <c r="R187" s="203"/>
      <c r="S187" s="204"/>
      <c r="T187" s="204"/>
      <c r="U187" s="200"/>
      <c r="V187" s="199"/>
      <c r="W187" s="205"/>
    </row>
    <row r="188" spans="1:23" s="39" customFormat="1" ht="12.75" customHeight="1">
      <c r="A188" s="206"/>
      <c r="B188" s="32"/>
      <c r="C188" s="33"/>
      <c r="D188" s="207"/>
      <c r="E188" s="208" t="s">
        <v>70</v>
      </c>
      <c r="F188" s="35" t="s">
        <v>1165</v>
      </c>
      <c r="G188" s="36"/>
      <c r="H188" s="42"/>
      <c r="I188" s="42"/>
      <c r="J188" s="32"/>
      <c r="K188" s="209"/>
      <c r="L188" s="38"/>
      <c r="M188" s="206"/>
      <c r="N188" s="32"/>
      <c r="O188" s="33"/>
      <c r="P188" s="207"/>
      <c r="Q188" s="208" t="s">
        <v>70</v>
      </c>
      <c r="R188" s="35" t="s">
        <v>481</v>
      </c>
      <c r="S188" s="36"/>
      <c r="T188" s="42"/>
      <c r="U188" s="42"/>
      <c r="V188" s="32"/>
      <c r="W188" s="209"/>
    </row>
    <row r="189" spans="1:23" s="39" customFormat="1" ht="12.75" customHeight="1">
      <c r="A189" s="206"/>
      <c r="B189" s="32"/>
      <c r="C189" s="33"/>
      <c r="D189" s="207"/>
      <c r="E189" s="210" t="s">
        <v>73</v>
      </c>
      <c r="F189" s="35" t="s">
        <v>853</v>
      </c>
      <c r="G189" s="211"/>
      <c r="H189" s="42"/>
      <c r="I189" s="42"/>
      <c r="J189" s="32"/>
      <c r="K189" s="209"/>
      <c r="L189" s="38"/>
      <c r="M189" s="206"/>
      <c r="N189" s="32"/>
      <c r="O189" s="33"/>
      <c r="P189" s="207"/>
      <c r="Q189" s="210" t="s">
        <v>73</v>
      </c>
      <c r="R189" s="35" t="s">
        <v>393</v>
      </c>
      <c r="S189" s="211"/>
      <c r="T189" s="42"/>
      <c r="U189" s="42"/>
      <c r="V189" s="32"/>
      <c r="W189" s="209"/>
    </row>
    <row r="190" spans="1:23" s="39" customFormat="1" ht="12.75" customHeight="1">
      <c r="A190" s="206"/>
      <c r="B190" s="32"/>
      <c r="C190" s="33"/>
      <c r="D190" s="207"/>
      <c r="E190" s="210" t="s">
        <v>76</v>
      </c>
      <c r="F190" s="35" t="s">
        <v>327</v>
      </c>
      <c r="G190" s="36"/>
      <c r="H190" s="42"/>
      <c r="I190" s="42"/>
      <c r="J190" s="32"/>
      <c r="K190" s="209"/>
      <c r="L190" s="38"/>
      <c r="M190" s="206"/>
      <c r="N190" s="32"/>
      <c r="O190" s="33"/>
      <c r="P190" s="207"/>
      <c r="Q190" s="210" t="s">
        <v>76</v>
      </c>
      <c r="R190" s="35" t="s">
        <v>1138</v>
      </c>
      <c r="S190" s="36"/>
      <c r="T190" s="42"/>
      <c r="U190" s="42"/>
      <c r="V190" s="32"/>
      <c r="W190" s="209"/>
    </row>
    <row r="191" spans="1:23" s="39" customFormat="1" ht="12.75" customHeight="1">
      <c r="A191" s="206"/>
      <c r="B191" s="32"/>
      <c r="C191" s="33"/>
      <c r="D191" s="207"/>
      <c r="E191" s="208" t="s">
        <v>79</v>
      </c>
      <c r="F191" s="35" t="s">
        <v>364</v>
      </c>
      <c r="G191" s="36"/>
      <c r="H191" s="42"/>
      <c r="I191" s="42"/>
      <c r="J191" s="32"/>
      <c r="K191" s="209"/>
      <c r="L191" s="38"/>
      <c r="M191" s="206"/>
      <c r="N191" s="32"/>
      <c r="O191" s="33"/>
      <c r="P191" s="207"/>
      <c r="Q191" s="208" t="s">
        <v>79</v>
      </c>
      <c r="R191" s="35" t="s">
        <v>894</v>
      </c>
      <c r="S191" s="36"/>
      <c r="T191" s="42"/>
      <c r="U191" s="42"/>
      <c r="V191" s="32"/>
      <c r="W191" s="209"/>
    </row>
    <row r="192" spans="1:23" s="39" customFormat="1" ht="12.75" customHeight="1">
      <c r="A192" s="213" t="s">
        <v>70</v>
      </c>
      <c r="B192" s="214" t="s">
        <v>194</v>
      </c>
      <c r="C192" s="33"/>
      <c r="D192" s="207"/>
      <c r="F192" s="36"/>
      <c r="G192" s="208" t="s">
        <v>70</v>
      </c>
      <c r="H192" s="216" t="s">
        <v>1166</v>
      </c>
      <c r="I192" s="36"/>
      <c r="J192" s="211"/>
      <c r="K192" s="209"/>
      <c r="L192" s="38"/>
      <c r="M192" s="213" t="s">
        <v>70</v>
      </c>
      <c r="N192" s="214" t="s">
        <v>157</v>
      </c>
      <c r="O192" s="33"/>
      <c r="P192" s="207"/>
      <c r="R192" s="36"/>
      <c r="S192" s="208" t="s">
        <v>70</v>
      </c>
      <c r="T192" s="216" t="s">
        <v>1167</v>
      </c>
      <c r="U192" s="36"/>
      <c r="V192" s="211"/>
      <c r="W192" s="209"/>
    </row>
    <row r="193" spans="1:23" s="39" customFormat="1" ht="12.75" customHeight="1">
      <c r="A193" s="217" t="s">
        <v>73</v>
      </c>
      <c r="B193" s="214" t="s">
        <v>951</v>
      </c>
      <c r="C193" s="45"/>
      <c r="D193" s="207"/>
      <c r="F193" s="218"/>
      <c r="G193" s="210" t="s">
        <v>73</v>
      </c>
      <c r="H193" s="216" t="s">
        <v>1168</v>
      </c>
      <c r="I193" s="36"/>
      <c r="J193" s="211"/>
      <c r="K193" s="209"/>
      <c r="L193" s="38"/>
      <c r="M193" s="217" t="s">
        <v>73</v>
      </c>
      <c r="N193" s="214" t="s">
        <v>1169</v>
      </c>
      <c r="O193" s="45"/>
      <c r="P193" s="207"/>
      <c r="R193" s="218"/>
      <c r="S193" s="210" t="s">
        <v>73</v>
      </c>
      <c r="T193" s="216" t="s">
        <v>1170</v>
      </c>
      <c r="U193" s="36"/>
      <c r="V193" s="211"/>
      <c r="W193" s="209"/>
    </row>
    <row r="194" spans="1:23" s="39" customFormat="1" ht="12.75" customHeight="1">
      <c r="A194" s="217" t="s">
        <v>76</v>
      </c>
      <c r="B194" s="214" t="s">
        <v>386</v>
      </c>
      <c r="C194" s="33"/>
      <c r="D194" s="207"/>
      <c r="F194" s="218"/>
      <c r="G194" s="210" t="s">
        <v>76</v>
      </c>
      <c r="H194" s="216" t="s">
        <v>383</v>
      </c>
      <c r="I194" s="36"/>
      <c r="J194" s="36"/>
      <c r="K194" s="209"/>
      <c r="L194" s="38"/>
      <c r="M194" s="217" t="s">
        <v>76</v>
      </c>
      <c r="N194" s="214" t="s">
        <v>1171</v>
      </c>
      <c r="O194" s="33"/>
      <c r="P194" s="207"/>
      <c r="R194" s="218"/>
      <c r="S194" s="210" t="s">
        <v>76</v>
      </c>
      <c r="T194" s="216" t="s">
        <v>484</v>
      </c>
      <c r="U194" s="36"/>
      <c r="V194" s="36"/>
      <c r="W194" s="209"/>
    </row>
    <row r="195" spans="1:23" s="39" customFormat="1" ht="12.75" customHeight="1">
      <c r="A195" s="213" t="s">
        <v>79</v>
      </c>
      <c r="B195" s="214" t="s">
        <v>626</v>
      </c>
      <c r="C195" s="45"/>
      <c r="D195" s="207"/>
      <c r="F195" s="36"/>
      <c r="G195" s="208" t="s">
        <v>79</v>
      </c>
      <c r="H195" s="216" t="s">
        <v>536</v>
      </c>
      <c r="I195" s="95"/>
      <c r="J195" s="108" t="s">
        <v>96</v>
      </c>
      <c r="K195" s="97"/>
      <c r="L195" s="38"/>
      <c r="M195" s="213" t="s">
        <v>79</v>
      </c>
      <c r="N195" s="214" t="s">
        <v>780</v>
      </c>
      <c r="O195" s="45"/>
      <c r="P195" s="207"/>
      <c r="R195" s="36"/>
      <c r="S195" s="208" t="s">
        <v>79</v>
      </c>
      <c r="T195" s="216" t="s">
        <v>220</v>
      </c>
      <c r="U195" s="95"/>
      <c r="V195" s="108" t="s">
        <v>96</v>
      </c>
      <c r="W195" s="97"/>
    </row>
    <row r="196" spans="1:23" s="39" customFormat="1" ht="12.75" customHeight="1">
      <c r="A196" s="220"/>
      <c r="B196" s="45"/>
      <c r="C196" s="208"/>
      <c r="D196" s="207"/>
      <c r="E196" s="208" t="s">
        <v>70</v>
      </c>
      <c r="F196" s="35" t="s">
        <v>442</v>
      </c>
      <c r="G196" s="36"/>
      <c r="H196" s="221"/>
      <c r="I196" s="112" t="s">
        <v>100</v>
      </c>
      <c r="J196" s="113" t="s">
        <v>1172</v>
      </c>
      <c r="K196" s="97"/>
      <c r="L196" s="38"/>
      <c r="M196" s="220"/>
      <c r="N196" s="45"/>
      <c r="O196" s="208"/>
      <c r="P196" s="207"/>
      <c r="Q196" s="208" t="s">
        <v>70</v>
      </c>
      <c r="R196" s="35" t="s">
        <v>909</v>
      </c>
      <c r="S196" s="36"/>
      <c r="T196" s="221"/>
      <c r="U196" s="112" t="s">
        <v>100</v>
      </c>
      <c r="V196" s="113" t="s">
        <v>1173</v>
      </c>
      <c r="W196" s="97"/>
    </row>
    <row r="197" spans="1:23" s="39" customFormat="1" ht="12.75" customHeight="1">
      <c r="A197" s="206"/>
      <c r="B197" s="114" t="s">
        <v>104</v>
      </c>
      <c r="C197" s="33"/>
      <c r="D197" s="207"/>
      <c r="E197" s="210" t="s">
        <v>73</v>
      </c>
      <c r="F197" s="35" t="s">
        <v>155</v>
      </c>
      <c r="G197" s="36"/>
      <c r="H197" s="42"/>
      <c r="I197" s="112" t="s">
        <v>5</v>
      </c>
      <c r="J197" s="115" t="s">
        <v>1172</v>
      </c>
      <c r="K197" s="97"/>
      <c r="L197" s="38"/>
      <c r="M197" s="206"/>
      <c r="N197" s="114" t="s">
        <v>104</v>
      </c>
      <c r="O197" s="33"/>
      <c r="P197" s="207"/>
      <c r="Q197" s="210" t="s">
        <v>73</v>
      </c>
      <c r="R197" s="35" t="s">
        <v>857</v>
      </c>
      <c r="S197" s="36"/>
      <c r="T197" s="42"/>
      <c r="U197" s="112" t="s">
        <v>5</v>
      </c>
      <c r="V197" s="115" t="s">
        <v>1173</v>
      </c>
      <c r="W197" s="97"/>
    </row>
    <row r="198" spans="1:23" s="39" customFormat="1" ht="12.75" customHeight="1">
      <c r="A198" s="206"/>
      <c r="B198" s="114" t="s">
        <v>1174</v>
      </c>
      <c r="C198" s="33"/>
      <c r="D198" s="207"/>
      <c r="E198" s="210" t="s">
        <v>76</v>
      </c>
      <c r="F198" s="35" t="s">
        <v>1175</v>
      </c>
      <c r="G198" s="211"/>
      <c r="H198" s="42"/>
      <c r="I198" s="112" t="s">
        <v>109</v>
      </c>
      <c r="J198" s="115" t="s">
        <v>1176</v>
      </c>
      <c r="K198" s="97"/>
      <c r="L198" s="38"/>
      <c r="M198" s="206"/>
      <c r="N198" s="114" t="s">
        <v>1177</v>
      </c>
      <c r="O198" s="33"/>
      <c r="P198" s="207"/>
      <c r="Q198" s="210" t="s">
        <v>76</v>
      </c>
      <c r="R198" s="35" t="s">
        <v>482</v>
      </c>
      <c r="S198" s="211"/>
      <c r="T198" s="42"/>
      <c r="U198" s="112" t="s">
        <v>109</v>
      </c>
      <c r="V198" s="115" t="s">
        <v>1178</v>
      </c>
      <c r="W198" s="97"/>
    </row>
    <row r="199" spans="1:23" s="39" customFormat="1" ht="12.75" customHeight="1">
      <c r="A199" s="222"/>
      <c r="B199" s="43"/>
      <c r="C199" s="43"/>
      <c r="D199" s="207"/>
      <c r="E199" s="208" t="s">
        <v>79</v>
      </c>
      <c r="F199" s="214" t="s">
        <v>1179</v>
      </c>
      <c r="G199" s="43"/>
      <c r="H199" s="43"/>
      <c r="I199" s="118" t="s">
        <v>115</v>
      </c>
      <c r="J199" s="115" t="s">
        <v>1180</v>
      </c>
      <c r="K199" s="119"/>
      <c r="L199" s="46"/>
      <c r="M199" s="222"/>
      <c r="N199" s="43"/>
      <c r="O199" s="43"/>
      <c r="P199" s="207"/>
      <c r="Q199" s="208" t="s">
        <v>79</v>
      </c>
      <c r="R199" s="214" t="s">
        <v>1181</v>
      </c>
      <c r="S199" s="43"/>
      <c r="T199" s="43"/>
      <c r="U199" s="118" t="s">
        <v>115</v>
      </c>
      <c r="V199" s="115" t="s">
        <v>1178</v>
      </c>
      <c r="W199" s="119"/>
    </row>
    <row r="200" spans="1:23" ht="4.5" customHeight="1">
      <c r="A200" s="223"/>
      <c r="B200" s="224"/>
      <c r="C200" s="225"/>
      <c r="D200" s="226"/>
      <c r="E200" s="227"/>
      <c r="F200" s="228"/>
      <c r="G200" s="229"/>
      <c r="H200" s="229"/>
      <c r="I200" s="225"/>
      <c r="J200" s="224"/>
      <c r="K200" s="230"/>
      <c r="M200" s="223"/>
      <c r="N200" s="224"/>
      <c r="O200" s="225"/>
      <c r="P200" s="226"/>
      <c r="Q200" s="227"/>
      <c r="R200" s="228"/>
      <c r="S200" s="229"/>
      <c r="T200" s="229"/>
      <c r="U200" s="225"/>
      <c r="V200" s="224"/>
      <c r="W200" s="230"/>
    </row>
    <row r="201" spans="1:23" ht="14.25" customHeight="1">
      <c r="A201" s="130"/>
      <c r="B201" s="130" t="s">
        <v>117</v>
      </c>
      <c r="C201" s="131"/>
      <c r="D201" s="132" t="s">
        <v>118</v>
      </c>
      <c r="E201" s="132" t="s">
        <v>119</v>
      </c>
      <c r="F201" s="132" t="s">
        <v>120</v>
      </c>
      <c r="G201" s="133" t="s">
        <v>121</v>
      </c>
      <c r="H201" s="134"/>
      <c r="I201" s="131" t="s">
        <v>122</v>
      </c>
      <c r="J201" s="132" t="s">
        <v>117</v>
      </c>
      <c r="K201" s="130" t="s">
        <v>123</v>
      </c>
      <c r="L201" s="26">
        <v>150</v>
      </c>
      <c r="M201" s="130"/>
      <c r="N201" s="130" t="s">
        <v>117</v>
      </c>
      <c r="O201" s="131"/>
      <c r="P201" s="132" t="s">
        <v>118</v>
      </c>
      <c r="Q201" s="132" t="s">
        <v>119</v>
      </c>
      <c r="R201" s="132" t="s">
        <v>120</v>
      </c>
      <c r="S201" s="133" t="s">
        <v>121</v>
      </c>
      <c r="T201" s="134"/>
      <c r="U201" s="131" t="s">
        <v>122</v>
      </c>
      <c r="V201" s="132" t="s">
        <v>117</v>
      </c>
      <c r="W201" s="130" t="s">
        <v>123</v>
      </c>
    </row>
    <row r="202" spans="1:23" ht="14.25" customHeight="1">
      <c r="A202" s="136" t="s">
        <v>123</v>
      </c>
      <c r="B202" s="179" t="s">
        <v>124</v>
      </c>
      <c r="C202" s="180" t="s">
        <v>125</v>
      </c>
      <c r="D202" s="181" t="s">
        <v>126</v>
      </c>
      <c r="E202" s="181" t="s">
        <v>127</v>
      </c>
      <c r="F202" s="181"/>
      <c r="G202" s="139" t="s">
        <v>125</v>
      </c>
      <c r="H202" s="139" t="s">
        <v>122</v>
      </c>
      <c r="I202" s="137"/>
      <c r="J202" s="136" t="s">
        <v>124</v>
      </c>
      <c r="K202" s="136"/>
      <c r="L202" s="26">
        <v>150</v>
      </c>
      <c r="M202" s="136" t="s">
        <v>123</v>
      </c>
      <c r="N202" s="179" t="s">
        <v>124</v>
      </c>
      <c r="O202" s="180" t="s">
        <v>125</v>
      </c>
      <c r="P202" s="181" t="s">
        <v>126</v>
      </c>
      <c r="Q202" s="181" t="s">
        <v>127</v>
      </c>
      <c r="R202" s="181"/>
      <c r="S202" s="139" t="s">
        <v>125</v>
      </c>
      <c r="T202" s="139" t="s">
        <v>122</v>
      </c>
      <c r="U202" s="137"/>
      <c r="V202" s="136" t="s">
        <v>124</v>
      </c>
      <c r="W202" s="136"/>
    </row>
    <row r="203" spans="1:23" ht="16.5" customHeight="1">
      <c r="A203" s="141">
        <v>1.75</v>
      </c>
      <c r="B203" s="142">
        <v>6</v>
      </c>
      <c r="C203" s="143">
        <v>3</v>
      </c>
      <c r="D203" s="182" t="s">
        <v>135</v>
      </c>
      <c r="E203" s="144" t="s">
        <v>100</v>
      </c>
      <c r="F203" s="145">
        <v>9</v>
      </c>
      <c r="G203" s="146">
        <v>140</v>
      </c>
      <c r="H203" s="146"/>
      <c r="I203" s="147">
        <v>8</v>
      </c>
      <c r="J203" s="148">
        <v>0</v>
      </c>
      <c r="K203" s="149">
        <v>-1.75</v>
      </c>
      <c r="L203" s="26"/>
      <c r="M203" s="141">
        <v>1.875</v>
      </c>
      <c r="N203" s="142">
        <v>6</v>
      </c>
      <c r="O203" s="143">
        <v>3</v>
      </c>
      <c r="P203" s="182" t="s">
        <v>182</v>
      </c>
      <c r="Q203" s="144" t="s">
        <v>5</v>
      </c>
      <c r="R203" s="145">
        <v>8</v>
      </c>
      <c r="S203" s="146"/>
      <c r="T203" s="146">
        <v>100</v>
      </c>
      <c r="U203" s="147">
        <v>8</v>
      </c>
      <c r="V203" s="148">
        <v>0</v>
      </c>
      <c r="W203" s="149">
        <v>-1.875</v>
      </c>
    </row>
    <row r="204" spans="1:23" ht="16.5" customHeight="1">
      <c r="A204" s="141">
        <v>-3.625</v>
      </c>
      <c r="B204" s="142">
        <v>0</v>
      </c>
      <c r="C204" s="143">
        <v>5</v>
      </c>
      <c r="D204" s="190" t="s">
        <v>261</v>
      </c>
      <c r="E204" s="144" t="s">
        <v>5</v>
      </c>
      <c r="F204" s="145">
        <v>6</v>
      </c>
      <c r="G204" s="146"/>
      <c r="H204" s="146">
        <v>50</v>
      </c>
      <c r="I204" s="147">
        <v>1</v>
      </c>
      <c r="J204" s="148">
        <v>6</v>
      </c>
      <c r="K204" s="149">
        <v>3.625</v>
      </c>
      <c r="L204" s="26"/>
      <c r="M204" s="141">
        <v>-0.125</v>
      </c>
      <c r="N204" s="142">
        <v>3</v>
      </c>
      <c r="O204" s="143">
        <v>5</v>
      </c>
      <c r="P204" s="182" t="s">
        <v>224</v>
      </c>
      <c r="Q204" s="144" t="s">
        <v>109</v>
      </c>
      <c r="R204" s="145">
        <v>10</v>
      </c>
      <c r="S204" s="146"/>
      <c r="T204" s="146">
        <v>170</v>
      </c>
      <c r="U204" s="147">
        <v>1</v>
      </c>
      <c r="V204" s="148">
        <v>3</v>
      </c>
      <c r="W204" s="149">
        <v>0.125</v>
      </c>
    </row>
    <row r="205" spans="1:23" ht="16.5" customHeight="1">
      <c r="A205" s="141">
        <v>-0.125</v>
      </c>
      <c r="B205" s="142">
        <v>2</v>
      </c>
      <c r="C205" s="143">
        <v>6</v>
      </c>
      <c r="D205" s="182" t="s">
        <v>261</v>
      </c>
      <c r="E205" s="144" t="s">
        <v>5</v>
      </c>
      <c r="F205" s="145">
        <v>7</v>
      </c>
      <c r="G205" s="146">
        <v>90</v>
      </c>
      <c r="H205" s="146"/>
      <c r="I205" s="147">
        <v>7</v>
      </c>
      <c r="J205" s="148">
        <v>4</v>
      </c>
      <c r="K205" s="149">
        <v>0.125</v>
      </c>
      <c r="L205" s="26"/>
      <c r="M205" s="141">
        <v>-0.125</v>
      </c>
      <c r="N205" s="142">
        <v>3</v>
      </c>
      <c r="O205" s="143">
        <v>6</v>
      </c>
      <c r="P205" s="182" t="s">
        <v>224</v>
      </c>
      <c r="Q205" s="144" t="s">
        <v>109</v>
      </c>
      <c r="R205" s="145">
        <v>10</v>
      </c>
      <c r="S205" s="146"/>
      <c r="T205" s="146">
        <v>170</v>
      </c>
      <c r="U205" s="147">
        <v>7</v>
      </c>
      <c r="V205" s="148">
        <v>3</v>
      </c>
      <c r="W205" s="149">
        <v>0.125</v>
      </c>
    </row>
    <row r="206" spans="1:23" ht="16.5" customHeight="1">
      <c r="A206" s="141">
        <v>0.75</v>
      </c>
      <c r="B206" s="142">
        <v>4</v>
      </c>
      <c r="C206" s="143">
        <v>4</v>
      </c>
      <c r="D206" s="182" t="s">
        <v>135</v>
      </c>
      <c r="E206" s="144" t="s">
        <v>100</v>
      </c>
      <c r="F206" s="145">
        <v>8</v>
      </c>
      <c r="G206" s="146">
        <v>110</v>
      </c>
      <c r="H206" s="146"/>
      <c r="I206" s="147">
        <v>2</v>
      </c>
      <c r="J206" s="148">
        <v>2</v>
      </c>
      <c r="K206" s="149">
        <v>-0.75</v>
      </c>
      <c r="L206" s="26"/>
      <c r="M206" s="141">
        <v>-1.125</v>
      </c>
      <c r="N206" s="142">
        <v>0</v>
      </c>
      <c r="O206" s="143">
        <v>4</v>
      </c>
      <c r="P206" s="182" t="s">
        <v>774</v>
      </c>
      <c r="Q206" s="144" t="s">
        <v>5</v>
      </c>
      <c r="R206" s="145">
        <v>8</v>
      </c>
      <c r="S206" s="146"/>
      <c r="T206" s="146">
        <v>200</v>
      </c>
      <c r="U206" s="147">
        <v>2</v>
      </c>
      <c r="V206" s="148">
        <v>6</v>
      </c>
      <c r="W206" s="149">
        <v>1.125</v>
      </c>
    </row>
    <row r="207" spans="1:28" s="39" customFormat="1" ht="30" customHeight="1">
      <c r="A207" s="192"/>
      <c r="B207" s="193"/>
      <c r="C207" s="47"/>
      <c r="D207" s="48"/>
      <c r="E207" s="49"/>
      <c r="F207" s="27"/>
      <c r="G207" s="51"/>
      <c r="H207" s="51"/>
      <c r="I207" s="47"/>
      <c r="J207" s="193"/>
      <c r="K207" s="192"/>
      <c r="L207" s="26"/>
      <c r="M207" s="192"/>
      <c r="N207" s="193"/>
      <c r="O207" s="47"/>
      <c r="P207" s="48"/>
      <c r="Q207" s="49"/>
      <c r="R207" s="50"/>
      <c r="S207" s="51"/>
      <c r="T207" s="51"/>
      <c r="U207" s="47"/>
      <c r="V207" s="193"/>
      <c r="W207" s="192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61</v>
      </c>
      <c r="C208" s="20"/>
      <c r="D208" s="19"/>
      <c r="E208" s="21" t="s">
        <v>699</v>
      </c>
      <c r="F208" s="22"/>
      <c r="G208" s="23" t="s">
        <v>63</v>
      </c>
      <c r="H208" s="23"/>
      <c r="I208" s="24" t="s">
        <v>137</v>
      </c>
      <c r="J208" s="24"/>
      <c r="K208" s="25"/>
      <c r="L208" s="26">
        <v>150</v>
      </c>
      <c r="M208" s="18"/>
      <c r="N208" s="19" t="s">
        <v>61</v>
      </c>
      <c r="O208" s="20"/>
      <c r="P208" s="19"/>
      <c r="Q208" s="21" t="s">
        <v>700</v>
      </c>
      <c r="R208" s="22"/>
      <c r="S208" s="23" t="s">
        <v>63</v>
      </c>
      <c r="T208" s="23"/>
      <c r="U208" s="24" t="s">
        <v>139</v>
      </c>
      <c r="V208" s="24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67</v>
      </c>
      <c r="H209" s="31"/>
      <c r="I209" s="24" t="s">
        <v>140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67</v>
      </c>
      <c r="T209" s="31"/>
      <c r="U209" s="24" t="s">
        <v>141</v>
      </c>
      <c r="V209" s="24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98"/>
      <c r="B210" s="199"/>
      <c r="C210" s="200"/>
      <c r="D210" s="201"/>
      <c r="E210" s="202"/>
      <c r="F210" s="203"/>
      <c r="G210" s="204"/>
      <c r="H210" s="204"/>
      <c r="I210" s="200"/>
      <c r="J210" s="199"/>
      <c r="K210" s="205"/>
      <c r="L210" s="26"/>
      <c r="M210" s="198"/>
      <c r="N210" s="199"/>
      <c r="O210" s="200"/>
      <c r="P210" s="201"/>
      <c r="Q210" s="202"/>
      <c r="R210" s="203"/>
      <c r="S210" s="204"/>
      <c r="T210" s="204"/>
      <c r="U210" s="200"/>
      <c r="V210" s="199"/>
      <c r="W210" s="205"/>
      <c r="X210" s="27"/>
      <c r="Y210" s="27"/>
      <c r="Z210" s="27"/>
      <c r="AA210" s="27"/>
      <c r="AB210" s="27"/>
    </row>
    <row r="211" spans="1:23" s="39" customFormat="1" ht="12.75" customHeight="1">
      <c r="A211" s="206"/>
      <c r="B211" s="32"/>
      <c r="C211" s="33"/>
      <c r="D211" s="207"/>
      <c r="E211" s="208" t="s">
        <v>70</v>
      </c>
      <c r="F211" s="35" t="s">
        <v>274</v>
      </c>
      <c r="G211" s="36"/>
      <c r="H211" s="42"/>
      <c r="I211" s="42"/>
      <c r="J211" s="32"/>
      <c r="K211" s="209"/>
      <c r="L211" s="38"/>
      <c r="M211" s="206"/>
      <c r="N211" s="32"/>
      <c r="O211" s="33"/>
      <c r="P211" s="207"/>
      <c r="Q211" s="208" t="s">
        <v>70</v>
      </c>
      <c r="R211" s="35" t="s">
        <v>462</v>
      </c>
      <c r="S211" s="36"/>
      <c r="T211" s="42"/>
      <c r="U211" s="42"/>
      <c r="V211" s="32"/>
      <c r="W211" s="209"/>
    </row>
    <row r="212" spans="1:23" s="39" customFormat="1" ht="12.75" customHeight="1">
      <c r="A212" s="206"/>
      <c r="B212" s="32"/>
      <c r="C212" s="33"/>
      <c r="D212" s="207"/>
      <c r="E212" s="210" t="s">
        <v>73</v>
      </c>
      <c r="F212" s="35" t="s">
        <v>142</v>
      </c>
      <c r="G212" s="211"/>
      <c r="H212" s="42"/>
      <c r="I212" s="42"/>
      <c r="J212" s="32"/>
      <c r="K212" s="209"/>
      <c r="L212" s="38"/>
      <c r="M212" s="206"/>
      <c r="N212" s="32"/>
      <c r="O212" s="33"/>
      <c r="P212" s="207"/>
      <c r="Q212" s="210" t="s">
        <v>73</v>
      </c>
      <c r="R212" s="35" t="s">
        <v>655</v>
      </c>
      <c r="S212" s="211"/>
      <c r="T212" s="42"/>
      <c r="U212" s="42"/>
      <c r="V212" s="32"/>
      <c r="W212" s="209"/>
    </row>
    <row r="213" spans="1:23" s="39" customFormat="1" ht="12.75" customHeight="1">
      <c r="A213" s="206"/>
      <c r="B213" s="32"/>
      <c r="C213" s="33"/>
      <c r="D213" s="207"/>
      <c r="E213" s="210" t="s">
        <v>76</v>
      </c>
      <c r="F213" s="35" t="s">
        <v>1182</v>
      </c>
      <c r="G213" s="36"/>
      <c r="H213" s="42"/>
      <c r="I213" s="42"/>
      <c r="J213" s="32"/>
      <c r="K213" s="209"/>
      <c r="L213" s="38"/>
      <c r="M213" s="206"/>
      <c r="N213" s="32"/>
      <c r="O213" s="33"/>
      <c r="P213" s="207"/>
      <c r="Q213" s="210" t="s">
        <v>76</v>
      </c>
      <c r="R213" s="35" t="s">
        <v>1183</v>
      </c>
      <c r="S213" s="36"/>
      <c r="T213" s="42"/>
      <c r="U213" s="42"/>
      <c r="V213" s="32"/>
      <c r="W213" s="209"/>
    </row>
    <row r="214" spans="1:23" s="39" customFormat="1" ht="12.75" customHeight="1">
      <c r="A214" s="206"/>
      <c r="B214" s="32"/>
      <c r="C214" s="33"/>
      <c r="D214" s="207"/>
      <c r="E214" s="208" t="s">
        <v>79</v>
      </c>
      <c r="F214" s="35" t="s">
        <v>1184</v>
      </c>
      <c r="G214" s="36"/>
      <c r="H214" s="42"/>
      <c r="I214" s="42"/>
      <c r="J214" s="32"/>
      <c r="K214" s="209"/>
      <c r="L214" s="38"/>
      <c r="M214" s="206"/>
      <c r="N214" s="32"/>
      <c r="O214" s="33"/>
      <c r="P214" s="207"/>
      <c r="Q214" s="208" t="s">
        <v>79</v>
      </c>
      <c r="R214" s="35" t="s">
        <v>89</v>
      </c>
      <c r="S214" s="36"/>
      <c r="T214" s="42"/>
      <c r="U214" s="42"/>
      <c r="V214" s="32"/>
      <c r="W214" s="209"/>
    </row>
    <row r="215" spans="1:23" s="39" customFormat="1" ht="12.75" customHeight="1">
      <c r="A215" s="213" t="s">
        <v>70</v>
      </c>
      <c r="B215" s="214" t="s">
        <v>1031</v>
      </c>
      <c r="C215" s="33"/>
      <c r="D215" s="207"/>
      <c r="F215" s="36"/>
      <c r="G215" s="208" t="s">
        <v>70</v>
      </c>
      <c r="H215" s="216" t="s">
        <v>945</v>
      </c>
      <c r="I215" s="36"/>
      <c r="J215" s="211"/>
      <c r="K215" s="209"/>
      <c r="L215" s="38"/>
      <c r="M215" s="213" t="s">
        <v>70</v>
      </c>
      <c r="N215" s="214" t="s">
        <v>1185</v>
      </c>
      <c r="O215" s="33"/>
      <c r="P215" s="207"/>
      <c r="R215" s="36"/>
      <c r="S215" s="208" t="s">
        <v>70</v>
      </c>
      <c r="T215" s="216" t="s">
        <v>1067</v>
      </c>
      <c r="U215" s="36"/>
      <c r="V215" s="211"/>
      <c r="W215" s="209"/>
    </row>
    <row r="216" spans="1:23" s="39" customFormat="1" ht="12.75" customHeight="1">
      <c r="A216" s="217" t="s">
        <v>73</v>
      </c>
      <c r="B216" s="214" t="s">
        <v>1186</v>
      </c>
      <c r="C216" s="45"/>
      <c r="D216" s="207"/>
      <c r="F216" s="218"/>
      <c r="G216" s="210" t="s">
        <v>73</v>
      </c>
      <c r="H216" s="216" t="s">
        <v>1026</v>
      </c>
      <c r="I216" s="36"/>
      <c r="J216" s="211"/>
      <c r="K216" s="209"/>
      <c r="L216" s="38"/>
      <c r="M216" s="217" t="s">
        <v>73</v>
      </c>
      <c r="N216" s="219" t="s">
        <v>265</v>
      </c>
      <c r="O216" s="45"/>
      <c r="P216" s="207"/>
      <c r="R216" s="218"/>
      <c r="S216" s="210" t="s">
        <v>73</v>
      </c>
      <c r="T216" s="216" t="s">
        <v>187</v>
      </c>
      <c r="U216" s="36"/>
      <c r="V216" s="211"/>
      <c r="W216" s="209"/>
    </row>
    <row r="217" spans="1:23" s="39" customFormat="1" ht="12.75" customHeight="1">
      <c r="A217" s="217" t="s">
        <v>76</v>
      </c>
      <c r="B217" s="214" t="s">
        <v>233</v>
      </c>
      <c r="C217" s="33"/>
      <c r="D217" s="207"/>
      <c r="F217" s="218"/>
      <c r="G217" s="210" t="s">
        <v>76</v>
      </c>
      <c r="H217" s="216" t="s">
        <v>863</v>
      </c>
      <c r="I217" s="36"/>
      <c r="J217" s="36"/>
      <c r="K217" s="209"/>
      <c r="L217" s="38"/>
      <c r="M217" s="217" t="s">
        <v>76</v>
      </c>
      <c r="N217" s="214" t="s">
        <v>1187</v>
      </c>
      <c r="O217" s="33"/>
      <c r="P217" s="207"/>
      <c r="R217" s="218"/>
      <c r="S217" s="210" t="s">
        <v>76</v>
      </c>
      <c r="T217" s="215" t="s">
        <v>420</v>
      </c>
      <c r="U217" s="36"/>
      <c r="V217" s="36"/>
      <c r="W217" s="209"/>
    </row>
    <row r="218" spans="1:23" s="39" customFormat="1" ht="12.75" customHeight="1">
      <c r="A218" s="213" t="s">
        <v>79</v>
      </c>
      <c r="B218" s="214" t="s">
        <v>1188</v>
      </c>
      <c r="C218" s="45"/>
      <c r="D218" s="207"/>
      <c r="F218" s="36"/>
      <c r="G218" s="208" t="s">
        <v>79</v>
      </c>
      <c r="H218" s="216" t="s">
        <v>89</v>
      </c>
      <c r="I218" s="95"/>
      <c r="J218" s="108" t="s">
        <v>96</v>
      </c>
      <c r="K218" s="97"/>
      <c r="L218" s="38"/>
      <c r="M218" s="213" t="s">
        <v>79</v>
      </c>
      <c r="N218" s="214" t="s">
        <v>247</v>
      </c>
      <c r="O218" s="45"/>
      <c r="P218" s="207"/>
      <c r="R218" s="36"/>
      <c r="S218" s="208" t="s">
        <v>79</v>
      </c>
      <c r="T218" s="216" t="s">
        <v>1189</v>
      </c>
      <c r="U218" s="95"/>
      <c r="V218" s="108" t="s">
        <v>96</v>
      </c>
      <c r="W218" s="97"/>
    </row>
    <row r="219" spans="1:23" s="39" customFormat="1" ht="12.75" customHeight="1">
      <c r="A219" s="220"/>
      <c r="B219" s="45"/>
      <c r="C219" s="208"/>
      <c r="D219" s="207"/>
      <c r="E219" s="208" t="s">
        <v>70</v>
      </c>
      <c r="F219" s="35" t="s">
        <v>89</v>
      </c>
      <c r="G219" s="36"/>
      <c r="H219" s="221"/>
      <c r="I219" s="112" t="s">
        <v>100</v>
      </c>
      <c r="J219" s="113" t="s">
        <v>1190</v>
      </c>
      <c r="K219" s="97"/>
      <c r="L219" s="38"/>
      <c r="M219" s="220"/>
      <c r="N219" s="45"/>
      <c r="O219" s="208"/>
      <c r="P219" s="207"/>
      <c r="Q219" s="208" t="s">
        <v>70</v>
      </c>
      <c r="R219" s="35" t="s">
        <v>390</v>
      </c>
      <c r="S219" s="36"/>
      <c r="T219" s="221"/>
      <c r="U219" s="112" t="s">
        <v>100</v>
      </c>
      <c r="V219" s="113" t="s">
        <v>1191</v>
      </c>
      <c r="W219" s="97"/>
    </row>
    <row r="220" spans="1:23" s="39" customFormat="1" ht="12.75" customHeight="1">
      <c r="A220" s="206"/>
      <c r="B220" s="114" t="s">
        <v>104</v>
      </c>
      <c r="C220" s="33"/>
      <c r="D220" s="207"/>
      <c r="E220" s="210" t="s">
        <v>73</v>
      </c>
      <c r="F220" s="35" t="s">
        <v>1192</v>
      </c>
      <c r="G220" s="36"/>
      <c r="H220" s="42"/>
      <c r="I220" s="112" t="s">
        <v>5</v>
      </c>
      <c r="J220" s="115" t="s">
        <v>1193</v>
      </c>
      <c r="K220" s="97"/>
      <c r="L220" s="38"/>
      <c r="M220" s="206"/>
      <c r="N220" s="114" t="s">
        <v>104</v>
      </c>
      <c r="O220" s="33"/>
      <c r="P220" s="207"/>
      <c r="Q220" s="210" t="s">
        <v>73</v>
      </c>
      <c r="R220" s="35" t="s">
        <v>1194</v>
      </c>
      <c r="S220" s="36"/>
      <c r="T220" s="42"/>
      <c r="U220" s="112" t="s">
        <v>5</v>
      </c>
      <c r="V220" s="115" t="s">
        <v>1191</v>
      </c>
      <c r="W220" s="97"/>
    </row>
    <row r="221" spans="1:23" s="39" customFormat="1" ht="12.75" customHeight="1">
      <c r="A221" s="206"/>
      <c r="B221" s="114" t="s">
        <v>1195</v>
      </c>
      <c r="C221" s="33"/>
      <c r="D221" s="207"/>
      <c r="E221" s="210" t="s">
        <v>76</v>
      </c>
      <c r="F221" s="212" t="s">
        <v>666</v>
      </c>
      <c r="G221" s="211"/>
      <c r="H221" s="42"/>
      <c r="I221" s="112" t="s">
        <v>109</v>
      </c>
      <c r="J221" s="115" t="s">
        <v>1196</v>
      </c>
      <c r="K221" s="97"/>
      <c r="L221" s="38"/>
      <c r="M221" s="206"/>
      <c r="N221" s="114" t="s">
        <v>1197</v>
      </c>
      <c r="O221" s="33"/>
      <c r="P221" s="207"/>
      <c r="Q221" s="210" t="s">
        <v>76</v>
      </c>
      <c r="R221" s="35" t="s">
        <v>1198</v>
      </c>
      <c r="S221" s="211"/>
      <c r="T221" s="42"/>
      <c r="U221" s="112" t="s">
        <v>109</v>
      </c>
      <c r="V221" s="115" t="s">
        <v>1199</v>
      </c>
      <c r="W221" s="97"/>
    </row>
    <row r="222" spans="1:23" s="39" customFormat="1" ht="12.75" customHeight="1">
      <c r="A222" s="222"/>
      <c r="B222" s="43"/>
      <c r="C222" s="43"/>
      <c r="D222" s="207"/>
      <c r="E222" s="208" t="s">
        <v>79</v>
      </c>
      <c r="F222" s="214" t="s">
        <v>415</v>
      </c>
      <c r="G222" s="43"/>
      <c r="H222" s="43"/>
      <c r="I222" s="118" t="s">
        <v>115</v>
      </c>
      <c r="J222" s="115" t="s">
        <v>1196</v>
      </c>
      <c r="K222" s="119"/>
      <c r="L222" s="46"/>
      <c r="M222" s="222"/>
      <c r="N222" s="43"/>
      <c r="O222" s="43"/>
      <c r="P222" s="207"/>
      <c r="Q222" s="208" t="s">
        <v>79</v>
      </c>
      <c r="R222" s="214" t="s">
        <v>413</v>
      </c>
      <c r="S222" s="43"/>
      <c r="T222" s="43"/>
      <c r="U222" s="118" t="s">
        <v>115</v>
      </c>
      <c r="V222" s="115" t="s">
        <v>1200</v>
      </c>
      <c r="W222" s="119"/>
    </row>
    <row r="223" spans="1:23" ht="4.5" customHeight="1">
      <c r="A223" s="223"/>
      <c r="B223" s="224"/>
      <c r="C223" s="225"/>
      <c r="D223" s="226"/>
      <c r="E223" s="227"/>
      <c r="F223" s="228"/>
      <c r="G223" s="229"/>
      <c r="H223" s="229"/>
      <c r="I223" s="225"/>
      <c r="J223" s="224"/>
      <c r="K223" s="230"/>
      <c r="M223" s="223"/>
      <c r="N223" s="224"/>
      <c r="O223" s="225"/>
      <c r="P223" s="226"/>
      <c r="Q223" s="227"/>
      <c r="R223" s="228"/>
      <c r="S223" s="229"/>
      <c r="T223" s="229"/>
      <c r="U223" s="225"/>
      <c r="V223" s="224"/>
      <c r="W223" s="230"/>
    </row>
    <row r="224" spans="1:28" ht="14.25" customHeight="1">
      <c r="A224" s="130"/>
      <c r="B224" s="130" t="s">
        <v>117</v>
      </c>
      <c r="C224" s="131"/>
      <c r="D224" s="132" t="s">
        <v>118</v>
      </c>
      <c r="E224" s="132" t="s">
        <v>119</v>
      </c>
      <c r="F224" s="132" t="s">
        <v>120</v>
      </c>
      <c r="G224" s="133" t="s">
        <v>121</v>
      </c>
      <c r="H224" s="134"/>
      <c r="I224" s="131" t="s">
        <v>122</v>
      </c>
      <c r="J224" s="132" t="s">
        <v>117</v>
      </c>
      <c r="K224" s="130" t="s">
        <v>123</v>
      </c>
      <c r="L224" s="26">
        <v>150</v>
      </c>
      <c r="M224" s="130"/>
      <c r="N224" s="130" t="s">
        <v>117</v>
      </c>
      <c r="O224" s="131"/>
      <c r="P224" s="132" t="s">
        <v>118</v>
      </c>
      <c r="Q224" s="132" t="s">
        <v>119</v>
      </c>
      <c r="R224" s="132" t="s">
        <v>120</v>
      </c>
      <c r="S224" s="133" t="s">
        <v>121</v>
      </c>
      <c r="T224" s="134"/>
      <c r="U224" s="131" t="s">
        <v>122</v>
      </c>
      <c r="V224" s="132" t="s">
        <v>117</v>
      </c>
      <c r="W224" s="130" t="s">
        <v>123</v>
      </c>
      <c r="X224" s="232"/>
      <c r="Y224" s="309"/>
      <c r="Z224" s="310"/>
      <c r="AA224" s="309"/>
      <c r="AB224" s="310"/>
    </row>
    <row r="225" spans="1:28" ht="14.25" customHeight="1">
      <c r="A225" s="136" t="s">
        <v>123</v>
      </c>
      <c r="B225" s="179" t="s">
        <v>124</v>
      </c>
      <c r="C225" s="180" t="s">
        <v>125</v>
      </c>
      <c r="D225" s="181" t="s">
        <v>126</v>
      </c>
      <c r="E225" s="181" t="s">
        <v>127</v>
      </c>
      <c r="F225" s="181"/>
      <c r="G225" s="139" t="s">
        <v>125</v>
      </c>
      <c r="H225" s="139" t="s">
        <v>122</v>
      </c>
      <c r="I225" s="137"/>
      <c r="J225" s="136" t="s">
        <v>124</v>
      </c>
      <c r="K225" s="136"/>
      <c r="L225" s="26">
        <v>150</v>
      </c>
      <c r="M225" s="136" t="s">
        <v>123</v>
      </c>
      <c r="N225" s="179" t="s">
        <v>124</v>
      </c>
      <c r="O225" s="180" t="s">
        <v>125</v>
      </c>
      <c r="P225" s="181" t="s">
        <v>126</v>
      </c>
      <c r="Q225" s="181" t="s">
        <v>127</v>
      </c>
      <c r="R225" s="181"/>
      <c r="S225" s="139" t="s">
        <v>125</v>
      </c>
      <c r="T225" s="139" t="s">
        <v>122</v>
      </c>
      <c r="U225" s="137"/>
      <c r="V225" s="136" t="s">
        <v>124</v>
      </c>
      <c r="W225" s="136"/>
      <c r="X225" s="232"/>
      <c r="Y225" s="309"/>
      <c r="Z225" s="310"/>
      <c r="AA225" s="309"/>
      <c r="AB225" s="310"/>
    </row>
    <row r="226" spans="1:28" ht="16.5" customHeight="1">
      <c r="A226" s="141">
        <v>-3</v>
      </c>
      <c r="B226" s="142">
        <v>1</v>
      </c>
      <c r="C226" s="143">
        <v>2</v>
      </c>
      <c r="D226" s="182" t="s">
        <v>181</v>
      </c>
      <c r="E226" s="144" t="s">
        <v>109</v>
      </c>
      <c r="F226" s="145">
        <v>9</v>
      </c>
      <c r="G226" s="146"/>
      <c r="H226" s="146">
        <v>140</v>
      </c>
      <c r="I226" s="147">
        <v>7</v>
      </c>
      <c r="J226" s="148">
        <v>5</v>
      </c>
      <c r="K226" s="149">
        <v>3</v>
      </c>
      <c r="L226" s="26"/>
      <c r="M226" s="141">
        <v>-0.125</v>
      </c>
      <c r="N226" s="142">
        <v>2</v>
      </c>
      <c r="O226" s="143">
        <v>2</v>
      </c>
      <c r="P226" s="182" t="s">
        <v>130</v>
      </c>
      <c r="Q226" s="144" t="s">
        <v>5</v>
      </c>
      <c r="R226" s="145">
        <v>10</v>
      </c>
      <c r="S226" s="146">
        <v>620</v>
      </c>
      <c r="T226" s="146"/>
      <c r="U226" s="147">
        <v>7</v>
      </c>
      <c r="V226" s="148">
        <v>4</v>
      </c>
      <c r="W226" s="149">
        <v>0.125</v>
      </c>
      <c r="X226" s="233"/>
      <c r="Y226" s="234"/>
      <c r="Z226" s="235"/>
      <c r="AA226" s="234"/>
      <c r="AB226" s="235"/>
    </row>
    <row r="227" spans="1:28" ht="16.5" customHeight="1">
      <c r="A227" s="141">
        <v>3</v>
      </c>
      <c r="B227" s="142">
        <v>4</v>
      </c>
      <c r="C227" s="143">
        <v>5</v>
      </c>
      <c r="D227" s="182" t="s">
        <v>181</v>
      </c>
      <c r="E227" s="144" t="s">
        <v>109</v>
      </c>
      <c r="F227" s="145">
        <v>8</v>
      </c>
      <c r="G227" s="146">
        <v>100</v>
      </c>
      <c r="H227" s="146"/>
      <c r="I227" s="147">
        <v>8</v>
      </c>
      <c r="J227" s="148">
        <v>2</v>
      </c>
      <c r="K227" s="149">
        <v>-3</v>
      </c>
      <c r="L227" s="26"/>
      <c r="M227" s="141">
        <v>0.875</v>
      </c>
      <c r="N227" s="142">
        <v>6</v>
      </c>
      <c r="O227" s="143">
        <v>5</v>
      </c>
      <c r="P227" s="190" t="s">
        <v>128</v>
      </c>
      <c r="Q227" s="144" t="s">
        <v>100</v>
      </c>
      <c r="R227" s="145">
        <v>11</v>
      </c>
      <c r="S227" s="146">
        <v>660</v>
      </c>
      <c r="T227" s="146"/>
      <c r="U227" s="147">
        <v>8</v>
      </c>
      <c r="V227" s="148">
        <v>0</v>
      </c>
      <c r="W227" s="149">
        <v>-0.875</v>
      </c>
      <c r="X227" s="233"/>
      <c r="Y227" s="234"/>
      <c r="Z227" s="235"/>
      <c r="AA227" s="234"/>
      <c r="AB227" s="235"/>
    </row>
    <row r="228" spans="1:28" ht="16.5" customHeight="1">
      <c r="A228" s="141">
        <v>3</v>
      </c>
      <c r="B228" s="142">
        <v>6</v>
      </c>
      <c r="C228" s="143">
        <v>6</v>
      </c>
      <c r="D228" s="182" t="s">
        <v>133</v>
      </c>
      <c r="E228" s="144" t="s">
        <v>100</v>
      </c>
      <c r="F228" s="145">
        <v>9</v>
      </c>
      <c r="G228" s="146">
        <v>110</v>
      </c>
      <c r="H228" s="146"/>
      <c r="I228" s="147">
        <v>4</v>
      </c>
      <c r="J228" s="148">
        <v>0</v>
      </c>
      <c r="K228" s="149">
        <v>-3</v>
      </c>
      <c r="L228" s="26"/>
      <c r="M228" s="141">
        <v>-0.125</v>
      </c>
      <c r="N228" s="142">
        <v>2</v>
      </c>
      <c r="O228" s="143">
        <v>6</v>
      </c>
      <c r="P228" s="182" t="s">
        <v>130</v>
      </c>
      <c r="Q228" s="144" t="s">
        <v>5</v>
      </c>
      <c r="R228" s="145">
        <v>10</v>
      </c>
      <c r="S228" s="146">
        <v>620</v>
      </c>
      <c r="T228" s="146"/>
      <c r="U228" s="147">
        <v>4</v>
      </c>
      <c r="V228" s="148">
        <v>4</v>
      </c>
      <c r="W228" s="149">
        <v>0.125</v>
      </c>
      <c r="X228" s="233"/>
      <c r="Y228" s="234"/>
      <c r="Z228" s="235"/>
      <c r="AA228" s="234"/>
      <c r="AB228" s="235"/>
    </row>
    <row r="229" spans="1:28" ht="16.5" customHeight="1">
      <c r="A229" s="141">
        <v>-3</v>
      </c>
      <c r="B229" s="142">
        <v>1</v>
      </c>
      <c r="C229" s="143">
        <v>1</v>
      </c>
      <c r="D229" s="182" t="s">
        <v>135</v>
      </c>
      <c r="E229" s="144" t="s">
        <v>115</v>
      </c>
      <c r="F229" s="145">
        <v>9</v>
      </c>
      <c r="G229" s="146"/>
      <c r="H229" s="146">
        <v>140</v>
      </c>
      <c r="I229" s="147">
        <v>3</v>
      </c>
      <c r="J229" s="148">
        <v>5</v>
      </c>
      <c r="K229" s="149">
        <v>3</v>
      </c>
      <c r="L229" s="26"/>
      <c r="M229" s="141">
        <v>-0.125</v>
      </c>
      <c r="N229" s="142">
        <v>2</v>
      </c>
      <c r="O229" s="143">
        <v>1</v>
      </c>
      <c r="P229" s="182" t="s">
        <v>130</v>
      </c>
      <c r="Q229" s="144" t="s">
        <v>5</v>
      </c>
      <c r="R229" s="145">
        <v>10</v>
      </c>
      <c r="S229" s="146">
        <v>620</v>
      </c>
      <c r="T229" s="146"/>
      <c r="U229" s="147">
        <v>3</v>
      </c>
      <c r="V229" s="148">
        <v>4</v>
      </c>
      <c r="W229" s="149">
        <v>0.125</v>
      </c>
      <c r="X229" s="233"/>
      <c r="Y229" s="234"/>
      <c r="Z229" s="235"/>
      <c r="AA229" s="234"/>
      <c r="AB229" s="235"/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61</v>
      </c>
      <c r="C231" s="20"/>
      <c r="D231" s="19"/>
      <c r="E231" s="21" t="s">
        <v>729</v>
      </c>
      <c r="F231" s="22"/>
      <c r="G231" s="23" t="s">
        <v>63</v>
      </c>
      <c r="H231" s="23"/>
      <c r="I231" s="24" t="s">
        <v>64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67</v>
      </c>
      <c r="H232" s="31"/>
      <c r="I232" s="24" t="s">
        <v>69</v>
      </c>
      <c r="J232" s="24"/>
      <c r="K232" s="25"/>
      <c r="L232" s="26">
        <v>150</v>
      </c>
    </row>
    <row r="233" spans="1:12" s="39" customFormat="1" ht="4.5" customHeight="1">
      <c r="A233" s="198"/>
      <c r="B233" s="199"/>
      <c r="C233" s="200"/>
      <c r="D233" s="201"/>
      <c r="E233" s="202"/>
      <c r="F233" s="203"/>
      <c r="G233" s="204"/>
      <c r="H233" s="204"/>
      <c r="I233" s="200"/>
      <c r="J233" s="199"/>
      <c r="K233" s="205"/>
      <c r="L233" s="26"/>
    </row>
    <row r="234" spans="1:12" s="39" customFormat="1" ht="12.75" customHeight="1">
      <c r="A234" s="206"/>
      <c r="B234" s="32"/>
      <c r="C234" s="33"/>
      <c r="D234" s="207"/>
      <c r="E234" s="208" t="s">
        <v>70</v>
      </c>
      <c r="F234" s="35" t="s">
        <v>538</v>
      </c>
      <c r="G234" s="36"/>
      <c r="H234" s="42"/>
      <c r="I234" s="42"/>
      <c r="J234" s="32"/>
      <c r="K234" s="209"/>
      <c r="L234" s="38"/>
    </row>
    <row r="235" spans="1:12" s="39" customFormat="1" ht="12.75" customHeight="1">
      <c r="A235" s="206"/>
      <c r="B235" s="32"/>
      <c r="C235" s="33"/>
      <c r="D235" s="207"/>
      <c r="E235" s="210" t="s">
        <v>73</v>
      </c>
      <c r="F235" s="35" t="s">
        <v>1201</v>
      </c>
      <c r="G235" s="211"/>
      <c r="H235" s="42"/>
      <c r="I235" s="42"/>
      <c r="J235" s="32"/>
      <c r="K235" s="209"/>
      <c r="L235" s="38"/>
    </row>
    <row r="236" spans="1:12" s="39" customFormat="1" ht="12.75" customHeight="1">
      <c r="A236" s="206"/>
      <c r="B236" s="32"/>
      <c r="C236" s="33"/>
      <c r="D236" s="207"/>
      <c r="E236" s="210" t="s">
        <v>76</v>
      </c>
      <c r="F236" s="35" t="s">
        <v>356</v>
      </c>
      <c r="G236" s="36"/>
      <c r="H236" s="42"/>
      <c r="I236" s="42"/>
      <c r="J236" s="32"/>
      <c r="K236" s="209"/>
      <c r="L236" s="38"/>
    </row>
    <row r="237" spans="1:12" s="39" customFormat="1" ht="12.75" customHeight="1">
      <c r="A237" s="206"/>
      <c r="B237" s="32"/>
      <c r="C237" s="33"/>
      <c r="D237" s="207"/>
      <c r="E237" s="208" t="s">
        <v>79</v>
      </c>
      <c r="F237" s="35" t="s">
        <v>1202</v>
      </c>
      <c r="G237" s="36"/>
      <c r="H237" s="42"/>
      <c r="I237" s="42"/>
      <c r="J237" s="32"/>
      <c r="K237" s="209"/>
      <c r="L237" s="38"/>
    </row>
    <row r="238" spans="1:12" s="39" customFormat="1" ht="12.75" customHeight="1">
      <c r="A238" s="213" t="s">
        <v>70</v>
      </c>
      <c r="B238" s="214" t="s">
        <v>527</v>
      </c>
      <c r="C238" s="33"/>
      <c r="D238" s="207"/>
      <c r="F238" s="36"/>
      <c r="G238" s="208" t="s">
        <v>70</v>
      </c>
      <c r="H238" s="216" t="s">
        <v>1203</v>
      </c>
      <c r="I238" s="36"/>
      <c r="J238" s="211"/>
      <c r="K238" s="209"/>
      <c r="L238" s="38"/>
    </row>
    <row r="239" spans="1:12" s="39" customFormat="1" ht="12.75" customHeight="1">
      <c r="A239" s="217" t="s">
        <v>73</v>
      </c>
      <c r="B239" s="219" t="s">
        <v>969</v>
      </c>
      <c r="C239" s="45"/>
      <c r="D239" s="207"/>
      <c r="F239" s="218"/>
      <c r="G239" s="210" t="s">
        <v>73</v>
      </c>
      <c r="H239" s="216" t="s">
        <v>781</v>
      </c>
      <c r="I239" s="36"/>
      <c r="J239" s="211"/>
      <c r="K239" s="209"/>
      <c r="L239" s="38"/>
    </row>
    <row r="240" spans="1:12" s="39" customFormat="1" ht="12.75" customHeight="1">
      <c r="A240" s="217" t="s">
        <v>76</v>
      </c>
      <c r="B240" s="214" t="s">
        <v>1204</v>
      </c>
      <c r="C240" s="33"/>
      <c r="D240" s="207"/>
      <c r="F240" s="218"/>
      <c r="G240" s="210" t="s">
        <v>76</v>
      </c>
      <c r="H240" s="216" t="s">
        <v>379</v>
      </c>
      <c r="I240" s="36"/>
      <c r="J240" s="36"/>
      <c r="K240" s="209"/>
      <c r="L240" s="38"/>
    </row>
    <row r="241" spans="1:12" s="39" customFormat="1" ht="12.75" customHeight="1">
      <c r="A241" s="213" t="s">
        <v>79</v>
      </c>
      <c r="B241" s="214" t="s">
        <v>165</v>
      </c>
      <c r="C241" s="45"/>
      <c r="D241" s="207"/>
      <c r="F241" s="36"/>
      <c r="G241" s="208" t="s">
        <v>79</v>
      </c>
      <c r="H241" s="215" t="s">
        <v>1205</v>
      </c>
      <c r="I241" s="95"/>
      <c r="J241" s="108" t="s">
        <v>96</v>
      </c>
      <c r="K241" s="97"/>
      <c r="L241" s="38"/>
    </row>
    <row r="242" spans="1:12" s="39" customFormat="1" ht="12.75" customHeight="1">
      <c r="A242" s="220"/>
      <c r="B242" s="45"/>
      <c r="C242" s="208"/>
      <c r="D242" s="207"/>
      <c r="E242" s="208" t="s">
        <v>70</v>
      </c>
      <c r="F242" s="35" t="s">
        <v>1206</v>
      </c>
      <c r="G242" s="36"/>
      <c r="H242" s="221"/>
      <c r="I242" s="112" t="s">
        <v>100</v>
      </c>
      <c r="J242" s="113" t="s">
        <v>1207</v>
      </c>
      <c r="K242" s="97"/>
      <c r="L242" s="38"/>
    </row>
    <row r="243" spans="1:12" s="39" customFormat="1" ht="12.75" customHeight="1">
      <c r="A243" s="206"/>
      <c r="B243" s="114" t="s">
        <v>104</v>
      </c>
      <c r="C243" s="33"/>
      <c r="D243" s="207"/>
      <c r="E243" s="210" t="s">
        <v>73</v>
      </c>
      <c r="F243" s="35" t="s">
        <v>198</v>
      </c>
      <c r="G243" s="36"/>
      <c r="H243" s="42"/>
      <c r="I243" s="112" t="s">
        <v>5</v>
      </c>
      <c r="J243" s="115" t="s">
        <v>1207</v>
      </c>
      <c r="K243" s="97"/>
      <c r="L243" s="38"/>
    </row>
    <row r="244" spans="1:12" s="39" customFormat="1" ht="12.75" customHeight="1">
      <c r="A244" s="206"/>
      <c r="B244" s="114" t="s">
        <v>1208</v>
      </c>
      <c r="C244" s="33"/>
      <c r="D244" s="207"/>
      <c r="E244" s="210" t="s">
        <v>76</v>
      </c>
      <c r="F244" s="35" t="s">
        <v>1209</v>
      </c>
      <c r="G244" s="211"/>
      <c r="H244" s="42"/>
      <c r="I244" s="112" t="s">
        <v>109</v>
      </c>
      <c r="J244" s="115" t="s">
        <v>1180</v>
      </c>
      <c r="K244" s="97"/>
      <c r="L244" s="38"/>
    </row>
    <row r="245" spans="1:12" s="39" customFormat="1" ht="12.75" customHeight="1">
      <c r="A245" s="222"/>
      <c r="B245" s="43"/>
      <c r="C245" s="43"/>
      <c r="D245" s="207"/>
      <c r="E245" s="208" t="s">
        <v>79</v>
      </c>
      <c r="F245" s="214" t="s">
        <v>82</v>
      </c>
      <c r="G245" s="43"/>
      <c r="H245" s="43"/>
      <c r="I245" s="118" t="s">
        <v>115</v>
      </c>
      <c r="J245" s="115" t="s">
        <v>1180</v>
      </c>
      <c r="K245" s="119"/>
      <c r="L245" s="46"/>
    </row>
    <row r="246" spans="1:21" ht="4.5" customHeight="1">
      <c r="A246" s="223"/>
      <c r="B246" s="224"/>
      <c r="C246" s="225"/>
      <c r="D246" s="226"/>
      <c r="E246" s="227"/>
      <c r="F246" s="228"/>
      <c r="G246" s="229"/>
      <c r="H246" s="229"/>
      <c r="I246" s="225"/>
      <c r="J246" s="224"/>
      <c r="K246" s="230"/>
      <c r="O246" s="27"/>
      <c r="U246" s="27"/>
    </row>
    <row r="247" spans="1:21" ht="12.75" customHeight="1">
      <c r="A247" s="130"/>
      <c r="B247" s="130" t="s">
        <v>117</v>
      </c>
      <c r="C247" s="131"/>
      <c r="D247" s="132" t="s">
        <v>118</v>
      </c>
      <c r="E247" s="132" t="s">
        <v>119</v>
      </c>
      <c r="F247" s="132" t="s">
        <v>120</v>
      </c>
      <c r="G247" s="133" t="s">
        <v>121</v>
      </c>
      <c r="H247" s="134"/>
      <c r="I247" s="131" t="s">
        <v>122</v>
      </c>
      <c r="J247" s="132" t="s">
        <v>117</v>
      </c>
      <c r="K247" s="130" t="s">
        <v>123</v>
      </c>
      <c r="L247" s="26">
        <v>150</v>
      </c>
      <c r="O247" s="27"/>
      <c r="U247" s="27"/>
    </row>
    <row r="248" spans="1:21" ht="12.75">
      <c r="A248" s="136" t="s">
        <v>123</v>
      </c>
      <c r="B248" s="179" t="s">
        <v>124</v>
      </c>
      <c r="C248" s="180" t="s">
        <v>125</v>
      </c>
      <c r="D248" s="181" t="s">
        <v>126</v>
      </c>
      <c r="E248" s="181" t="s">
        <v>127</v>
      </c>
      <c r="F248" s="181"/>
      <c r="G248" s="139" t="s">
        <v>125</v>
      </c>
      <c r="H248" s="139" t="s">
        <v>122</v>
      </c>
      <c r="I248" s="137"/>
      <c r="J248" s="136" t="s">
        <v>124</v>
      </c>
      <c r="K248" s="136"/>
      <c r="L248" s="26">
        <v>150</v>
      </c>
      <c r="O248" s="27"/>
      <c r="U248" s="27"/>
    </row>
    <row r="249" spans="1:21" ht="16.5" customHeight="1">
      <c r="A249" s="141">
        <v>-3</v>
      </c>
      <c r="B249" s="142">
        <v>1</v>
      </c>
      <c r="C249" s="143">
        <v>2</v>
      </c>
      <c r="D249" s="182" t="s">
        <v>179</v>
      </c>
      <c r="E249" s="144" t="s">
        <v>5</v>
      </c>
      <c r="F249" s="145">
        <v>7</v>
      </c>
      <c r="G249" s="146"/>
      <c r="H249" s="146">
        <v>300</v>
      </c>
      <c r="I249" s="147">
        <v>7</v>
      </c>
      <c r="J249" s="148">
        <v>5</v>
      </c>
      <c r="K249" s="149">
        <v>3</v>
      </c>
      <c r="L249" s="26"/>
      <c r="O249" s="27"/>
      <c r="U249" s="27"/>
    </row>
    <row r="250" spans="1:21" ht="16.5" customHeight="1">
      <c r="A250" s="141">
        <v>1.875</v>
      </c>
      <c r="B250" s="142">
        <v>4</v>
      </c>
      <c r="C250" s="143">
        <v>5</v>
      </c>
      <c r="D250" s="182" t="s">
        <v>181</v>
      </c>
      <c r="E250" s="144" t="s">
        <v>5</v>
      </c>
      <c r="F250" s="145">
        <v>8</v>
      </c>
      <c r="G250" s="146"/>
      <c r="H250" s="146">
        <v>100</v>
      </c>
      <c r="I250" s="147">
        <v>8</v>
      </c>
      <c r="J250" s="148">
        <v>2</v>
      </c>
      <c r="K250" s="149">
        <v>-1.875</v>
      </c>
      <c r="L250" s="26"/>
      <c r="O250" s="27"/>
      <c r="U250" s="27"/>
    </row>
    <row r="251" spans="1:21" ht="16.5" customHeight="1">
      <c r="A251" s="141">
        <v>-3</v>
      </c>
      <c r="B251" s="142">
        <v>1</v>
      </c>
      <c r="C251" s="143">
        <v>6</v>
      </c>
      <c r="D251" s="182" t="s">
        <v>179</v>
      </c>
      <c r="E251" s="144" t="s">
        <v>5</v>
      </c>
      <c r="F251" s="145">
        <v>7</v>
      </c>
      <c r="G251" s="146"/>
      <c r="H251" s="146">
        <v>300</v>
      </c>
      <c r="I251" s="147">
        <v>4</v>
      </c>
      <c r="J251" s="148">
        <v>5</v>
      </c>
      <c r="K251" s="149">
        <v>3</v>
      </c>
      <c r="L251" s="26"/>
      <c r="O251" s="27"/>
      <c r="U251" s="27"/>
    </row>
    <row r="252" spans="1:21" ht="16.5" customHeight="1">
      <c r="A252" s="141">
        <v>6.375</v>
      </c>
      <c r="B252" s="142">
        <v>6</v>
      </c>
      <c r="C252" s="143">
        <v>1</v>
      </c>
      <c r="D252" s="182" t="s">
        <v>135</v>
      </c>
      <c r="E252" s="144" t="s">
        <v>5</v>
      </c>
      <c r="F252" s="145">
        <v>8</v>
      </c>
      <c r="G252" s="146">
        <v>110</v>
      </c>
      <c r="H252" s="146"/>
      <c r="I252" s="147">
        <v>3</v>
      </c>
      <c r="J252" s="148">
        <v>0</v>
      </c>
      <c r="K252" s="149">
        <v>-6.375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6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125" style="27" customWidth="1"/>
    <col min="11" max="11" width="6.00390625" style="27" bestFit="1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24" width="6.875" style="27" customWidth="1"/>
    <col min="25" max="16384" width="5.00390625" style="27" customWidth="1"/>
  </cols>
  <sheetData>
    <row r="1" spans="1:23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81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39" customFormat="1" ht="12.75" customHeight="1">
      <c r="A4" s="90"/>
      <c r="B4" s="91"/>
      <c r="C4" s="92"/>
      <c r="D4" s="93"/>
      <c r="E4" s="34" t="s">
        <v>70</v>
      </c>
      <c r="F4" s="94" t="s">
        <v>1213</v>
      </c>
      <c r="G4" s="95"/>
      <c r="H4" s="96"/>
      <c r="I4" s="42"/>
      <c r="J4" s="275"/>
      <c r="K4" s="209"/>
      <c r="L4" s="98"/>
      <c r="M4" s="90"/>
      <c r="N4" s="91"/>
      <c r="O4" s="92"/>
      <c r="P4" s="93"/>
      <c r="Q4" s="34" t="s">
        <v>70</v>
      </c>
      <c r="R4" s="94" t="s">
        <v>323</v>
      </c>
      <c r="S4" s="95"/>
      <c r="T4" s="96"/>
      <c r="U4" s="42"/>
      <c r="V4" s="275"/>
      <c r="W4" s="209"/>
    </row>
    <row r="5" spans="1:23" s="39" customFormat="1" ht="12.75" customHeight="1">
      <c r="A5" s="90"/>
      <c r="B5" s="91"/>
      <c r="C5" s="92"/>
      <c r="D5" s="93"/>
      <c r="E5" s="40" t="s">
        <v>73</v>
      </c>
      <c r="F5" s="94" t="s">
        <v>898</v>
      </c>
      <c r="G5" s="99"/>
      <c r="H5" s="96"/>
      <c r="I5" s="44"/>
      <c r="J5" s="27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277"/>
      <c r="L5" s="98"/>
      <c r="M5" s="90"/>
      <c r="N5" s="91"/>
      <c r="O5" s="92"/>
      <c r="P5" s="93"/>
      <c r="Q5" s="40" t="s">
        <v>73</v>
      </c>
      <c r="R5" s="94" t="s">
        <v>1214</v>
      </c>
      <c r="S5" s="99"/>
      <c r="T5" s="96"/>
      <c r="U5" s="44"/>
      <c r="V5" s="27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10.1</v>
      </c>
      <c r="W5" s="277"/>
    </row>
    <row r="6" spans="1:23" s="39" customFormat="1" ht="12.75" customHeight="1">
      <c r="A6" s="90"/>
      <c r="B6" s="91"/>
      <c r="C6" s="92"/>
      <c r="D6" s="93"/>
      <c r="E6" s="40" t="s">
        <v>76</v>
      </c>
      <c r="F6" s="94" t="s">
        <v>734</v>
      </c>
      <c r="G6" s="95"/>
      <c r="H6" s="96"/>
      <c r="I6" s="27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5.1</v>
      </c>
      <c r="J6" s="276" t="str">
        <f>IF(J5="","","+")</f>
        <v>+</v>
      </c>
      <c r="K6" s="27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19.1</v>
      </c>
      <c r="L6" s="98"/>
      <c r="M6" s="90"/>
      <c r="N6" s="91"/>
      <c r="O6" s="92"/>
      <c r="P6" s="93"/>
      <c r="Q6" s="40" t="s">
        <v>76</v>
      </c>
      <c r="R6" s="94" t="s">
        <v>652</v>
      </c>
      <c r="S6" s="95"/>
      <c r="T6" s="96"/>
      <c r="U6" s="27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12.1</v>
      </c>
      <c r="V6" s="276" t="str">
        <f>IF(V5="","","+")</f>
        <v>+</v>
      </c>
      <c r="W6" s="27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12.1</v>
      </c>
    </row>
    <row r="7" spans="1:23" s="39" customFormat="1" ht="12.75" customHeight="1">
      <c r="A7" s="90"/>
      <c r="B7" s="91"/>
      <c r="C7" s="92"/>
      <c r="D7" s="93"/>
      <c r="E7" s="34" t="s">
        <v>79</v>
      </c>
      <c r="F7" s="94" t="s">
        <v>1215</v>
      </c>
      <c r="G7" s="95"/>
      <c r="H7" s="96"/>
      <c r="I7" s="44"/>
      <c r="J7" s="27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277"/>
      <c r="L7" s="98"/>
      <c r="M7" s="90"/>
      <c r="N7" s="91"/>
      <c r="O7" s="92"/>
      <c r="P7" s="93"/>
      <c r="Q7" s="34" t="s">
        <v>79</v>
      </c>
      <c r="R7" s="94" t="s">
        <v>1216</v>
      </c>
      <c r="S7" s="95"/>
      <c r="T7" s="96"/>
      <c r="U7" s="44"/>
      <c r="V7" s="27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6.1</v>
      </c>
      <c r="W7" s="277"/>
    </row>
    <row r="8" spans="1:23" s="39" customFormat="1" ht="12.75" customHeight="1">
      <c r="A8" s="101" t="s">
        <v>70</v>
      </c>
      <c r="B8" s="109" t="s">
        <v>1043</v>
      </c>
      <c r="C8" s="92"/>
      <c r="D8" s="93"/>
      <c r="E8" s="103"/>
      <c r="F8" s="95"/>
      <c r="G8" s="34" t="s">
        <v>70</v>
      </c>
      <c r="H8" s="104" t="s">
        <v>658</v>
      </c>
      <c r="I8" s="95"/>
      <c r="J8" s="99"/>
      <c r="K8" s="97"/>
      <c r="L8" s="98"/>
      <c r="M8" s="101" t="s">
        <v>70</v>
      </c>
      <c r="N8" s="102" t="s">
        <v>701</v>
      </c>
      <c r="O8" s="92"/>
      <c r="P8" s="93"/>
      <c r="Q8" s="103"/>
      <c r="R8" s="95"/>
      <c r="S8" s="34" t="s">
        <v>70</v>
      </c>
      <c r="T8" s="104" t="s">
        <v>369</v>
      </c>
      <c r="U8" s="95"/>
      <c r="V8" s="99"/>
      <c r="W8" s="97"/>
    </row>
    <row r="9" spans="1:23" s="39" customFormat="1" ht="12.75" customHeight="1">
      <c r="A9" s="105" t="s">
        <v>73</v>
      </c>
      <c r="B9" s="109" t="s">
        <v>147</v>
      </c>
      <c r="C9" s="106"/>
      <c r="D9" s="93"/>
      <c r="E9" s="103"/>
      <c r="F9" s="107"/>
      <c r="G9" s="40" t="s">
        <v>73</v>
      </c>
      <c r="H9" s="104" t="s">
        <v>854</v>
      </c>
      <c r="I9" s="95"/>
      <c r="J9" s="99"/>
      <c r="K9" s="97"/>
      <c r="L9" s="98"/>
      <c r="M9" s="105" t="s">
        <v>73</v>
      </c>
      <c r="N9" s="109" t="s">
        <v>408</v>
      </c>
      <c r="O9" s="106"/>
      <c r="P9" s="93"/>
      <c r="Q9" s="103"/>
      <c r="R9" s="107"/>
      <c r="S9" s="40" t="s">
        <v>73</v>
      </c>
      <c r="T9" s="104" t="s">
        <v>416</v>
      </c>
      <c r="U9" s="95"/>
      <c r="V9" s="99"/>
      <c r="W9" s="97"/>
    </row>
    <row r="10" spans="1:23" s="39" customFormat="1" ht="12.75" customHeight="1">
      <c r="A10" s="105" t="s">
        <v>76</v>
      </c>
      <c r="B10" s="102" t="s">
        <v>1217</v>
      </c>
      <c r="C10" s="92"/>
      <c r="D10" s="93"/>
      <c r="E10" s="103"/>
      <c r="F10" s="107"/>
      <c r="G10" s="40" t="s">
        <v>76</v>
      </c>
      <c r="H10" s="104" t="s">
        <v>1218</v>
      </c>
      <c r="I10" s="95"/>
      <c r="J10" s="95"/>
      <c r="K10" s="97"/>
      <c r="L10" s="98"/>
      <c r="M10" s="105" t="s">
        <v>76</v>
      </c>
      <c r="N10" s="102" t="s">
        <v>442</v>
      </c>
      <c r="O10" s="92"/>
      <c r="P10" s="93"/>
      <c r="Q10" s="103"/>
      <c r="R10" s="107"/>
      <c r="S10" s="40" t="s">
        <v>76</v>
      </c>
      <c r="T10" s="104" t="s">
        <v>233</v>
      </c>
      <c r="U10" s="95"/>
      <c r="V10" s="95"/>
      <c r="W10" s="97"/>
    </row>
    <row r="11" spans="1:23" s="39" customFormat="1" ht="12.75" customHeight="1">
      <c r="A11" s="101" t="s">
        <v>79</v>
      </c>
      <c r="B11" s="102" t="s">
        <v>870</v>
      </c>
      <c r="C11" s="106"/>
      <c r="D11" s="93"/>
      <c r="E11" s="103"/>
      <c r="F11" s="95"/>
      <c r="G11" s="34" t="s">
        <v>79</v>
      </c>
      <c r="H11" s="104" t="s">
        <v>656</v>
      </c>
      <c r="I11" s="95"/>
      <c r="J11" s="108" t="s">
        <v>96</v>
      </c>
      <c r="K11" s="97"/>
      <c r="L11" s="98"/>
      <c r="M11" s="101" t="s">
        <v>79</v>
      </c>
      <c r="N11" s="102" t="s">
        <v>1219</v>
      </c>
      <c r="O11" s="106"/>
      <c r="P11" s="93"/>
      <c r="Q11" s="103"/>
      <c r="R11" s="95"/>
      <c r="S11" s="34" t="s">
        <v>79</v>
      </c>
      <c r="T11" s="104" t="s">
        <v>1220</v>
      </c>
      <c r="U11" s="95"/>
      <c r="V11" s="108" t="s">
        <v>96</v>
      </c>
      <c r="W11" s="97"/>
    </row>
    <row r="12" spans="1:23" s="39" customFormat="1" ht="12.75" customHeight="1">
      <c r="A12" s="110"/>
      <c r="B12" s="106"/>
      <c r="C12" s="106"/>
      <c r="D12" s="93"/>
      <c r="E12" s="34" t="s">
        <v>70</v>
      </c>
      <c r="F12" s="94" t="s">
        <v>153</v>
      </c>
      <c r="G12" s="95"/>
      <c r="H12" s="111"/>
      <c r="I12" s="112" t="s">
        <v>100</v>
      </c>
      <c r="J12" s="113" t="s">
        <v>1221</v>
      </c>
      <c r="K12" s="97"/>
      <c r="L12" s="98"/>
      <c r="M12" s="110"/>
      <c r="N12" s="106"/>
      <c r="O12" s="106"/>
      <c r="P12" s="93"/>
      <c r="Q12" s="34" t="s">
        <v>70</v>
      </c>
      <c r="R12" s="94" t="s">
        <v>1222</v>
      </c>
      <c r="S12" s="95"/>
      <c r="T12" s="111"/>
      <c r="U12" s="112" t="s">
        <v>100</v>
      </c>
      <c r="V12" s="113" t="s">
        <v>1223</v>
      </c>
      <c r="W12" s="97"/>
    </row>
    <row r="13" spans="1:23" s="39" customFormat="1" ht="12.75" customHeight="1">
      <c r="A13" s="90"/>
      <c r="B13" s="114" t="s">
        <v>104</v>
      </c>
      <c r="C13" s="92"/>
      <c r="D13" s="93"/>
      <c r="E13" s="40" t="s">
        <v>73</v>
      </c>
      <c r="F13" s="94" t="s">
        <v>1224</v>
      </c>
      <c r="G13" s="95"/>
      <c r="H13" s="96"/>
      <c r="I13" s="112" t="s">
        <v>5</v>
      </c>
      <c r="J13" s="115" t="s">
        <v>1221</v>
      </c>
      <c r="K13" s="97"/>
      <c r="L13" s="98"/>
      <c r="M13" s="90"/>
      <c r="N13" s="114" t="s">
        <v>104</v>
      </c>
      <c r="O13" s="92"/>
      <c r="P13" s="93"/>
      <c r="Q13" s="40" t="s">
        <v>73</v>
      </c>
      <c r="R13" s="94" t="s">
        <v>198</v>
      </c>
      <c r="S13" s="95"/>
      <c r="T13" s="96"/>
      <c r="U13" s="112" t="s">
        <v>5</v>
      </c>
      <c r="V13" s="115" t="s">
        <v>1223</v>
      </c>
      <c r="W13" s="97"/>
    </row>
    <row r="14" spans="1:23" s="39" customFormat="1" ht="12.75" customHeight="1">
      <c r="A14" s="90"/>
      <c r="B14" s="114" t="s">
        <v>1225</v>
      </c>
      <c r="C14" s="92"/>
      <c r="D14" s="93"/>
      <c r="E14" s="40" t="s">
        <v>76</v>
      </c>
      <c r="F14" s="94" t="s">
        <v>426</v>
      </c>
      <c r="G14" s="99"/>
      <c r="H14" s="96"/>
      <c r="I14" s="112" t="s">
        <v>109</v>
      </c>
      <c r="J14" s="115" t="s">
        <v>1226</v>
      </c>
      <c r="K14" s="97"/>
      <c r="L14" s="98"/>
      <c r="M14" s="90"/>
      <c r="N14" s="114" t="s">
        <v>1225</v>
      </c>
      <c r="O14" s="92"/>
      <c r="P14" s="93"/>
      <c r="Q14" s="40" t="s">
        <v>76</v>
      </c>
      <c r="R14" s="94" t="s">
        <v>1227</v>
      </c>
      <c r="S14" s="99"/>
      <c r="T14" s="96"/>
      <c r="U14" s="112" t="s">
        <v>109</v>
      </c>
      <c r="V14" s="115" t="s">
        <v>1228</v>
      </c>
      <c r="W14" s="97"/>
    </row>
    <row r="15" spans="1:23" s="39" customFormat="1" ht="12.75" customHeight="1">
      <c r="A15" s="116"/>
      <c r="B15" s="117"/>
      <c r="C15" s="117"/>
      <c r="D15" s="93"/>
      <c r="E15" s="34" t="s">
        <v>79</v>
      </c>
      <c r="F15" s="102" t="s">
        <v>950</v>
      </c>
      <c r="G15" s="117"/>
      <c r="H15" s="117"/>
      <c r="I15" s="118" t="s">
        <v>115</v>
      </c>
      <c r="J15" s="115" t="s">
        <v>1226</v>
      </c>
      <c r="K15" s="119"/>
      <c r="L15" s="120"/>
      <c r="M15" s="116"/>
      <c r="N15" s="117"/>
      <c r="O15" s="117"/>
      <c r="P15" s="93"/>
      <c r="Q15" s="34" t="s">
        <v>79</v>
      </c>
      <c r="R15" s="102" t="s">
        <v>68</v>
      </c>
      <c r="S15" s="117"/>
      <c r="T15" s="117"/>
      <c r="U15" s="118" t="s">
        <v>115</v>
      </c>
      <c r="V15" s="115" t="s">
        <v>1228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30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5" t="s">
        <v>123</v>
      </c>
      <c r="X17" s="280" t="s">
        <v>1229</v>
      </c>
      <c r="Y17" s="311" t="s">
        <v>1230</v>
      </c>
      <c r="Z17" s="313" t="s">
        <v>1231</v>
      </c>
      <c r="AA17" s="315" t="s">
        <v>1232</v>
      </c>
      <c r="AB17" s="311" t="s">
        <v>1233</v>
      </c>
      <c r="AC17" s="313" t="s">
        <v>1231</v>
      </c>
      <c r="AD17" s="315" t="s">
        <v>1232</v>
      </c>
    </row>
    <row r="18" spans="1:30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36" t="s">
        <v>124</v>
      </c>
      <c r="O18" s="137" t="s">
        <v>125</v>
      </c>
      <c r="P18" s="138" t="s">
        <v>126</v>
      </c>
      <c r="Q18" s="138" t="s">
        <v>127</v>
      </c>
      <c r="R18" s="138"/>
      <c r="S18" s="139" t="s">
        <v>125</v>
      </c>
      <c r="T18" s="139" t="s">
        <v>122</v>
      </c>
      <c r="U18" s="137"/>
      <c r="V18" s="136" t="s">
        <v>124</v>
      </c>
      <c r="W18" s="140"/>
      <c r="X18" s="281" t="s">
        <v>1234</v>
      </c>
      <c r="Y18" s="312"/>
      <c r="Z18" s="314"/>
      <c r="AA18" s="316"/>
      <c r="AB18" s="312"/>
      <c r="AC18" s="314"/>
      <c r="AD18" s="316"/>
    </row>
    <row r="19" spans="1:30" ht="16.5" customHeight="1">
      <c r="A19" s="141">
        <v>0.0625</v>
      </c>
      <c r="B19" s="142">
        <v>3</v>
      </c>
      <c r="C19" s="143">
        <v>1</v>
      </c>
      <c r="D19" s="188" t="s">
        <v>261</v>
      </c>
      <c r="E19" s="144" t="s">
        <v>109</v>
      </c>
      <c r="F19" s="150">
        <v>9</v>
      </c>
      <c r="G19" s="146"/>
      <c r="H19" s="146">
        <v>150</v>
      </c>
      <c r="I19" s="147">
        <v>2</v>
      </c>
      <c r="J19" s="148">
        <v>5</v>
      </c>
      <c r="K19" s="149">
        <v>-0.0625</v>
      </c>
      <c r="L19" s="26"/>
      <c r="M19" s="141">
        <v>-0.875</v>
      </c>
      <c r="N19" s="142">
        <v>3</v>
      </c>
      <c r="O19" s="143">
        <v>1</v>
      </c>
      <c r="P19" s="188" t="s">
        <v>128</v>
      </c>
      <c r="Q19" s="144" t="s">
        <v>115</v>
      </c>
      <c r="R19" s="150">
        <v>10</v>
      </c>
      <c r="S19" s="146"/>
      <c r="T19" s="146">
        <v>430</v>
      </c>
      <c r="U19" s="147">
        <v>2</v>
      </c>
      <c r="V19" s="148">
        <v>5</v>
      </c>
      <c r="W19" s="183">
        <v>0.875</v>
      </c>
      <c r="X19" s="282">
        <f>A19+M19</f>
        <v>-0.8125</v>
      </c>
      <c r="Y19" s="196">
        <f>O19</f>
        <v>1</v>
      </c>
      <c r="Z19" s="243">
        <f>MATCH(A19,{-40000,-0.9999999999,1,40000},1)-1+MATCH(M19,{-40000,-0.9999999999,1,40000},1)-1</f>
        <v>2</v>
      </c>
      <c r="AA19" s="243">
        <f>MATCH(X19,{-40000,-6.9999999999,-2.9999999999,3,7,40000},1)/2-0.5</f>
        <v>1</v>
      </c>
      <c r="AB19" s="196">
        <f>U19</f>
        <v>2</v>
      </c>
      <c r="AC19" s="243">
        <f>4-Z19</f>
        <v>2</v>
      </c>
      <c r="AD19" s="243">
        <f>2-AA19</f>
        <v>1</v>
      </c>
    </row>
    <row r="20" spans="1:30" ht="16.5" customHeight="1">
      <c r="A20" s="141">
        <v>-5.9375</v>
      </c>
      <c r="B20" s="142">
        <v>0</v>
      </c>
      <c r="C20" s="143">
        <v>6</v>
      </c>
      <c r="D20" s="188" t="s">
        <v>128</v>
      </c>
      <c r="E20" s="144" t="s">
        <v>109</v>
      </c>
      <c r="F20" s="150">
        <v>9</v>
      </c>
      <c r="G20" s="146"/>
      <c r="H20" s="146">
        <v>400</v>
      </c>
      <c r="I20" s="147">
        <v>3</v>
      </c>
      <c r="J20" s="148">
        <v>8</v>
      </c>
      <c r="K20" s="149">
        <v>5.9375</v>
      </c>
      <c r="L20" s="26"/>
      <c r="M20" s="141">
        <v>0.0625</v>
      </c>
      <c r="N20" s="142">
        <v>6</v>
      </c>
      <c r="O20" s="143">
        <v>6</v>
      </c>
      <c r="P20" s="188" t="s">
        <v>128</v>
      </c>
      <c r="Q20" s="144" t="s">
        <v>115</v>
      </c>
      <c r="R20" s="150">
        <v>9</v>
      </c>
      <c r="S20" s="146"/>
      <c r="T20" s="146">
        <v>400</v>
      </c>
      <c r="U20" s="147">
        <v>3</v>
      </c>
      <c r="V20" s="148">
        <v>2</v>
      </c>
      <c r="W20" s="183">
        <v>-0.0625</v>
      </c>
      <c r="X20" s="282">
        <f>A20+M20</f>
        <v>-5.875</v>
      </c>
      <c r="Y20" s="196">
        <f>O20</f>
        <v>6</v>
      </c>
      <c r="Z20" s="243">
        <f>MATCH(A20,{-40000,-0.9999999999,1,40000},1)-1+MATCH(M20,{-40000,-0.9999999999,1,40000},1)-1</f>
        <v>1</v>
      </c>
      <c r="AA20" s="243">
        <f>MATCH(X20,{-40000,-6.9999999999,-2.9999999999,3,7,40000},1)/2-0.5</f>
        <v>0.5</v>
      </c>
      <c r="AB20" s="196">
        <f>U20</f>
        <v>3</v>
      </c>
      <c r="AC20" s="243">
        <f>4-Z20</f>
        <v>3</v>
      </c>
      <c r="AD20" s="243">
        <f>2-AA20</f>
        <v>1.5</v>
      </c>
    </row>
    <row r="21" spans="1:30" ht="16.5" customHeight="1">
      <c r="A21" s="141">
        <v>0.0625</v>
      </c>
      <c r="B21" s="142">
        <v>3</v>
      </c>
      <c r="C21" s="143">
        <v>5</v>
      </c>
      <c r="D21" s="190" t="s">
        <v>261</v>
      </c>
      <c r="E21" s="144" t="s">
        <v>109</v>
      </c>
      <c r="F21" s="150">
        <v>9</v>
      </c>
      <c r="G21" s="146"/>
      <c r="H21" s="146">
        <v>150</v>
      </c>
      <c r="I21" s="147">
        <v>10</v>
      </c>
      <c r="J21" s="148">
        <v>5</v>
      </c>
      <c r="K21" s="149">
        <v>-0.0625</v>
      </c>
      <c r="L21" s="26"/>
      <c r="M21" s="141">
        <v>-1.8125</v>
      </c>
      <c r="N21" s="142">
        <v>0</v>
      </c>
      <c r="O21" s="143">
        <v>5</v>
      </c>
      <c r="P21" s="190" t="s">
        <v>128</v>
      </c>
      <c r="Q21" s="144" t="s">
        <v>115</v>
      </c>
      <c r="R21" s="150">
        <v>11</v>
      </c>
      <c r="S21" s="146"/>
      <c r="T21" s="146">
        <v>460</v>
      </c>
      <c r="U21" s="147">
        <v>10</v>
      </c>
      <c r="V21" s="148">
        <v>8</v>
      </c>
      <c r="W21" s="183">
        <v>1.8125</v>
      </c>
      <c r="X21" s="282">
        <f>A21+M21</f>
        <v>-1.75</v>
      </c>
      <c r="Y21" s="196">
        <f>O21</f>
        <v>5</v>
      </c>
      <c r="Z21" s="243">
        <f>MATCH(A21,{-40000,-0.9999999999,1,40000},1)-1+MATCH(M21,{-40000,-0.9999999999,1,40000},1)-1</f>
        <v>1</v>
      </c>
      <c r="AA21" s="243">
        <f>MATCH(X21,{-40000,-6.9999999999,-2.9999999999,3,7,40000},1)/2-0.5</f>
        <v>1</v>
      </c>
      <c r="AB21" s="196">
        <f>U21</f>
        <v>10</v>
      </c>
      <c r="AC21" s="243">
        <f>4-Z21</f>
        <v>3</v>
      </c>
      <c r="AD21" s="243">
        <f>2-AA21</f>
        <v>1</v>
      </c>
    </row>
    <row r="22" spans="1:30" ht="16.5" customHeight="1">
      <c r="A22" s="141">
        <v>1.0625</v>
      </c>
      <c r="B22" s="142">
        <v>6</v>
      </c>
      <c r="C22" s="143">
        <v>7</v>
      </c>
      <c r="D22" s="190" t="s">
        <v>261</v>
      </c>
      <c r="E22" s="144" t="s">
        <v>109</v>
      </c>
      <c r="F22" s="150">
        <v>8</v>
      </c>
      <c r="G22" s="146"/>
      <c r="H22" s="146">
        <v>120</v>
      </c>
      <c r="I22" s="147">
        <v>9</v>
      </c>
      <c r="J22" s="148">
        <v>2</v>
      </c>
      <c r="K22" s="149">
        <v>-1.0625</v>
      </c>
      <c r="L22" s="26"/>
      <c r="M22" s="141">
        <v>-0.875</v>
      </c>
      <c r="N22" s="142">
        <v>3</v>
      </c>
      <c r="O22" s="143">
        <v>7</v>
      </c>
      <c r="P22" s="190" t="s">
        <v>128</v>
      </c>
      <c r="Q22" s="144" t="s">
        <v>115</v>
      </c>
      <c r="R22" s="150">
        <v>10</v>
      </c>
      <c r="S22" s="146"/>
      <c r="T22" s="146">
        <v>430</v>
      </c>
      <c r="U22" s="147">
        <v>9</v>
      </c>
      <c r="V22" s="148">
        <v>5</v>
      </c>
      <c r="W22" s="183">
        <v>0.875</v>
      </c>
      <c r="X22" s="282">
        <f>A22+M22</f>
        <v>0.1875</v>
      </c>
      <c r="Y22" s="196">
        <f>O22</f>
        <v>7</v>
      </c>
      <c r="Z22" s="243">
        <f>MATCH(A22,{-40000,-0.9999999999,1,40000},1)-1+MATCH(M22,{-40000,-0.9999999999,1,40000},1)-1</f>
        <v>3</v>
      </c>
      <c r="AA22" s="243">
        <f>MATCH(X22,{-40000,-6.9999999999,-2.9999999999,3,7,40000},1)/2-0.5</f>
        <v>1</v>
      </c>
      <c r="AB22" s="196">
        <f>U22</f>
        <v>9</v>
      </c>
      <c r="AC22" s="243">
        <f>4-Z22</f>
        <v>1</v>
      </c>
      <c r="AD22" s="243">
        <f>2-AA22</f>
        <v>1</v>
      </c>
    </row>
    <row r="23" spans="1:30" ht="16.5" customHeight="1">
      <c r="A23" s="141">
        <v>1.0625</v>
      </c>
      <c r="B23" s="142">
        <v>8</v>
      </c>
      <c r="C23" s="143">
        <v>4</v>
      </c>
      <c r="D23" s="182" t="s">
        <v>133</v>
      </c>
      <c r="E23" s="144" t="s">
        <v>109</v>
      </c>
      <c r="F23" s="150">
        <v>9</v>
      </c>
      <c r="G23" s="146"/>
      <c r="H23" s="146">
        <v>110</v>
      </c>
      <c r="I23" s="147">
        <v>11</v>
      </c>
      <c r="J23" s="148">
        <v>0</v>
      </c>
      <c r="K23" s="149">
        <v>-1.0625</v>
      </c>
      <c r="L23" s="26"/>
      <c r="M23" s="141">
        <v>10.3125</v>
      </c>
      <c r="N23" s="142">
        <v>8</v>
      </c>
      <c r="O23" s="143">
        <v>4</v>
      </c>
      <c r="P23" s="182" t="s">
        <v>728</v>
      </c>
      <c r="Q23" s="144" t="s">
        <v>115</v>
      </c>
      <c r="R23" s="150">
        <v>10</v>
      </c>
      <c r="S23" s="146">
        <v>100</v>
      </c>
      <c r="T23" s="146"/>
      <c r="U23" s="147">
        <v>11</v>
      </c>
      <c r="V23" s="148">
        <v>0</v>
      </c>
      <c r="W23" s="183">
        <v>-10.3125</v>
      </c>
      <c r="X23" s="282">
        <f>A23+M23</f>
        <v>11.375</v>
      </c>
      <c r="Y23" s="196">
        <f>O23</f>
        <v>4</v>
      </c>
      <c r="Z23" s="243">
        <f>MATCH(A23,{-40000,-0.9999999999,1,40000},1)-1+MATCH(M23,{-40000,-0.9999999999,1,40000},1)-1</f>
        <v>4</v>
      </c>
      <c r="AA23" s="243">
        <f>MATCH(X23,{-40000,-6.9999999999,-2.9999999999,3,7,40000},1)/2-0.5</f>
        <v>2</v>
      </c>
      <c r="AB23" s="196">
        <f>U23</f>
        <v>11</v>
      </c>
      <c r="AC23" s="243">
        <f>4-Z23</f>
        <v>0</v>
      </c>
      <c r="AD23" s="243">
        <f>2-AA23</f>
        <v>0</v>
      </c>
    </row>
    <row r="24" spans="1:23" s="39" customFormat="1" ht="30" customHeight="1">
      <c r="A24" s="27"/>
      <c r="B24" s="27"/>
      <c r="C24" s="54"/>
      <c r="D24" s="27"/>
      <c r="E24" s="27"/>
      <c r="F24" s="27"/>
      <c r="G24" s="27"/>
      <c r="H24" s="27"/>
      <c r="I24" s="54"/>
      <c r="J24" s="27"/>
      <c r="K24" s="25"/>
      <c r="L24" s="52"/>
      <c r="M24" s="27"/>
      <c r="N24" s="27"/>
      <c r="O24" s="54"/>
      <c r="P24" s="27"/>
      <c r="Q24" s="27"/>
      <c r="R24" s="27"/>
      <c r="S24" s="27"/>
      <c r="T24" s="27"/>
      <c r="U24" s="54"/>
      <c r="V24" s="27"/>
      <c r="W24" s="27"/>
    </row>
    <row r="25" spans="1:23" s="39" customFormat="1" ht="15">
      <c r="A25" s="18"/>
      <c r="B25" s="19" t="s">
        <v>61</v>
      </c>
      <c r="C25" s="20"/>
      <c r="D25" s="19"/>
      <c r="E25" s="21" t="s">
        <v>136</v>
      </c>
      <c r="F25" s="22"/>
      <c r="G25" s="23" t="s">
        <v>63</v>
      </c>
      <c r="H25" s="23"/>
      <c r="I25" s="24" t="s">
        <v>137</v>
      </c>
      <c r="J25" s="24"/>
      <c r="K25" s="25"/>
      <c r="L25" s="26">
        <v>150</v>
      </c>
      <c r="M25" s="18"/>
      <c r="N25" s="19" t="s">
        <v>61</v>
      </c>
      <c r="O25" s="20"/>
      <c r="P25" s="19"/>
      <c r="Q25" s="21" t="s">
        <v>138</v>
      </c>
      <c r="R25" s="22"/>
      <c r="S25" s="23" t="s">
        <v>63</v>
      </c>
      <c r="T25" s="23"/>
      <c r="U25" s="24" t="s">
        <v>139</v>
      </c>
      <c r="V25" s="24"/>
      <c r="W25" s="25"/>
    </row>
    <row r="26" spans="1:23" s="39" customFormat="1" ht="12.75">
      <c r="A26" s="28"/>
      <c r="B26" s="28"/>
      <c r="C26" s="29"/>
      <c r="D26" s="30"/>
      <c r="E26" s="30"/>
      <c r="F26" s="30"/>
      <c r="G26" s="31" t="s">
        <v>67</v>
      </c>
      <c r="H26" s="31"/>
      <c r="I26" s="24" t="s">
        <v>140</v>
      </c>
      <c r="J26" s="24"/>
      <c r="K26" s="25"/>
      <c r="L26" s="26">
        <v>150</v>
      </c>
      <c r="M26" s="28"/>
      <c r="N26" s="28"/>
      <c r="O26" s="29"/>
      <c r="P26" s="30"/>
      <c r="Q26" s="30"/>
      <c r="R26" s="30"/>
      <c r="S26" s="31" t="s">
        <v>67</v>
      </c>
      <c r="T26" s="31"/>
      <c r="U26" s="24" t="s">
        <v>141</v>
      </c>
      <c r="V26" s="24"/>
      <c r="W26" s="25"/>
    </row>
    <row r="27" spans="1:23" s="39" customFormat="1" ht="4.5" customHeight="1">
      <c r="A27" s="82"/>
      <c r="B27" s="83"/>
      <c r="C27" s="84"/>
      <c r="D27" s="85"/>
      <c r="E27" s="86"/>
      <c r="F27" s="87"/>
      <c r="G27" s="88"/>
      <c r="H27" s="88"/>
      <c r="I27" s="84"/>
      <c r="J27" s="83"/>
      <c r="K27" s="89"/>
      <c r="L27" s="81"/>
      <c r="M27" s="82"/>
      <c r="N27" s="83"/>
      <c r="O27" s="84"/>
      <c r="P27" s="85"/>
      <c r="Q27" s="86"/>
      <c r="R27" s="87"/>
      <c r="S27" s="88"/>
      <c r="T27" s="88"/>
      <c r="U27" s="84"/>
      <c r="V27" s="83"/>
      <c r="W27" s="89"/>
    </row>
    <row r="28" spans="1:23" s="39" customFormat="1" ht="12.75" customHeight="1">
      <c r="A28" s="90"/>
      <c r="B28" s="91"/>
      <c r="C28" s="92"/>
      <c r="D28" s="93"/>
      <c r="E28" s="34" t="s">
        <v>70</v>
      </c>
      <c r="F28" s="94" t="s">
        <v>68</v>
      </c>
      <c r="G28" s="95"/>
      <c r="H28" s="96"/>
      <c r="I28" s="42"/>
      <c r="J28" s="275"/>
      <c r="K28" s="209"/>
      <c r="L28" s="98"/>
      <c r="M28" s="90"/>
      <c r="N28" s="91"/>
      <c r="O28" s="92"/>
      <c r="P28" s="93"/>
      <c r="Q28" s="34" t="s">
        <v>70</v>
      </c>
      <c r="R28" s="94" t="s">
        <v>1235</v>
      </c>
      <c r="S28" s="95"/>
      <c r="T28" s="96"/>
      <c r="U28" s="42"/>
      <c r="V28" s="275"/>
      <c r="W28" s="209"/>
    </row>
    <row r="29" spans="1:23" s="39" customFormat="1" ht="12.75" customHeight="1">
      <c r="A29" s="90"/>
      <c r="B29" s="91"/>
      <c r="C29" s="92"/>
      <c r="D29" s="93"/>
      <c r="E29" s="40" t="s">
        <v>73</v>
      </c>
      <c r="F29" s="94" t="s">
        <v>1236</v>
      </c>
      <c r="G29" s="99"/>
      <c r="H29" s="96"/>
      <c r="I29" s="44"/>
      <c r="J29" s="276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10.1</v>
      </c>
      <c r="K29" s="277"/>
      <c r="L29" s="98"/>
      <c r="M29" s="90"/>
      <c r="N29" s="91"/>
      <c r="O29" s="92"/>
      <c r="P29" s="93"/>
      <c r="Q29" s="40" t="s">
        <v>73</v>
      </c>
      <c r="R29" s="94" t="s">
        <v>1237</v>
      </c>
      <c r="S29" s="99"/>
      <c r="T29" s="96"/>
      <c r="U29" s="44"/>
      <c r="V29" s="276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18.1</v>
      </c>
      <c r="W29" s="277"/>
    </row>
    <row r="30" spans="1:23" s="39" customFormat="1" ht="12.75" customHeight="1">
      <c r="A30" s="90"/>
      <c r="B30" s="91"/>
      <c r="C30" s="92"/>
      <c r="D30" s="93"/>
      <c r="E30" s="40" t="s">
        <v>76</v>
      </c>
      <c r="F30" s="94" t="s">
        <v>1238</v>
      </c>
      <c r="G30" s="95"/>
      <c r="H30" s="96"/>
      <c r="I30" s="278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12.1</v>
      </c>
      <c r="J30" s="276" t="str">
        <f>IF(J29="","","+")</f>
        <v>+</v>
      </c>
      <c r="K30" s="279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12.1</v>
      </c>
      <c r="L30" s="98"/>
      <c r="M30" s="90"/>
      <c r="N30" s="91"/>
      <c r="O30" s="92"/>
      <c r="P30" s="93"/>
      <c r="Q30" s="40" t="s">
        <v>76</v>
      </c>
      <c r="R30" s="94" t="s">
        <v>1239</v>
      </c>
      <c r="S30" s="95"/>
      <c r="T30" s="96"/>
      <c r="U30" s="278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7.1</v>
      </c>
      <c r="V30" s="276" t="str">
        <f>IF(V29="","","+")</f>
        <v>+</v>
      </c>
      <c r="W30" s="279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9.1</v>
      </c>
    </row>
    <row r="31" spans="1:23" s="39" customFormat="1" ht="12.75" customHeight="1">
      <c r="A31" s="90"/>
      <c r="B31" s="91"/>
      <c r="C31" s="92"/>
      <c r="D31" s="93"/>
      <c r="E31" s="34" t="s">
        <v>79</v>
      </c>
      <c r="F31" s="94" t="s">
        <v>1240</v>
      </c>
      <c r="G31" s="95"/>
      <c r="H31" s="96"/>
      <c r="I31" s="44"/>
      <c r="J31" s="276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6.1</v>
      </c>
      <c r="K31" s="277"/>
      <c r="L31" s="98"/>
      <c r="M31" s="90"/>
      <c r="N31" s="91"/>
      <c r="O31" s="92"/>
      <c r="P31" s="93"/>
      <c r="Q31" s="34" t="s">
        <v>79</v>
      </c>
      <c r="R31" s="94" t="s">
        <v>68</v>
      </c>
      <c r="S31" s="95"/>
      <c r="T31" s="96"/>
      <c r="U31" s="44"/>
      <c r="V31" s="276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6.1</v>
      </c>
      <c r="W31" s="277"/>
    </row>
    <row r="32" spans="1:23" s="39" customFormat="1" ht="12.75" customHeight="1">
      <c r="A32" s="101" t="s">
        <v>70</v>
      </c>
      <c r="B32" s="102" t="s">
        <v>1241</v>
      </c>
      <c r="C32" s="92"/>
      <c r="D32" s="93"/>
      <c r="E32" s="103"/>
      <c r="F32" s="95"/>
      <c r="G32" s="34" t="s">
        <v>70</v>
      </c>
      <c r="H32" s="104" t="s">
        <v>846</v>
      </c>
      <c r="I32" s="95"/>
      <c r="J32" s="99"/>
      <c r="K32" s="97"/>
      <c r="L32" s="98"/>
      <c r="M32" s="101" t="s">
        <v>70</v>
      </c>
      <c r="N32" s="102" t="s">
        <v>1242</v>
      </c>
      <c r="O32" s="92"/>
      <c r="P32" s="93"/>
      <c r="Q32" s="103"/>
      <c r="R32" s="95"/>
      <c r="S32" s="34" t="s">
        <v>70</v>
      </c>
      <c r="T32" s="104" t="s">
        <v>94</v>
      </c>
      <c r="U32" s="95"/>
      <c r="V32" s="99"/>
      <c r="W32" s="97"/>
    </row>
    <row r="33" spans="1:23" s="39" customFormat="1" ht="12.75" customHeight="1">
      <c r="A33" s="105" t="s">
        <v>73</v>
      </c>
      <c r="B33" s="102" t="s">
        <v>781</v>
      </c>
      <c r="C33" s="106"/>
      <c r="D33" s="93"/>
      <c r="E33" s="103"/>
      <c r="F33" s="107"/>
      <c r="G33" s="40" t="s">
        <v>73</v>
      </c>
      <c r="H33" s="104" t="s">
        <v>369</v>
      </c>
      <c r="I33" s="95"/>
      <c r="J33" s="99"/>
      <c r="K33" s="97"/>
      <c r="L33" s="98"/>
      <c r="M33" s="105" t="s">
        <v>73</v>
      </c>
      <c r="N33" s="102" t="s">
        <v>1243</v>
      </c>
      <c r="O33" s="106"/>
      <c r="P33" s="93"/>
      <c r="Q33" s="103"/>
      <c r="R33" s="107"/>
      <c r="S33" s="40" t="s">
        <v>73</v>
      </c>
      <c r="T33" s="151" t="s">
        <v>985</v>
      </c>
      <c r="U33" s="95"/>
      <c r="V33" s="99"/>
      <c r="W33" s="97"/>
    </row>
    <row r="34" spans="1:23" s="39" customFormat="1" ht="12.75" customHeight="1">
      <c r="A34" s="105" t="s">
        <v>76</v>
      </c>
      <c r="B34" s="102" t="s">
        <v>1244</v>
      </c>
      <c r="C34" s="92"/>
      <c r="D34" s="93"/>
      <c r="E34" s="103"/>
      <c r="F34" s="107"/>
      <c r="G34" s="40" t="s">
        <v>76</v>
      </c>
      <c r="H34" s="104" t="s">
        <v>1245</v>
      </c>
      <c r="I34" s="95"/>
      <c r="J34" s="95"/>
      <c r="K34" s="97"/>
      <c r="L34" s="98"/>
      <c r="M34" s="105" t="s">
        <v>76</v>
      </c>
      <c r="N34" s="102" t="s">
        <v>220</v>
      </c>
      <c r="O34" s="92"/>
      <c r="P34" s="93"/>
      <c r="Q34" s="103"/>
      <c r="R34" s="107"/>
      <c r="S34" s="40" t="s">
        <v>76</v>
      </c>
      <c r="T34" s="151" t="s">
        <v>1246</v>
      </c>
      <c r="U34" s="95"/>
      <c r="V34" s="95"/>
      <c r="W34" s="97"/>
    </row>
    <row r="35" spans="1:23" s="39" customFormat="1" ht="12.75" customHeight="1">
      <c r="A35" s="101" t="s">
        <v>79</v>
      </c>
      <c r="B35" s="102" t="s">
        <v>1247</v>
      </c>
      <c r="C35" s="106"/>
      <c r="D35" s="93"/>
      <c r="E35" s="103"/>
      <c r="F35" s="95"/>
      <c r="G35" s="34" t="s">
        <v>79</v>
      </c>
      <c r="H35" s="104" t="s">
        <v>1248</v>
      </c>
      <c r="I35" s="95"/>
      <c r="J35" s="108" t="s">
        <v>96</v>
      </c>
      <c r="K35" s="97"/>
      <c r="L35" s="98"/>
      <c r="M35" s="101" t="s">
        <v>79</v>
      </c>
      <c r="N35" s="102" t="s">
        <v>1106</v>
      </c>
      <c r="O35" s="106"/>
      <c r="P35" s="93"/>
      <c r="Q35" s="103"/>
      <c r="R35" s="95"/>
      <c r="S35" s="34" t="s">
        <v>79</v>
      </c>
      <c r="T35" s="104" t="s">
        <v>459</v>
      </c>
      <c r="U35" s="95"/>
      <c r="V35" s="108" t="s">
        <v>96</v>
      </c>
      <c r="W35" s="97"/>
    </row>
    <row r="36" spans="1:23" s="39" customFormat="1" ht="12.75" customHeight="1">
      <c r="A36" s="110"/>
      <c r="B36" s="106"/>
      <c r="C36" s="106"/>
      <c r="D36" s="93"/>
      <c r="E36" s="34" t="s">
        <v>70</v>
      </c>
      <c r="F36" s="94" t="s">
        <v>1249</v>
      </c>
      <c r="G36" s="95"/>
      <c r="H36" s="111"/>
      <c r="I36" s="112" t="s">
        <v>100</v>
      </c>
      <c r="J36" s="113" t="s">
        <v>1250</v>
      </c>
      <c r="K36" s="97"/>
      <c r="L36" s="98"/>
      <c r="M36" s="110"/>
      <c r="N36" s="106"/>
      <c r="O36" s="106"/>
      <c r="P36" s="93"/>
      <c r="Q36" s="34" t="s">
        <v>70</v>
      </c>
      <c r="R36" s="94" t="s">
        <v>593</v>
      </c>
      <c r="S36" s="95"/>
      <c r="T36" s="111"/>
      <c r="U36" s="112" t="s">
        <v>100</v>
      </c>
      <c r="V36" s="113" t="s">
        <v>1251</v>
      </c>
      <c r="W36" s="97"/>
    </row>
    <row r="37" spans="1:23" s="39" customFormat="1" ht="12.75" customHeight="1">
      <c r="A37" s="90"/>
      <c r="B37" s="114" t="s">
        <v>104</v>
      </c>
      <c r="C37" s="92"/>
      <c r="D37" s="93"/>
      <c r="E37" s="40" t="s">
        <v>73</v>
      </c>
      <c r="F37" s="94" t="s">
        <v>1252</v>
      </c>
      <c r="G37" s="95"/>
      <c r="H37" s="96"/>
      <c r="I37" s="112" t="s">
        <v>5</v>
      </c>
      <c r="J37" s="115" t="s">
        <v>1250</v>
      </c>
      <c r="K37" s="97"/>
      <c r="L37" s="98"/>
      <c r="M37" s="90"/>
      <c r="N37" s="114" t="s">
        <v>104</v>
      </c>
      <c r="O37" s="92"/>
      <c r="P37" s="93"/>
      <c r="Q37" s="40" t="s">
        <v>73</v>
      </c>
      <c r="R37" s="94" t="s">
        <v>1253</v>
      </c>
      <c r="S37" s="95"/>
      <c r="T37" s="96"/>
      <c r="U37" s="112" t="s">
        <v>5</v>
      </c>
      <c r="V37" s="115" t="s">
        <v>1251</v>
      </c>
      <c r="W37" s="97"/>
    </row>
    <row r="38" spans="1:23" s="39" customFormat="1" ht="12.75" customHeight="1">
      <c r="A38" s="90"/>
      <c r="B38" s="114" t="s">
        <v>1254</v>
      </c>
      <c r="C38" s="92"/>
      <c r="D38" s="93"/>
      <c r="E38" s="40" t="s">
        <v>76</v>
      </c>
      <c r="F38" s="94" t="s">
        <v>220</v>
      </c>
      <c r="G38" s="99"/>
      <c r="H38" s="96"/>
      <c r="I38" s="112" t="s">
        <v>109</v>
      </c>
      <c r="J38" s="115" t="s">
        <v>1255</v>
      </c>
      <c r="K38" s="97"/>
      <c r="L38" s="98"/>
      <c r="M38" s="90"/>
      <c r="N38" s="114" t="s">
        <v>1256</v>
      </c>
      <c r="O38" s="92"/>
      <c r="P38" s="93"/>
      <c r="Q38" s="40" t="s">
        <v>76</v>
      </c>
      <c r="R38" s="94" t="s">
        <v>854</v>
      </c>
      <c r="S38" s="99"/>
      <c r="T38" s="96"/>
      <c r="U38" s="112" t="s">
        <v>109</v>
      </c>
      <c r="V38" s="115" t="s">
        <v>1257</v>
      </c>
      <c r="W38" s="97"/>
    </row>
    <row r="39" spans="1:23" s="39" customFormat="1" ht="12.75" customHeight="1">
      <c r="A39" s="116"/>
      <c r="B39" s="117"/>
      <c r="C39" s="117"/>
      <c r="D39" s="93"/>
      <c r="E39" s="34" t="s">
        <v>79</v>
      </c>
      <c r="F39" s="102" t="s">
        <v>863</v>
      </c>
      <c r="G39" s="117"/>
      <c r="H39" s="117"/>
      <c r="I39" s="118" t="s">
        <v>115</v>
      </c>
      <c r="J39" s="115" t="s">
        <v>1255</v>
      </c>
      <c r="K39" s="119"/>
      <c r="L39" s="120"/>
      <c r="M39" s="116"/>
      <c r="N39" s="117"/>
      <c r="O39" s="117"/>
      <c r="P39" s="93"/>
      <c r="Q39" s="34" t="s">
        <v>79</v>
      </c>
      <c r="R39" s="102" t="s">
        <v>1258</v>
      </c>
      <c r="S39" s="117"/>
      <c r="T39" s="117"/>
      <c r="U39" s="118" t="s">
        <v>115</v>
      </c>
      <c r="V39" s="115" t="s">
        <v>1257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30" ht="12.75" customHeight="1">
      <c r="A41" s="130"/>
      <c r="B41" s="130" t="s">
        <v>117</v>
      </c>
      <c r="C41" s="131"/>
      <c r="D41" s="132" t="s">
        <v>118</v>
      </c>
      <c r="E41" s="132" t="s">
        <v>119</v>
      </c>
      <c r="F41" s="132" t="s">
        <v>120</v>
      </c>
      <c r="G41" s="133" t="s">
        <v>121</v>
      </c>
      <c r="H41" s="134"/>
      <c r="I41" s="131" t="s">
        <v>122</v>
      </c>
      <c r="J41" s="132" t="s">
        <v>117</v>
      </c>
      <c r="K41" s="130" t="s">
        <v>123</v>
      </c>
      <c r="L41" s="26">
        <v>150</v>
      </c>
      <c r="M41" s="130"/>
      <c r="N41" s="130" t="s">
        <v>117</v>
      </c>
      <c r="O41" s="131"/>
      <c r="P41" s="132" t="s">
        <v>118</v>
      </c>
      <c r="Q41" s="132" t="s">
        <v>119</v>
      </c>
      <c r="R41" s="132" t="s">
        <v>120</v>
      </c>
      <c r="S41" s="133" t="s">
        <v>121</v>
      </c>
      <c r="T41" s="134"/>
      <c r="U41" s="131" t="s">
        <v>122</v>
      </c>
      <c r="V41" s="132" t="s">
        <v>117</v>
      </c>
      <c r="W41" s="135" t="s">
        <v>123</v>
      </c>
      <c r="X41" s="280" t="s">
        <v>1229</v>
      </c>
      <c r="Y41" s="311" t="s">
        <v>1230</v>
      </c>
      <c r="Z41" s="313" t="s">
        <v>1231</v>
      </c>
      <c r="AA41" s="315" t="s">
        <v>1232</v>
      </c>
      <c r="AB41" s="311" t="s">
        <v>1233</v>
      </c>
      <c r="AC41" s="313" t="s">
        <v>1231</v>
      </c>
      <c r="AD41" s="315" t="s">
        <v>1232</v>
      </c>
    </row>
    <row r="42" spans="1:30" ht="12.75">
      <c r="A42" s="136" t="s">
        <v>123</v>
      </c>
      <c r="B42" s="136" t="s">
        <v>124</v>
      </c>
      <c r="C42" s="137" t="s">
        <v>125</v>
      </c>
      <c r="D42" s="138" t="s">
        <v>126</v>
      </c>
      <c r="E42" s="138" t="s">
        <v>127</v>
      </c>
      <c r="F42" s="138"/>
      <c r="G42" s="139" t="s">
        <v>125</v>
      </c>
      <c r="H42" s="139" t="s">
        <v>122</v>
      </c>
      <c r="I42" s="137"/>
      <c r="J42" s="136" t="s">
        <v>124</v>
      </c>
      <c r="K42" s="136"/>
      <c r="L42" s="26">
        <v>150</v>
      </c>
      <c r="M42" s="136" t="s">
        <v>123</v>
      </c>
      <c r="N42" s="136" t="s">
        <v>124</v>
      </c>
      <c r="O42" s="137" t="s">
        <v>125</v>
      </c>
      <c r="P42" s="138" t="s">
        <v>126</v>
      </c>
      <c r="Q42" s="138" t="s">
        <v>127</v>
      </c>
      <c r="R42" s="138"/>
      <c r="S42" s="139" t="s">
        <v>125</v>
      </c>
      <c r="T42" s="139" t="s">
        <v>122</v>
      </c>
      <c r="U42" s="137"/>
      <c r="V42" s="136" t="s">
        <v>124</v>
      </c>
      <c r="W42" s="140"/>
      <c r="X42" s="281" t="s">
        <v>1234</v>
      </c>
      <c r="Y42" s="312"/>
      <c r="Z42" s="314"/>
      <c r="AA42" s="316"/>
      <c r="AB42" s="312"/>
      <c r="AC42" s="314"/>
      <c r="AD42" s="316"/>
    </row>
    <row r="43" spans="1:30" ht="16.5" customHeight="1">
      <c r="A43" s="141">
        <v>0.4375</v>
      </c>
      <c r="B43" s="142">
        <v>4</v>
      </c>
      <c r="C43" s="143">
        <v>3</v>
      </c>
      <c r="D43" s="185" t="s">
        <v>336</v>
      </c>
      <c r="E43" s="144" t="s">
        <v>115</v>
      </c>
      <c r="F43" s="150">
        <v>7</v>
      </c>
      <c r="G43" s="146">
        <v>400</v>
      </c>
      <c r="H43" s="146"/>
      <c r="I43" s="147">
        <v>4</v>
      </c>
      <c r="J43" s="148">
        <v>4</v>
      </c>
      <c r="K43" s="187">
        <v>-0.4375</v>
      </c>
      <c r="L43" s="26"/>
      <c r="M43" s="141">
        <v>1.1875</v>
      </c>
      <c r="N43" s="142">
        <v>6</v>
      </c>
      <c r="O43" s="143">
        <v>3</v>
      </c>
      <c r="P43" s="190" t="s">
        <v>128</v>
      </c>
      <c r="Q43" s="144" t="s">
        <v>5</v>
      </c>
      <c r="R43" s="150">
        <v>10</v>
      </c>
      <c r="S43" s="146">
        <v>630</v>
      </c>
      <c r="T43" s="146"/>
      <c r="U43" s="143">
        <v>4</v>
      </c>
      <c r="V43" s="148">
        <v>2</v>
      </c>
      <c r="W43" s="183">
        <v>-1.1875</v>
      </c>
      <c r="X43" s="282">
        <f>A43+M43</f>
        <v>1.625</v>
      </c>
      <c r="Y43" s="196">
        <f>O43</f>
        <v>3</v>
      </c>
      <c r="Z43" s="243">
        <f>MATCH(A43,{-40000,-0.9999999999,1,40000},1)-1+MATCH(M43,{-40000,-0.9999999999,1,40000},1)-1</f>
        <v>3</v>
      </c>
      <c r="AA43" s="243">
        <f>MATCH(X43,{-40000,-6.9999999999,-2.9999999999,3,7,40000},1)/2-0.5</f>
        <v>1</v>
      </c>
      <c r="AB43" s="196">
        <f>U43</f>
        <v>4</v>
      </c>
      <c r="AC43" s="243">
        <f>4-Z43</f>
        <v>1</v>
      </c>
      <c r="AD43" s="243">
        <f>2-AA43</f>
        <v>1</v>
      </c>
    </row>
    <row r="44" spans="1:30" ht="16.5" customHeight="1">
      <c r="A44" s="141">
        <v>-9.3125</v>
      </c>
      <c r="B44" s="142">
        <v>0</v>
      </c>
      <c r="C44" s="143">
        <v>1</v>
      </c>
      <c r="D44" s="185" t="s">
        <v>135</v>
      </c>
      <c r="E44" s="144" t="s">
        <v>5</v>
      </c>
      <c r="F44" s="150">
        <v>6</v>
      </c>
      <c r="G44" s="146"/>
      <c r="H44" s="146">
        <v>100</v>
      </c>
      <c r="I44" s="147">
        <v>9</v>
      </c>
      <c r="J44" s="148">
        <v>8</v>
      </c>
      <c r="K44" s="187">
        <v>9.3125</v>
      </c>
      <c r="L44" s="26"/>
      <c r="M44" s="141">
        <v>-9.375</v>
      </c>
      <c r="N44" s="142">
        <v>0</v>
      </c>
      <c r="O44" s="143">
        <v>1</v>
      </c>
      <c r="P44" s="185" t="s">
        <v>133</v>
      </c>
      <c r="Q44" s="144" t="s">
        <v>100</v>
      </c>
      <c r="R44" s="150">
        <v>12</v>
      </c>
      <c r="S44" s="146">
        <v>170</v>
      </c>
      <c r="T44" s="146"/>
      <c r="U44" s="143">
        <v>9</v>
      </c>
      <c r="V44" s="148">
        <v>8</v>
      </c>
      <c r="W44" s="183">
        <v>9.375</v>
      </c>
      <c r="X44" s="282">
        <f>A44+M44</f>
        <v>-18.6875</v>
      </c>
      <c r="Y44" s="196">
        <f>O44</f>
        <v>1</v>
      </c>
      <c r="Z44" s="243">
        <f>MATCH(A44,{-40000,-0.9999999999,1,40000},1)-1+MATCH(M44,{-40000,-0.9999999999,1,40000},1)-1</f>
        <v>0</v>
      </c>
      <c r="AA44" s="243">
        <f>MATCH(X44,{-40000,-6.9999999999,-2.9999999999,3,7,40000},1)/2-0.5</f>
        <v>0</v>
      </c>
      <c r="AB44" s="196">
        <f>U44</f>
        <v>9</v>
      </c>
      <c r="AC44" s="243">
        <f>4-Z44</f>
        <v>4</v>
      </c>
      <c r="AD44" s="243">
        <f>2-AA44</f>
        <v>2</v>
      </c>
    </row>
    <row r="45" spans="1:30" ht="16.5" customHeight="1">
      <c r="A45" s="141">
        <v>4.4375</v>
      </c>
      <c r="B45" s="142">
        <v>6</v>
      </c>
      <c r="C45" s="143">
        <v>6</v>
      </c>
      <c r="D45" s="185" t="s">
        <v>647</v>
      </c>
      <c r="E45" s="144" t="s">
        <v>100</v>
      </c>
      <c r="F45" s="150">
        <v>10</v>
      </c>
      <c r="G45" s="146">
        <v>590</v>
      </c>
      <c r="H45" s="146"/>
      <c r="I45" s="147">
        <v>7</v>
      </c>
      <c r="J45" s="148">
        <v>2</v>
      </c>
      <c r="K45" s="187">
        <v>-4.4375</v>
      </c>
      <c r="L45" s="26"/>
      <c r="M45" s="141">
        <v>0.25</v>
      </c>
      <c r="N45" s="142">
        <v>3</v>
      </c>
      <c r="O45" s="143">
        <v>6</v>
      </c>
      <c r="P45" s="185" t="s">
        <v>1018</v>
      </c>
      <c r="Q45" s="144" t="s">
        <v>5</v>
      </c>
      <c r="R45" s="150">
        <v>11</v>
      </c>
      <c r="S45" s="146">
        <v>600</v>
      </c>
      <c r="T45" s="146"/>
      <c r="U45" s="143">
        <v>7</v>
      </c>
      <c r="V45" s="148">
        <v>5</v>
      </c>
      <c r="W45" s="183">
        <v>-0.25</v>
      </c>
      <c r="X45" s="282">
        <f>A45+M45</f>
        <v>4.6875</v>
      </c>
      <c r="Y45" s="196">
        <f>O45</f>
        <v>6</v>
      </c>
      <c r="Z45" s="243">
        <f>MATCH(A45,{-40000,-0.9999999999,1,40000},1)-1+MATCH(M45,{-40000,-0.9999999999,1,40000},1)-1</f>
        <v>3</v>
      </c>
      <c r="AA45" s="243">
        <f>MATCH(X45,{-40000,-6.9999999999,-2.9999999999,3,7,40000},1)/2-0.5</f>
        <v>1.5</v>
      </c>
      <c r="AB45" s="196">
        <f>U45</f>
        <v>7</v>
      </c>
      <c r="AC45" s="243">
        <f>4-Z45</f>
        <v>1</v>
      </c>
      <c r="AD45" s="243">
        <f>2-AA45</f>
        <v>0.5</v>
      </c>
    </row>
    <row r="46" spans="1:30" ht="16.5" customHeight="1">
      <c r="A46" s="141">
        <v>11.6875</v>
      </c>
      <c r="B46" s="142">
        <v>8</v>
      </c>
      <c r="C46" s="143">
        <v>2</v>
      </c>
      <c r="D46" s="185" t="s">
        <v>183</v>
      </c>
      <c r="E46" s="144" t="s">
        <v>109</v>
      </c>
      <c r="F46" s="150">
        <v>6</v>
      </c>
      <c r="G46" s="146">
        <v>1100</v>
      </c>
      <c r="H46" s="146"/>
      <c r="I46" s="147">
        <v>11</v>
      </c>
      <c r="J46" s="148">
        <v>0</v>
      </c>
      <c r="K46" s="187">
        <v>-11.6875</v>
      </c>
      <c r="L46" s="26"/>
      <c r="M46" s="141">
        <v>2.125</v>
      </c>
      <c r="N46" s="142">
        <v>8</v>
      </c>
      <c r="O46" s="143">
        <v>2</v>
      </c>
      <c r="P46" s="182" t="s">
        <v>179</v>
      </c>
      <c r="Q46" s="144" t="s">
        <v>100</v>
      </c>
      <c r="R46" s="150">
        <v>11</v>
      </c>
      <c r="S46" s="146">
        <v>650</v>
      </c>
      <c r="T46" s="146"/>
      <c r="U46" s="143">
        <v>11</v>
      </c>
      <c r="V46" s="148">
        <v>0</v>
      </c>
      <c r="W46" s="183">
        <v>-2.125</v>
      </c>
      <c r="X46" s="282">
        <f>A46+M46</f>
        <v>13.8125</v>
      </c>
      <c r="Y46" s="196">
        <f>O46</f>
        <v>2</v>
      </c>
      <c r="Z46" s="243">
        <f>MATCH(A46,{-40000,-0.9999999999,1,40000},1)-1+MATCH(M46,{-40000,-0.9999999999,1,40000},1)-1</f>
        <v>4</v>
      </c>
      <c r="AA46" s="243">
        <f>MATCH(X46,{-40000,-6.9999999999,-2.9999999999,3,7,40000},1)/2-0.5</f>
        <v>2</v>
      </c>
      <c r="AB46" s="196">
        <f>U46</f>
        <v>11</v>
      </c>
      <c r="AC46" s="243">
        <f>4-Z46</f>
        <v>0</v>
      </c>
      <c r="AD46" s="243">
        <f>2-AA46</f>
        <v>0</v>
      </c>
    </row>
    <row r="47" spans="1:30" ht="16.5" customHeight="1">
      <c r="A47" s="141">
        <v>-5.6875</v>
      </c>
      <c r="B47" s="142">
        <v>2</v>
      </c>
      <c r="C47" s="143">
        <v>8</v>
      </c>
      <c r="D47" s="185" t="s">
        <v>129</v>
      </c>
      <c r="E47" s="144" t="s">
        <v>100</v>
      </c>
      <c r="F47" s="150">
        <v>8</v>
      </c>
      <c r="G47" s="146">
        <v>110</v>
      </c>
      <c r="H47" s="146"/>
      <c r="I47" s="147">
        <v>5</v>
      </c>
      <c r="J47" s="148">
        <v>6</v>
      </c>
      <c r="K47" s="187">
        <v>5.6875</v>
      </c>
      <c r="L47" s="26"/>
      <c r="M47" s="141">
        <v>0.25</v>
      </c>
      <c r="N47" s="142">
        <v>3</v>
      </c>
      <c r="O47" s="143">
        <v>8</v>
      </c>
      <c r="P47" s="190" t="s">
        <v>128</v>
      </c>
      <c r="Q47" s="144" t="s">
        <v>5</v>
      </c>
      <c r="R47" s="150">
        <v>9</v>
      </c>
      <c r="S47" s="146">
        <v>600</v>
      </c>
      <c r="T47" s="146"/>
      <c r="U47" s="143">
        <v>5</v>
      </c>
      <c r="V47" s="148">
        <v>5</v>
      </c>
      <c r="W47" s="183">
        <v>-0.25</v>
      </c>
      <c r="X47" s="282">
        <f>A47+M47</f>
        <v>-5.4375</v>
      </c>
      <c r="Y47" s="196">
        <f>O47</f>
        <v>8</v>
      </c>
      <c r="Z47" s="243">
        <f>MATCH(A47,{-40000,-0.9999999999,1,40000},1)-1+MATCH(M47,{-40000,-0.9999999999,1,40000},1)-1</f>
        <v>1</v>
      </c>
      <c r="AA47" s="243">
        <f>MATCH(X47,{-40000,-6.9999999999,-2.9999999999,3,7,40000},1)/2-0.5</f>
        <v>0.5</v>
      </c>
      <c r="AB47" s="196">
        <f>U47</f>
        <v>5</v>
      </c>
      <c r="AC47" s="243">
        <f>4-Z47</f>
        <v>3</v>
      </c>
      <c r="AD47" s="243">
        <f>2-AA47</f>
        <v>1.5</v>
      </c>
    </row>
    <row r="48" spans="1:23" s="39" customFormat="1" ht="9.75" customHeight="1">
      <c r="A48" s="27"/>
      <c r="B48" s="27"/>
      <c r="C48" s="54"/>
      <c r="D48" s="27"/>
      <c r="E48" s="27"/>
      <c r="F48" s="27"/>
      <c r="G48" s="27"/>
      <c r="H48" s="27"/>
      <c r="I48" s="54"/>
      <c r="J48" s="27"/>
      <c r="K48" s="27"/>
      <c r="L48" s="52"/>
      <c r="M48" s="27"/>
      <c r="N48" s="27"/>
      <c r="O48" s="54"/>
      <c r="P48" s="27"/>
      <c r="Q48" s="27"/>
      <c r="R48" s="27"/>
      <c r="S48" s="27"/>
      <c r="T48" s="27"/>
      <c r="U48" s="54"/>
      <c r="V48" s="27"/>
      <c r="W48" s="27"/>
    </row>
    <row r="49" spans="1:23" s="39" customFormat="1" ht="15">
      <c r="A49" s="18"/>
      <c r="B49" s="19" t="s">
        <v>61</v>
      </c>
      <c r="C49" s="20"/>
      <c r="D49" s="19"/>
      <c r="E49" s="21" t="s">
        <v>184</v>
      </c>
      <c r="F49" s="22"/>
      <c r="G49" s="23" t="s">
        <v>63</v>
      </c>
      <c r="H49" s="23"/>
      <c r="I49" s="24" t="s">
        <v>64</v>
      </c>
      <c r="J49" s="24"/>
      <c r="K49" s="25"/>
      <c r="L49" s="26">
        <v>150</v>
      </c>
      <c r="M49" s="18"/>
      <c r="N49" s="19" t="s">
        <v>61</v>
      </c>
      <c r="O49" s="20"/>
      <c r="P49" s="19"/>
      <c r="Q49" s="21" t="s">
        <v>185</v>
      </c>
      <c r="R49" s="22"/>
      <c r="S49" s="23" t="s">
        <v>63</v>
      </c>
      <c r="T49" s="23"/>
      <c r="U49" s="24" t="s">
        <v>66</v>
      </c>
      <c r="V49" s="24"/>
      <c r="W49" s="25"/>
    </row>
    <row r="50" spans="1:23" s="39" customFormat="1" ht="12.75">
      <c r="A50" s="28"/>
      <c r="B50" s="28"/>
      <c r="C50" s="29"/>
      <c r="D50" s="30"/>
      <c r="E50" s="30"/>
      <c r="F50" s="30"/>
      <c r="G50" s="31" t="s">
        <v>67</v>
      </c>
      <c r="H50" s="31"/>
      <c r="I50" s="24" t="s">
        <v>69</v>
      </c>
      <c r="J50" s="24"/>
      <c r="K50" s="25"/>
      <c r="L50" s="26">
        <v>150</v>
      </c>
      <c r="M50" s="28"/>
      <c r="N50" s="28"/>
      <c r="O50" s="29"/>
      <c r="P50" s="30"/>
      <c r="Q50" s="30"/>
      <c r="R50" s="30"/>
      <c r="S50" s="31" t="s">
        <v>67</v>
      </c>
      <c r="T50" s="31"/>
      <c r="U50" s="24" t="s">
        <v>140</v>
      </c>
      <c r="V50" s="24"/>
      <c r="W50" s="25"/>
    </row>
    <row r="51" spans="1:23" s="39" customFormat="1" ht="4.5" customHeight="1">
      <c r="A51" s="82"/>
      <c r="B51" s="83"/>
      <c r="C51" s="84"/>
      <c r="D51" s="85"/>
      <c r="E51" s="86"/>
      <c r="F51" s="87"/>
      <c r="G51" s="88"/>
      <c r="H51" s="88"/>
      <c r="I51" s="84"/>
      <c r="J51" s="83"/>
      <c r="K51" s="89"/>
      <c r="L51" s="81"/>
      <c r="M51" s="82"/>
      <c r="N51" s="83"/>
      <c r="O51" s="84"/>
      <c r="P51" s="85"/>
      <c r="Q51" s="86"/>
      <c r="R51" s="87"/>
      <c r="S51" s="88"/>
      <c r="T51" s="88"/>
      <c r="U51" s="84"/>
      <c r="V51" s="83"/>
      <c r="W51" s="89"/>
    </row>
    <row r="52" spans="1:23" s="39" customFormat="1" ht="12.75" customHeight="1">
      <c r="A52" s="90"/>
      <c r="B52" s="91"/>
      <c r="C52" s="92"/>
      <c r="D52" s="93"/>
      <c r="E52" s="34" t="s">
        <v>70</v>
      </c>
      <c r="F52" s="94" t="s">
        <v>161</v>
      </c>
      <c r="G52" s="95"/>
      <c r="H52" s="96"/>
      <c r="I52" s="42"/>
      <c r="J52" s="275"/>
      <c r="K52" s="209"/>
      <c r="L52" s="98"/>
      <c r="M52" s="90"/>
      <c r="N52" s="91"/>
      <c r="O52" s="92"/>
      <c r="P52" s="93"/>
      <c r="Q52" s="34" t="s">
        <v>70</v>
      </c>
      <c r="R52" s="94" t="s">
        <v>1259</v>
      </c>
      <c r="S52" s="95"/>
      <c r="T52" s="96"/>
      <c r="U52" s="42"/>
      <c r="V52" s="275"/>
      <c r="W52" s="209"/>
    </row>
    <row r="53" spans="1:23" s="39" customFormat="1" ht="12.75" customHeight="1">
      <c r="A53" s="90"/>
      <c r="B53" s="91"/>
      <c r="C53" s="92"/>
      <c r="D53" s="93"/>
      <c r="E53" s="40" t="s">
        <v>73</v>
      </c>
      <c r="F53" s="94" t="s">
        <v>250</v>
      </c>
      <c r="G53" s="99"/>
      <c r="H53" s="96"/>
      <c r="I53" s="44"/>
      <c r="J53" s="276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15.1</v>
      </c>
      <c r="K53" s="277"/>
      <c r="L53" s="98"/>
      <c r="M53" s="90"/>
      <c r="N53" s="91"/>
      <c r="O53" s="92"/>
      <c r="P53" s="93"/>
      <c r="Q53" s="40" t="s">
        <v>73</v>
      </c>
      <c r="R53" s="94" t="s">
        <v>487</v>
      </c>
      <c r="S53" s="99"/>
      <c r="T53" s="96"/>
      <c r="U53" s="44"/>
      <c r="V53" s="276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6.1</v>
      </c>
      <c r="W53" s="277"/>
    </row>
    <row r="54" spans="1:23" s="39" customFormat="1" ht="12.75" customHeight="1">
      <c r="A54" s="90"/>
      <c r="B54" s="91"/>
      <c r="C54" s="92"/>
      <c r="D54" s="93"/>
      <c r="E54" s="40" t="s">
        <v>76</v>
      </c>
      <c r="F54" s="94" t="s">
        <v>1260</v>
      </c>
      <c r="G54" s="95"/>
      <c r="H54" s="96"/>
      <c r="I54" s="278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10.1</v>
      </c>
      <c r="J54" s="276" t="str">
        <f>IF(J53="","","+")</f>
        <v>+</v>
      </c>
      <c r="K54" s="279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11.1</v>
      </c>
      <c r="L54" s="98"/>
      <c r="M54" s="90"/>
      <c r="N54" s="91"/>
      <c r="O54" s="92"/>
      <c r="P54" s="93"/>
      <c r="Q54" s="40" t="s">
        <v>76</v>
      </c>
      <c r="R54" s="100" t="s">
        <v>265</v>
      </c>
      <c r="S54" s="95"/>
      <c r="T54" s="96"/>
      <c r="U54" s="278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20.1</v>
      </c>
      <c r="V54" s="276" t="str">
        <f>IF(V53="","","+")</f>
        <v>+</v>
      </c>
      <c r="W54" s="279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7.1</v>
      </c>
    </row>
    <row r="55" spans="1:23" s="39" customFormat="1" ht="12.75" customHeight="1">
      <c r="A55" s="90"/>
      <c r="B55" s="91"/>
      <c r="C55" s="92"/>
      <c r="D55" s="93"/>
      <c r="E55" s="34" t="s">
        <v>79</v>
      </c>
      <c r="F55" s="94" t="s">
        <v>1261</v>
      </c>
      <c r="G55" s="95"/>
      <c r="H55" s="96"/>
      <c r="I55" s="44"/>
      <c r="J55" s="276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4.1</v>
      </c>
      <c r="K55" s="277"/>
      <c r="L55" s="98"/>
      <c r="M55" s="90"/>
      <c r="N55" s="91"/>
      <c r="O55" s="92"/>
      <c r="P55" s="93"/>
      <c r="Q55" s="34" t="s">
        <v>79</v>
      </c>
      <c r="R55" s="94" t="s">
        <v>218</v>
      </c>
      <c r="S55" s="95"/>
      <c r="T55" s="96"/>
      <c r="U55" s="44"/>
      <c r="V55" s="276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7.1</v>
      </c>
      <c r="W55" s="277"/>
    </row>
    <row r="56" spans="1:23" s="39" customFormat="1" ht="12.75" customHeight="1">
      <c r="A56" s="101" t="s">
        <v>70</v>
      </c>
      <c r="B56" s="102" t="s">
        <v>1004</v>
      </c>
      <c r="C56" s="92"/>
      <c r="D56" s="93"/>
      <c r="E56" s="103"/>
      <c r="F56" s="95"/>
      <c r="G56" s="34" t="s">
        <v>70</v>
      </c>
      <c r="H56" s="104" t="s">
        <v>1262</v>
      </c>
      <c r="I56" s="95"/>
      <c r="J56" s="99"/>
      <c r="K56" s="97"/>
      <c r="L56" s="98"/>
      <c r="M56" s="101" t="s">
        <v>70</v>
      </c>
      <c r="N56" s="102" t="s">
        <v>450</v>
      </c>
      <c r="O56" s="92"/>
      <c r="P56" s="93"/>
      <c r="Q56" s="103"/>
      <c r="R56" s="95"/>
      <c r="S56" s="34" t="s">
        <v>70</v>
      </c>
      <c r="T56" s="104" t="s">
        <v>1263</v>
      </c>
      <c r="U56" s="95"/>
      <c r="V56" s="99"/>
      <c r="W56" s="97"/>
    </row>
    <row r="57" spans="1:23" s="39" customFormat="1" ht="12.75" customHeight="1">
      <c r="A57" s="105" t="s">
        <v>73</v>
      </c>
      <c r="B57" s="102" t="s">
        <v>1264</v>
      </c>
      <c r="C57" s="106"/>
      <c r="D57" s="93"/>
      <c r="E57" s="103"/>
      <c r="F57" s="107"/>
      <c r="G57" s="40" t="s">
        <v>73</v>
      </c>
      <c r="H57" s="104" t="s">
        <v>1265</v>
      </c>
      <c r="I57" s="95"/>
      <c r="J57" s="99"/>
      <c r="K57" s="97"/>
      <c r="L57" s="98"/>
      <c r="M57" s="105" t="s">
        <v>73</v>
      </c>
      <c r="N57" s="102" t="s">
        <v>82</v>
      </c>
      <c r="O57" s="106"/>
      <c r="P57" s="93"/>
      <c r="Q57" s="103"/>
      <c r="R57" s="107"/>
      <c r="S57" s="40" t="s">
        <v>73</v>
      </c>
      <c r="T57" s="104" t="s">
        <v>1266</v>
      </c>
      <c r="U57" s="95"/>
      <c r="V57" s="99"/>
      <c r="W57" s="97"/>
    </row>
    <row r="58" spans="1:23" s="39" customFormat="1" ht="12.75" customHeight="1">
      <c r="A58" s="105" t="s">
        <v>76</v>
      </c>
      <c r="B58" s="102" t="s">
        <v>784</v>
      </c>
      <c r="C58" s="92"/>
      <c r="D58" s="93"/>
      <c r="E58" s="103"/>
      <c r="F58" s="107"/>
      <c r="G58" s="40" t="s">
        <v>76</v>
      </c>
      <c r="H58" s="104" t="s">
        <v>231</v>
      </c>
      <c r="I58" s="95"/>
      <c r="J58" s="95"/>
      <c r="K58" s="97"/>
      <c r="L58" s="98"/>
      <c r="M58" s="105" t="s">
        <v>76</v>
      </c>
      <c r="N58" s="102" t="s">
        <v>1267</v>
      </c>
      <c r="O58" s="92"/>
      <c r="P58" s="93"/>
      <c r="Q58" s="103"/>
      <c r="R58" s="107"/>
      <c r="S58" s="40" t="s">
        <v>76</v>
      </c>
      <c r="T58" s="104" t="s">
        <v>271</v>
      </c>
      <c r="U58" s="95"/>
      <c r="V58" s="95"/>
      <c r="W58" s="97"/>
    </row>
    <row r="59" spans="1:23" s="39" customFormat="1" ht="12.75" customHeight="1">
      <c r="A59" s="101" t="s">
        <v>79</v>
      </c>
      <c r="B59" s="102" t="s">
        <v>392</v>
      </c>
      <c r="C59" s="106"/>
      <c r="D59" s="93"/>
      <c r="E59" s="103"/>
      <c r="F59" s="95"/>
      <c r="G59" s="34" t="s">
        <v>79</v>
      </c>
      <c r="H59" s="104" t="s">
        <v>1268</v>
      </c>
      <c r="I59" s="95"/>
      <c r="J59" s="108" t="s">
        <v>96</v>
      </c>
      <c r="K59" s="97"/>
      <c r="L59" s="98"/>
      <c r="M59" s="101" t="s">
        <v>79</v>
      </c>
      <c r="N59" s="102" t="s">
        <v>1269</v>
      </c>
      <c r="O59" s="106"/>
      <c r="P59" s="93"/>
      <c r="Q59" s="103"/>
      <c r="R59" s="95"/>
      <c r="S59" s="34" t="s">
        <v>79</v>
      </c>
      <c r="T59" s="104" t="s">
        <v>548</v>
      </c>
      <c r="U59" s="95"/>
      <c r="V59" s="108" t="s">
        <v>96</v>
      </c>
      <c r="W59" s="97"/>
    </row>
    <row r="60" spans="1:23" s="39" customFormat="1" ht="12.75" customHeight="1">
      <c r="A60" s="110"/>
      <c r="B60" s="106"/>
      <c r="C60" s="106"/>
      <c r="D60" s="93"/>
      <c r="E60" s="34" t="s">
        <v>70</v>
      </c>
      <c r="F60" s="94" t="s">
        <v>1270</v>
      </c>
      <c r="G60" s="95"/>
      <c r="H60" s="111"/>
      <c r="I60" s="112" t="s">
        <v>100</v>
      </c>
      <c r="J60" s="113" t="s">
        <v>1271</v>
      </c>
      <c r="K60" s="97"/>
      <c r="L60" s="98"/>
      <c r="M60" s="110"/>
      <c r="N60" s="106"/>
      <c r="O60" s="106"/>
      <c r="P60" s="93"/>
      <c r="Q60" s="34" t="s">
        <v>70</v>
      </c>
      <c r="R60" s="94" t="s">
        <v>1272</v>
      </c>
      <c r="S60" s="95"/>
      <c r="T60" s="111"/>
      <c r="U60" s="112" t="s">
        <v>100</v>
      </c>
      <c r="V60" s="113" t="s">
        <v>1273</v>
      </c>
      <c r="W60" s="97"/>
    </row>
    <row r="61" spans="1:23" s="39" customFormat="1" ht="12.75" customHeight="1">
      <c r="A61" s="90"/>
      <c r="B61" s="114" t="s">
        <v>104</v>
      </c>
      <c r="C61" s="92"/>
      <c r="D61" s="93"/>
      <c r="E61" s="40" t="s">
        <v>73</v>
      </c>
      <c r="F61" s="94" t="s">
        <v>915</v>
      </c>
      <c r="G61" s="95"/>
      <c r="H61" s="96"/>
      <c r="I61" s="112" t="s">
        <v>5</v>
      </c>
      <c r="J61" s="115" t="s">
        <v>1274</v>
      </c>
      <c r="K61" s="97"/>
      <c r="L61" s="98"/>
      <c r="M61" s="90"/>
      <c r="N61" s="114" t="s">
        <v>104</v>
      </c>
      <c r="O61" s="92"/>
      <c r="P61" s="93"/>
      <c r="Q61" s="40" t="s">
        <v>73</v>
      </c>
      <c r="R61" s="94" t="s">
        <v>1241</v>
      </c>
      <c r="S61" s="95"/>
      <c r="T61" s="96"/>
      <c r="U61" s="112" t="s">
        <v>5</v>
      </c>
      <c r="V61" s="115" t="s">
        <v>1273</v>
      </c>
      <c r="W61" s="97"/>
    </row>
    <row r="62" spans="1:23" s="39" customFormat="1" ht="12.75" customHeight="1">
      <c r="A62" s="90"/>
      <c r="B62" s="114" t="s">
        <v>1141</v>
      </c>
      <c r="C62" s="92"/>
      <c r="D62" s="93"/>
      <c r="E62" s="40" t="s">
        <v>76</v>
      </c>
      <c r="F62" s="100" t="s">
        <v>1134</v>
      </c>
      <c r="G62" s="99"/>
      <c r="H62" s="96"/>
      <c r="I62" s="112" t="s">
        <v>109</v>
      </c>
      <c r="J62" s="115" t="s">
        <v>1275</v>
      </c>
      <c r="K62" s="97"/>
      <c r="L62" s="98"/>
      <c r="M62" s="90"/>
      <c r="N62" s="114" t="s">
        <v>1276</v>
      </c>
      <c r="O62" s="92"/>
      <c r="P62" s="93"/>
      <c r="Q62" s="40" t="s">
        <v>76</v>
      </c>
      <c r="R62" s="94" t="s">
        <v>379</v>
      </c>
      <c r="S62" s="99"/>
      <c r="T62" s="96"/>
      <c r="U62" s="112" t="s">
        <v>109</v>
      </c>
      <c r="V62" s="115" t="s">
        <v>1277</v>
      </c>
      <c r="W62" s="97"/>
    </row>
    <row r="63" spans="1:23" s="39" customFormat="1" ht="12.75" customHeight="1">
      <c r="A63" s="116"/>
      <c r="B63" s="117"/>
      <c r="C63" s="117"/>
      <c r="D63" s="93"/>
      <c r="E63" s="34" t="s">
        <v>79</v>
      </c>
      <c r="F63" s="109" t="s">
        <v>265</v>
      </c>
      <c r="G63" s="117"/>
      <c r="H63" s="117"/>
      <c r="I63" s="118" t="s">
        <v>115</v>
      </c>
      <c r="J63" s="115" t="s">
        <v>1275</v>
      </c>
      <c r="K63" s="119"/>
      <c r="L63" s="120"/>
      <c r="M63" s="116"/>
      <c r="N63" s="117"/>
      <c r="O63" s="117"/>
      <c r="P63" s="93"/>
      <c r="Q63" s="34" t="s">
        <v>79</v>
      </c>
      <c r="R63" s="102" t="s">
        <v>1278</v>
      </c>
      <c r="S63" s="117"/>
      <c r="T63" s="117"/>
      <c r="U63" s="118" t="s">
        <v>115</v>
      </c>
      <c r="V63" s="115" t="s">
        <v>1279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30" ht="12.75" customHeight="1">
      <c r="A65" s="130"/>
      <c r="B65" s="130" t="s">
        <v>117</v>
      </c>
      <c r="C65" s="131"/>
      <c r="D65" s="132" t="s">
        <v>118</v>
      </c>
      <c r="E65" s="132" t="s">
        <v>119</v>
      </c>
      <c r="F65" s="132" t="s">
        <v>120</v>
      </c>
      <c r="G65" s="133" t="s">
        <v>121</v>
      </c>
      <c r="H65" s="134"/>
      <c r="I65" s="131" t="s">
        <v>122</v>
      </c>
      <c r="J65" s="132" t="s">
        <v>117</v>
      </c>
      <c r="K65" s="130" t="s">
        <v>123</v>
      </c>
      <c r="L65" s="26">
        <v>150</v>
      </c>
      <c r="M65" s="130"/>
      <c r="N65" s="130" t="s">
        <v>117</v>
      </c>
      <c r="O65" s="131"/>
      <c r="P65" s="132" t="s">
        <v>118</v>
      </c>
      <c r="Q65" s="132" t="s">
        <v>119</v>
      </c>
      <c r="R65" s="132" t="s">
        <v>120</v>
      </c>
      <c r="S65" s="133" t="s">
        <v>121</v>
      </c>
      <c r="T65" s="134"/>
      <c r="U65" s="131" t="s">
        <v>122</v>
      </c>
      <c r="V65" s="132" t="s">
        <v>117</v>
      </c>
      <c r="W65" s="135" t="s">
        <v>123</v>
      </c>
      <c r="X65" s="280" t="s">
        <v>1229</v>
      </c>
      <c r="Y65" s="311" t="s">
        <v>1230</v>
      </c>
      <c r="Z65" s="313" t="s">
        <v>1231</v>
      </c>
      <c r="AA65" s="315" t="s">
        <v>1232</v>
      </c>
      <c r="AB65" s="311" t="s">
        <v>1233</v>
      </c>
      <c r="AC65" s="313" t="s">
        <v>1231</v>
      </c>
      <c r="AD65" s="315" t="s">
        <v>1232</v>
      </c>
    </row>
    <row r="66" spans="1:30" ht="12.75">
      <c r="A66" s="136" t="s">
        <v>123</v>
      </c>
      <c r="B66" s="136" t="s">
        <v>124</v>
      </c>
      <c r="C66" s="137" t="s">
        <v>125</v>
      </c>
      <c r="D66" s="138" t="s">
        <v>126</v>
      </c>
      <c r="E66" s="138" t="s">
        <v>127</v>
      </c>
      <c r="F66" s="138"/>
      <c r="G66" s="139" t="s">
        <v>125</v>
      </c>
      <c r="H66" s="139" t="s">
        <v>122</v>
      </c>
      <c r="I66" s="137"/>
      <c r="J66" s="136" t="s">
        <v>124</v>
      </c>
      <c r="K66" s="136"/>
      <c r="L66" s="26">
        <v>150</v>
      </c>
      <c r="M66" s="136" t="s">
        <v>123</v>
      </c>
      <c r="N66" s="136" t="s">
        <v>124</v>
      </c>
      <c r="O66" s="137" t="s">
        <v>125</v>
      </c>
      <c r="P66" s="138" t="s">
        <v>126</v>
      </c>
      <c r="Q66" s="138" t="s">
        <v>127</v>
      </c>
      <c r="R66" s="138"/>
      <c r="S66" s="139" t="s">
        <v>125</v>
      </c>
      <c r="T66" s="139" t="s">
        <v>122</v>
      </c>
      <c r="U66" s="137"/>
      <c r="V66" s="136" t="s">
        <v>124</v>
      </c>
      <c r="W66" s="140"/>
      <c r="X66" s="281" t="s">
        <v>1234</v>
      </c>
      <c r="Y66" s="312"/>
      <c r="Z66" s="314"/>
      <c r="AA66" s="316"/>
      <c r="AB66" s="312"/>
      <c r="AC66" s="314"/>
      <c r="AD66" s="316"/>
    </row>
    <row r="67" spans="1:30" ht="16.5" customHeight="1">
      <c r="A67" s="141">
        <v>-6.375</v>
      </c>
      <c r="B67" s="142">
        <v>0</v>
      </c>
      <c r="C67" s="143">
        <v>5</v>
      </c>
      <c r="D67" s="190" t="s">
        <v>180</v>
      </c>
      <c r="E67" s="144" t="s">
        <v>100</v>
      </c>
      <c r="F67" s="150">
        <v>6</v>
      </c>
      <c r="G67" s="146"/>
      <c r="H67" s="146">
        <v>200</v>
      </c>
      <c r="I67" s="143">
        <v>6</v>
      </c>
      <c r="J67" s="148">
        <v>8</v>
      </c>
      <c r="K67" s="187">
        <v>6.375</v>
      </c>
      <c r="L67" s="26"/>
      <c r="M67" s="141">
        <v>-12.375</v>
      </c>
      <c r="N67" s="142">
        <v>0</v>
      </c>
      <c r="O67" s="143">
        <v>5</v>
      </c>
      <c r="P67" s="188" t="s">
        <v>1280</v>
      </c>
      <c r="Q67" s="144" t="s">
        <v>115</v>
      </c>
      <c r="R67" s="150">
        <v>13</v>
      </c>
      <c r="S67" s="146"/>
      <c r="T67" s="146">
        <v>1470</v>
      </c>
      <c r="U67" s="147">
        <v>6</v>
      </c>
      <c r="V67" s="148">
        <v>8</v>
      </c>
      <c r="W67" s="183">
        <v>12.375</v>
      </c>
      <c r="X67" s="282">
        <f>A67+M67</f>
        <v>-18.75</v>
      </c>
      <c r="Y67" s="196">
        <f>O67</f>
        <v>5</v>
      </c>
      <c r="Z67" s="243">
        <f>MATCH(A67,{-40000,-0.9999999999,1,40000},1)-1+MATCH(M67,{-40000,-0.9999999999,1,40000},1)-1</f>
        <v>0</v>
      </c>
      <c r="AA67" s="243">
        <f>MATCH(X67,{-40000,-6.9999999999,-2.9999999999,3,7,40000},1)/2-0.5</f>
        <v>0</v>
      </c>
      <c r="AB67" s="196">
        <f>U67</f>
        <v>6</v>
      </c>
      <c r="AC67" s="243">
        <f>4-Z67</f>
        <v>4</v>
      </c>
      <c r="AD67" s="243">
        <f>2-AA67</f>
        <v>2</v>
      </c>
    </row>
    <row r="68" spans="1:30" ht="16.5" customHeight="1">
      <c r="A68" s="141">
        <v>0.875</v>
      </c>
      <c r="B68" s="142">
        <v>5</v>
      </c>
      <c r="C68" s="143">
        <v>7</v>
      </c>
      <c r="D68" s="185" t="s">
        <v>135</v>
      </c>
      <c r="E68" s="144" t="s">
        <v>100</v>
      </c>
      <c r="F68" s="150">
        <v>8</v>
      </c>
      <c r="G68" s="146">
        <v>110</v>
      </c>
      <c r="H68" s="146"/>
      <c r="I68" s="143">
        <v>1</v>
      </c>
      <c r="J68" s="148">
        <v>3</v>
      </c>
      <c r="K68" s="187">
        <v>-0.875</v>
      </c>
      <c r="L68" s="26"/>
      <c r="M68" s="141">
        <v>10.375</v>
      </c>
      <c r="N68" s="142">
        <v>8</v>
      </c>
      <c r="O68" s="143">
        <v>7</v>
      </c>
      <c r="P68" s="185" t="s">
        <v>301</v>
      </c>
      <c r="Q68" s="144" t="s">
        <v>115</v>
      </c>
      <c r="R68" s="150">
        <v>10</v>
      </c>
      <c r="S68" s="146"/>
      <c r="T68" s="146">
        <v>130</v>
      </c>
      <c r="U68" s="147">
        <v>1</v>
      </c>
      <c r="V68" s="148">
        <v>0</v>
      </c>
      <c r="W68" s="183">
        <v>-10.375</v>
      </c>
      <c r="X68" s="282">
        <f>A68+M68</f>
        <v>11.25</v>
      </c>
      <c r="Y68" s="196">
        <f>O68</f>
        <v>7</v>
      </c>
      <c r="Z68" s="243">
        <f>MATCH(A68,{-40000,-0.9999999999,1,40000},1)-1+MATCH(M68,{-40000,-0.9999999999,1,40000},1)-1</f>
        <v>3</v>
      </c>
      <c r="AA68" s="243">
        <f>MATCH(X68,{-40000,-6.9999999999,-2.9999999999,3,7,40000},1)/2-0.5</f>
        <v>2</v>
      </c>
      <c r="AB68" s="196">
        <f>U68</f>
        <v>1</v>
      </c>
      <c r="AC68" s="243">
        <f>4-Z68</f>
        <v>1</v>
      </c>
      <c r="AD68" s="243">
        <f>2-AA68</f>
        <v>0</v>
      </c>
    </row>
    <row r="69" spans="1:30" ht="16.5" customHeight="1">
      <c r="A69" s="141">
        <v>1.875</v>
      </c>
      <c r="B69" s="142">
        <v>8</v>
      </c>
      <c r="C69" s="143">
        <v>8</v>
      </c>
      <c r="D69" s="185" t="s">
        <v>135</v>
      </c>
      <c r="E69" s="144" t="s">
        <v>109</v>
      </c>
      <c r="F69" s="150">
        <v>5</v>
      </c>
      <c r="G69" s="146">
        <v>150</v>
      </c>
      <c r="H69" s="146"/>
      <c r="I69" s="143">
        <v>2</v>
      </c>
      <c r="J69" s="148">
        <v>0</v>
      </c>
      <c r="K69" s="187">
        <v>-1.875</v>
      </c>
      <c r="L69" s="26"/>
      <c r="M69" s="141">
        <v>-1</v>
      </c>
      <c r="N69" s="142">
        <v>2</v>
      </c>
      <c r="O69" s="143">
        <v>8</v>
      </c>
      <c r="P69" s="185" t="s">
        <v>128</v>
      </c>
      <c r="Q69" s="144" t="s">
        <v>115</v>
      </c>
      <c r="R69" s="150">
        <v>13</v>
      </c>
      <c r="S69" s="146"/>
      <c r="T69" s="146">
        <v>720</v>
      </c>
      <c r="U69" s="147">
        <v>2</v>
      </c>
      <c r="V69" s="148">
        <v>6</v>
      </c>
      <c r="W69" s="183">
        <v>1</v>
      </c>
      <c r="X69" s="282">
        <f>A69+M69</f>
        <v>0.875</v>
      </c>
      <c r="Y69" s="196">
        <f>O69</f>
        <v>8</v>
      </c>
      <c r="Z69" s="243">
        <f>MATCH(A69,{-40000,-0.9999999999,1,40000},1)-1+MATCH(M69,{-40000,-0.9999999999,1,40000},1)-1</f>
        <v>2</v>
      </c>
      <c r="AA69" s="243">
        <f>MATCH(X69,{-40000,-6.9999999999,-2.9999999999,3,7,40000},1)/2-0.5</f>
        <v>1</v>
      </c>
      <c r="AB69" s="196">
        <f>U69</f>
        <v>2</v>
      </c>
      <c r="AC69" s="243">
        <f>4-Z69</f>
        <v>2</v>
      </c>
      <c r="AD69" s="243">
        <f>2-AA69</f>
        <v>1</v>
      </c>
    </row>
    <row r="70" spans="1:30" ht="16.5" customHeight="1">
      <c r="A70" s="141">
        <v>0.875</v>
      </c>
      <c r="B70" s="142">
        <v>5</v>
      </c>
      <c r="C70" s="143">
        <v>10</v>
      </c>
      <c r="D70" s="182" t="s">
        <v>135</v>
      </c>
      <c r="E70" s="144" t="s">
        <v>100</v>
      </c>
      <c r="F70" s="150">
        <v>8</v>
      </c>
      <c r="G70" s="146">
        <v>110</v>
      </c>
      <c r="H70" s="146"/>
      <c r="I70" s="143">
        <v>11</v>
      </c>
      <c r="J70" s="148">
        <v>3</v>
      </c>
      <c r="K70" s="187">
        <v>-0.875</v>
      </c>
      <c r="L70" s="26"/>
      <c r="M70" s="141">
        <v>2.0625</v>
      </c>
      <c r="N70" s="142">
        <v>6</v>
      </c>
      <c r="O70" s="143">
        <v>10</v>
      </c>
      <c r="P70" s="185" t="s">
        <v>1018</v>
      </c>
      <c r="Q70" s="144" t="s">
        <v>115</v>
      </c>
      <c r="R70" s="150">
        <v>11</v>
      </c>
      <c r="S70" s="146"/>
      <c r="T70" s="146">
        <v>600</v>
      </c>
      <c r="U70" s="147">
        <v>11</v>
      </c>
      <c r="V70" s="148">
        <v>2</v>
      </c>
      <c r="W70" s="183">
        <v>-2.0625</v>
      </c>
      <c r="X70" s="282">
        <f>A70+M70</f>
        <v>2.9375</v>
      </c>
      <c r="Y70" s="196">
        <f>O70</f>
        <v>10</v>
      </c>
      <c r="Z70" s="243">
        <f>MATCH(A70,{-40000,-0.9999999999,1,40000},1)-1+MATCH(M70,{-40000,-0.9999999999,1,40000},1)-1</f>
        <v>3</v>
      </c>
      <c r="AA70" s="243">
        <f>MATCH(X70,{-40000,-6.9999999999,-2.9999999999,3,7,40000},1)/2-0.5</f>
        <v>1</v>
      </c>
      <c r="AB70" s="196">
        <f>U70</f>
        <v>11</v>
      </c>
      <c r="AC70" s="243">
        <f>4-Z70</f>
        <v>1</v>
      </c>
      <c r="AD70" s="243">
        <f>2-AA70</f>
        <v>1</v>
      </c>
    </row>
    <row r="71" spans="1:30" ht="16.5" customHeight="1">
      <c r="A71" s="141">
        <v>-1.0625</v>
      </c>
      <c r="B71" s="142">
        <v>2</v>
      </c>
      <c r="C71" s="143">
        <v>4</v>
      </c>
      <c r="D71" s="190" t="s">
        <v>180</v>
      </c>
      <c r="E71" s="144" t="s">
        <v>115</v>
      </c>
      <c r="F71" s="150">
        <v>7</v>
      </c>
      <c r="G71" s="146">
        <v>50</v>
      </c>
      <c r="H71" s="146"/>
      <c r="I71" s="143">
        <v>9</v>
      </c>
      <c r="J71" s="148">
        <v>6</v>
      </c>
      <c r="K71" s="187">
        <v>1.0625</v>
      </c>
      <c r="L71" s="26"/>
      <c r="M71" s="141">
        <v>-0.375</v>
      </c>
      <c r="N71" s="142">
        <v>4</v>
      </c>
      <c r="O71" s="143">
        <v>4</v>
      </c>
      <c r="P71" s="188" t="s">
        <v>128</v>
      </c>
      <c r="Q71" s="144" t="s">
        <v>115</v>
      </c>
      <c r="R71" s="150">
        <v>12</v>
      </c>
      <c r="S71" s="146"/>
      <c r="T71" s="146">
        <v>690</v>
      </c>
      <c r="U71" s="147">
        <v>9</v>
      </c>
      <c r="V71" s="148">
        <v>4</v>
      </c>
      <c r="W71" s="183">
        <v>0.375</v>
      </c>
      <c r="X71" s="282">
        <f>A71+M71</f>
        <v>-1.4375</v>
      </c>
      <c r="Y71" s="196">
        <f>O71</f>
        <v>4</v>
      </c>
      <c r="Z71" s="243">
        <f>MATCH(A71,{-40000,-0.9999999999,1,40000},1)-1+MATCH(M71,{-40000,-0.9999999999,1,40000},1)-1</f>
        <v>1</v>
      </c>
      <c r="AA71" s="243">
        <f>MATCH(X71,{-40000,-6.9999999999,-2.9999999999,3,7,40000},1)/2-0.5</f>
        <v>1</v>
      </c>
      <c r="AB71" s="196">
        <f>U71</f>
        <v>9</v>
      </c>
      <c r="AC71" s="243">
        <f>4-Z71</f>
        <v>3</v>
      </c>
      <c r="AD71" s="243">
        <f>2-AA71</f>
        <v>1</v>
      </c>
    </row>
    <row r="72" spans="1:23" s="39" customFormat="1" ht="30" customHeight="1">
      <c r="A72" s="27"/>
      <c r="B72" s="27"/>
      <c r="C72" s="54"/>
      <c r="D72" s="27"/>
      <c r="E72" s="27"/>
      <c r="F72" s="27"/>
      <c r="G72" s="27"/>
      <c r="H72" s="27"/>
      <c r="I72" s="54"/>
      <c r="J72" s="27"/>
      <c r="K72" s="27"/>
      <c r="L72" s="52"/>
      <c r="M72" s="27"/>
      <c r="N72" s="27"/>
      <c r="O72" s="54"/>
      <c r="P72" s="27"/>
      <c r="Q72" s="27"/>
      <c r="R72" s="27"/>
      <c r="S72" s="27"/>
      <c r="T72" s="27"/>
      <c r="U72" s="54"/>
      <c r="V72" s="27"/>
      <c r="W72" s="27"/>
    </row>
    <row r="73" spans="1:23" s="39" customFormat="1" ht="15">
      <c r="A73" s="18"/>
      <c r="B73" s="19" t="s">
        <v>61</v>
      </c>
      <c r="C73" s="20"/>
      <c r="D73" s="19"/>
      <c r="E73" s="21" t="s">
        <v>227</v>
      </c>
      <c r="F73" s="22"/>
      <c r="G73" s="23" t="s">
        <v>63</v>
      </c>
      <c r="H73" s="23"/>
      <c r="I73" s="24" t="s">
        <v>137</v>
      </c>
      <c r="J73" s="24"/>
      <c r="K73" s="25"/>
      <c r="L73" s="26">
        <v>150</v>
      </c>
      <c r="M73" s="18"/>
      <c r="N73" s="19" t="s">
        <v>61</v>
      </c>
      <c r="O73" s="20"/>
      <c r="P73" s="19"/>
      <c r="Q73" s="21" t="s">
        <v>228</v>
      </c>
      <c r="R73" s="22"/>
      <c r="S73" s="23" t="s">
        <v>63</v>
      </c>
      <c r="T73" s="23"/>
      <c r="U73" s="24" t="s">
        <v>139</v>
      </c>
      <c r="V73" s="24"/>
      <c r="W73" s="25"/>
    </row>
    <row r="74" spans="1:23" s="39" customFormat="1" ht="12.75">
      <c r="A74" s="28"/>
      <c r="B74" s="28"/>
      <c r="C74" s="29"/>
      <c r="D74" s="30"/>
      <c r="E74" s="30"/>
      <c r="F74" s="30"/>
      <c r="G74" s="31" t="s">
        <v>67</v>
      </c>
      <c r="H74" s="31"/>
      <c r="I74" s="24" t="s">
        <v>141</v>
      </c>
      <c r="J74" s="24"/>
      <c r="K74" s="25"/>
      <c r="L74" s="26">
        <v>150</v>
      </c>
      <c r="M74" s="28"/>
      <c r="N74" s="28"/>
      <c r="O74" s="29"/>
      <c r="P74" s="30"/>
      <c r="Q74" s="30"/>
      <c r="R74" s="30"/>
      <c r="S74" s="31" t="s">
        <v>67</v>
      </c>
      <c r="T74" s="31"/>
      <c r="U74" s="24" t="s">
        <v>68</v>
      </c>
      <c r="V74" s="24"/>
      <c r="W74" s="25"/>
    </row>
    <row r="75" spans="1:23" s="39" customFormat="1" ht="4.5" customHeight="1">
      <c r="A75" s="82"/>
      <c r="B75" s="83"/>
      <c r="C75" s="84"/>
      <c r="D75" s="85"/>
      <c r="E75" s="86"/>
      <c r="F75" s="87"/>
      <c r="G75" s="88"/>
      <c r="H75" s="88"/>
      <c r="I75" s="84"/>
      <c r="J75" s="83"/>
      <c r="K75" s="89"/>
      <c r="L75" s="81"/>
      <c r="M75" s="82"/>
      <c r="N75" s="83"/>
      <c r="O75" s="84"/>
      <c r="P75" s="85"/>
      <c r="Q75" s="86"/>
      <c r="R75" s="87"/>
      <c r="S75" s="88"/>
      <c r="T75" s="88"/>
      <c r="U75" s="84"/>
      <c r="V75" s="83"/>
      <c r="W75" s="89"/>
    </row>
    <row r="76" spans="1:23" s="39" customFormat="1" ht="12.75" customHeight="1">
      <c r="A76" s="90"/>
      <c r="B76" s="91"/>
      <c r="C76" s="92"/>
      <c r="D76" s="93"/>
      <c r="E76" s="34" t="s">
        <v>70</v>
      </c>
      <c r="F76" s="94" t="s">
        <v>1281</v>
      </c>
      <c r="G76" s="95"/>
      <c r="H76" s="96"/>
      <c r="I76" s="42"/>
      <c r="J76" s="275"/>
      <c r="K76" s="209"/>
      <c r="L76" s="98"/>
      <c r="M76" s="90"/>
      <c r="N76" s="91"/>
      <c r="O76" s="92"/>
      <c r="P76" s="93"/>
      <c r="Q76" s="34" t="s">
        <v>70</v>
      </c>
      <c r="R76" s="94" t="s">
        <v>547</v>
      </c>
      <c r="S76" s="95"/>
      <c r="T76" s="96"/>
      <c r="U76" s="42"/>
      <c r="V76" s="275"/>
      <c r="W76" s="209"/>
    </row>
    <row r="77" spans="1:23" s="39" customFormat="1" ht="12.75" customHeight="1">
      <c r="A77" s="90"/>
      <c r="B77" s="91"/>
      <c r="C77" s="92"/>
      <c r="D77" s="93"/>
      <c r="E77" s="40" t="s">
        <v>73</v>
      </c>
      <c r="F77" s="94" t="s">
        <v>450</v>
      </c>
      <c r="G77" s="99"/>
      <c r="H77" s="96"/>
      <c r="I77" s="44"/>
      <c r="J77" s="276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4.1</v>
      </c>
      <c r="K77" s="277"/>
      <c r="L77" s="98"/>
      <c r="M77" s="90"/>
      <c r="N77" s="91"/>
      <c r="O77" s="92"/>
      <c r="P77" s="93"/>
      <c r="Q77" s="40" t="s">
        <v>73</v>
      </c>
      <c r="R77" s="94" t="s">
        <v>563</v>
      </c>
      <c r="S77" s="99"/>
      <c r="T77" s="96"/>
      <c r="U77" s="44"/>
      <c r="V77" s="276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10.1</v>
      </c>
      <c r="W77" s="277"/>
    </row>
    <row r="78" spans="1:23" s="39" customFormat="1" ht="12.75" customHeight="1">
      <c r="A78" s="90"/>
      <c r="B78" s="91"/>
      <c r="C78" s="92"/>
      <c r="D78" s="93"/>
      <c r="E78" s="40" t="s">
        <v>76</v>
      </c>
      <c r="F78" s="100" t="s">
        <v>147</v>
      </c>
      <c r="G78" s="95"/>
      <c r="H78" s="96"/>
      <c r="I78" s="278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18.1</v>
      </c>
      <c r="J78" s="276" t="str">
        <f>IF(J77="","","+")</f>
        <v>+</v>
      </c>
      <c r="K78" s="279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11.1</v>
      </c>
      <c r="L78" s="98"/>
      <c r="M78" s="90"/>
      <c r="N78" s="91"/>
      <c r="O78" s="92"/>
      <c r="P78" s="93"/>
      <c r="Q78" s="40" t="s">
        <v>76</v>
      </c>
      <c r="R78" s="94" t="s">
        <v>1282</v>
      </c>
      <c r="S78" s="95"/>
      <c r="T78" s="96"/>
      <c r="U78" s="278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16.1</v>
      </c>
      <c r="V78" s="276" t="str">
        <f>IF(V77="","","+")</f>
        <v>+</v>
      </c>
      <c r="W78" s="279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1.1</v>
      </c>
    </row>
    <row r="79" spans="1:23" s="39" customFormat="1" ht="12.75" customHeight="1">
      <c r="A79" s="90"/>
      <c r="B79" s="91"/>
      <c r="C79" s="92"/>
      <c r="D79" s="93"/>
      <c r="E79" s="34" t="s">
        <v>79</v>
      </c>
      <c r="F79" s="94" t="s">
        <v>1240</v>
      </c>
      <c r="G79" s="95"/>
      <c r="H79" s="96"/>
      <c r="I79" s="44"/>
      <c r="J79" s="276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7.1</v>
      </c>
      <c r="K79" s="277"/>
      <c r="L79" s="98"/>
      <c r="M79" s="90"/>
      <c r="N79" s="91"/>
      <c r="O79" s="92"/>
      <c r="P79" s="93"/>
      <c r="Q79" s="34" t="s">
        <v>79</v>
      </c>
      <c r="R79" s="94" t="s">
        <v>1283</v>
      </c>
      <c r="S79" s="95"/>
      <c r="T79" s="96"/>
      <c r="U79" s="44"/>
      <c r="V79" s="276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13.1</v>
      </c>
      <c r="W79" s="277"/>
    </row>
    <row r="80" spans="1:23" s="39" customFormat="1" ht="12.75" customHeight="1">
      <c r="A80" s="101" t="s">
        <v>70</v>
      </c>
      <c r="B80" s="102" t="s">
        <v>690</v>
      </c>
      <c r="C80" s="92"/>
      <c r="D80" s="93"/>
      <c r="E80" s="103"/>
      <c r="F80" s="95"/>
      <c r="G80" s="34" t="s">
        <v>70</v>
      </c>
      <c r="H80" s="104" t="s">
        <v>764</v>
      </c>
      <c r="I80" s="95"/>
      <c r="J80" s="99"/>
      <c r="K80" s="97"/>
      <c r="L80" s="98"/>
      <c r="M80" s="101" t="s">
        <v>70</v>
      </c>
      <c r="N80" s="102" t="s">
        <v>820</v>
      </c>
      <c r="O80" s="92"/>
      <c r="P80" s="93"/>
      <c r="Q80" s="103"/>
      <c r="R80" s="95"/>
      <c r="S80" s="34" t="s">
        <v>70</v>
      </c>
      <c r="T80" s="104" t="s">
        <v>1284</v>
      </c>
      <c r="U80" s="95"/>
      <c r="V80" s="99"/>
      <c r="W80" s="97"/>
    </row>
    <row r="81" spans="1:23" s="39" customFormat="1" ht="12.75" customHeight="1">
      <c r="A81" s="105" t="s">
        <v>73</v>
      </c>
      <c r="B81" s="102" t="s">
        <v>1285</v>
      </c>
      <c r="C81" s="106"/>
      <c r="D81" s="93"/>
      <c r="E81" s="103"/>
      <c r="F81" s="107"/>
      <c r="G81" s="40" t="s">
        <v>73</v>
      </c>
      <c r="H81" s="104" t="s">
        <v>1286</v>
      </c>
      <c r="I81" s="95"/>
      <c r="J81" s="99"/>
      <c r="K81" s="97"/>
      <c r="L81" s="98"/>
      <c r="M81" s="105" t="s">
        <v>73</v>
      </c>
      <c r="N81" s="102" t="s">
        <v>1287</v>
      </c>
      <c r="O81" s="106"/>
      <c r="P81" s="93"/>
      <c r="Q81" s="103"/>
      <c r="R81" s="107"/>
      <c r="S81" s="40" t="s">
        <v>73</v>
      </c>
      <c r="T81" s="104" t="s">
        <v>1288</v>
      </c>
      <c r="U81" s="95"/>
      <c r="V81" s="99"/>
      <c r="W81" s="97"/>
    </row>
    <row r="82" spans="1:23" s="39" customFormat="1" ht="12.75" customHeight="1">
      <c r="A82" s="105" t="s">
        <v>76</v>
      </c>
      <c r="B82" s="102" t="s">
        <v>393</v>
      </c>
      <c r="C82" s="92"/>
      <c r="D82" s="93"/>
      <c r="E82" s="103"/>
      <c r="F82" s="107"/>
      <c r="G82" s="40" t="s">
        <v>76</v>
      </c>
      <c r="H82" s="104" t="s">
        <v>1289</v>
      </c>
      <c r="I82" s="95"/>
      <c r="J82" s="95"/>
      <c r="K82" s="97"/>
      <c r="L82" s="98"/>
      <c r="M82" s="105" t="s">
        <v>76</v>
      </c>
      <c r="N82" s="102" t="s">
        <v>502</v>
      </c>
      <c r="O82" s="92"/>
      <c r="P82" s="93"/>
      <c r="Q82" s="103"/>
      <c r="R82" s="107"/>
      <c r="S82" s="40" t="s">
        <v>76</v>
      </c>
      <c r="T82" s="151" t="s">
        <v>1021</v>
      </c>
      <c r="U82" s="95"/>
      <c r="V82" s="95"/>
      <c r="W82" s="97"/>
    </row>
    <row r="83" spans="1:23" s="39" customFormat="1" ht="12.75" customHeight="1">
      <c r="A83" s="101" t="s">
        <v>79</v>
      </c>
      <c r="B83" s="102" t="s">
        <v>984</v>
      </c>
      <c r="C83" s="106"/>
      <c r="D83" s="93"/>
      <c r="E83" s="103"/>
      <c r="F83" s="95"/>
      <c r="G83" s="34" t="s">
        <v>79</v>
      </c>
      <c r="H83" s="104" t="s">
        <v>790</v>
      </c>
      <c r="I83" s="95"/>
      <c r="J83" s="108" t="s">
        <v>96</v>
      </c>
      <c r="K83" s="97"/>
      <c r="L83" s="98"/>
      <c r="M83" s="101" t="s">
        <v>79</v>
      </c>
      <c r="N83" s="102" t="s">
        <v>1290</v>
      </c>
      <c r="O83" s="106"/>
      <c r="P83" s="93"/>
      <c r="Q83" s="103"/>
      <c r="R83" s="95"/>
      <c r="S83" s="34" t="s">
        <v>79</v>
      </c>
      <c r="T83" s="104" t="s">
        <v>220</v>
      </c>
      <c r="U83" s="95"/>
      <c r="V83" s="108" t="s">
        <v>96</v>
      </c>
      <c r="W83" s="97"/>
    </row>
    <row r="84" spans="1:23" s="39" customFormat="1" ht="12.75" customHeight="1">
      <c r="A84" s="110"/>
      <c r="B84" s="106"/>
      <c r="C84" s="106"/>
      <c r="D84" s="93"/>
      <c r="E84" s="34" t="s">
        <v>70</v>
      </c>
      <c r="F84" s="94" t="s">
        <v>344</v>
      </c>
      <c r="G84" s="95"/>
      <c r="H84" s="111"/>
      <c r="I84" s="112" t="s">
        <v>100</v>
      </c>
      <c r="J84" s="113" t="s">
        <v>1291</v>
      </c>
      <c r="K84" s="97"/>
      <c r="L84" s="98"/>
      <c r="M84" s="110"/>
      <c r="N84" s="106"/>
      <c r="O84" s="106"/>
      <c r="P84" s="93"/>
      <c r="Q84" s="34" t="s">
        <v>70</v>
      </c>
      <c r="R84" s="94" t="s">
        <v>1027</v>
      </c>
      <c r="S84" s="95"/>
      <c r="T84" s="111"/>
      <c r="U84" s="112" t="s">
        <v>100</v>
      </c>
      <c r="V84" s="113" t="s">
        <v>1292</v>
      </c>
      <c r="W84" s="97"/>
    </row>
    <row r="85" spans="1:23" s="39" customFormat="1" ht="12.75" customHeight="1">
      <c r="A85" s="90"/>
      <c r="B85" s="114" t="s">
        <v>104</v>
      </c>
      <c r="C85" s="92"/>
      <c r="D85" s="93"/>
      <c r="E85" s="40" t="s">
        <v>73</v>
      </c>
      <c r="F85" s="100" t="s">
        <v>873</v>
      </c>
      <c r="G85" s="95"/>
      <c r="H85" s="96"/>
      <c r="I85" s="112" t="s">
        <v>5</v>
      </c>
      <c r="J85" s="115" t="s">
        <v>1291</v>
      </c>
      <c r="K85" s="97"/>
      <c r="L85" s="98"/>
      <c r="M85" s="90"/>
      <c r="N85" s="114" t="s">
        <v>104</v>
      </c>
      <c r="O85" s="92"/>
      <c r="P85" s="93"/>
      <c r="Q85" s="40" t="s">
        <v>73</v>
      </c>
      <c r="R85" s="94" t="s">
        <v>1293</v>
      </c>
      <c r="S85" s="95"/>
      <c r="T85" s="96"/>
      <c r="U85" s="112" t="s">
        <v>5</v>
      </c>
      <c r="V85" s="115" t="s">
        <v>1292</v>
      </c>
      <c r="W85" s="97"/>
    </row>
    <row r="86" spans="1:23" s="39" customFormat="1" ht="12.75" customHeight="1">
      <c r="A86" s="90"/>
      <c r="B86" s="114" t="s">
        <v>1294</v>
      </c>
      <c r="C86" s="92"/>
      <c r="D86" s="93"/>
      <c r="E86" s="40" t="s">
        <v>76</v>
      </c>
      <c r="F86" s="94" t="s">
        <v>71</v>
      </c>
      <c r="G86" s="99"/>
      <c r="H86" s="96"/>
      <c r="I86" s="112" t="s">
        <v>109</v>
      </c>
      <c r="J86" s="115" t="s">
        <v>1295</v>
      </c>
      <c r="K86" s="97"/>
      <c r="L86" s="98"/>
      <c r="M86" s="90"/>
      <c r="N86" s="114" t="s">
        <v>582</v>
      </c>
      <c r="O86" s="92"/>
      <c r="P86" s="93"/>
      <c r="Q86" s="40" t="s">
        <v>76</v>
      </c>
      <c r="R86" s="94" t="s">
        <v>347</v>
      </c>
      <c r="S86" s="99"/>
      <c r="T86" s="96"/>
      <c r="U86" s="112" t="s">
        <v>109</v>
      </c>
      <c r="V86" s="115" t="s">
        <v>1296</v>
      </c>
      <c r="W86" s="97"/>
    </row>
    <row r="87" spans="1:23" s="39" customFormat="1" ht="12.75" customHeight="1">
      <c r="A87" s="116"/>
      <c r="B87" s="117"/>
      <c r="C87" s="117"/>
      <c r="D87" s="93"/>
      <c r="E87" s="34" t="s">
        <v>79</v>
      </c>
      <c r="F87" s="102" t="s">
        <v>1297</v>
      </c>
      <c r="G87" s="117"/>
      <c r="H87" s="117"/>
      <c r="I87" s="118" t="s">
        <v>115</v>
      </c>
      <c r="J87" s="115" t="s">
        <v>1298</v>
      </c>
      <c r="K87" s="119"/>
      <c r="L87" s="120"/>
      <c r="M87" s="116"/>
      <c r="N87" s="117"/>
      <c r="O87" s="117"/>
      <c r="P87" s="93"/>
      <c r="Q87" s="34" t="s">
        <v>79</v>
      </c>
      <c r="R87" s="109" t="s">
        <v>1299</v>
      </c>
      <c r="S87" s="117"/>
      <c r="T87" s="117"/>
      <c r="U87" s="118" t="s">
        <v>115</v>
      </c>
      <c r="V87" s="115" t="s">
        <v>1296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30" ht="12.75" customHeight="1">
      <c r="A89" s="130"/>
      <c r="B89" s="130" t="s">
        <v>117</v>
      </c>
      <c r="C89" s="131"/>
      <c r="D89" s="132" t="s">
        <v>118</v>
      </c>
      <c r="E89" s="132" t="s">
        <v>119</v>
      </c>
      <c r="F89" s="132" t="s">
        <v>120</v>
      </c>
      <c r="G89" s="133" t="s">
        <v>121</v>
      </c>
      <c r="H89" s="134"/>
      <c r="I89" s="131" t="s">
        <v>122</v>
      </c>
      <c r="J89" s="132" t="s">
        <v>117</v>
      </c>
      <c r="K89" s="130" t="s">
        <v>123</v>
      </c>
      <c r="L89" s="26">
        <v>150</v>
      </c>
      <c r="M89" s="130"/>
      <c r="N89" s="130" t="s">
        <v>117</v>
      </c>
      <c r="O89" s="131"/>
      <c r="P89" s="132" t="s">
        <v>118</v>
      </c>
      <c r="Q89" s="132" t="s">
        <v>119</v>
      </c>
      <c r="R89" s="132" t="s">
        <v>120</v>
      </c>
      <c r="S89" s="133" t="s">
        <v>121</v>
      </c>
      <c r="T89" s="134"/>
      <c r="U89" s="131" t="s">
        <v>122</v>
      </c>
      <c r="V89" s="132" t="s">
        <v>117</v>
      </c>
      <c r="W89" s="135" t="s">
        <v>123</v>
      </c>
      <c r="X89" s="280" t="s">
        <v>1229</v>
      </c>
      <c r="Y89" s="311" t="s">
        <v>1230</v>
      </c>
      <c r="Z89" s="313" t="s">
        <v>1231</v>
      </c>
      <c r="AA89" s="315" t="s">
        <v>1232</v>
      </c>
      <c r="AB89" s="311" t="s">
        <v>1233</v>
      </c>
      <c r="AC89" s="313" t="s">
        <v>1231</v>
      </c>
      <c r="AD89" s="315" t="s">
        <v>1232</v>
      </c>
    </row>
    <row r="90" spans="1:30" ht="12.75">
      <c r="A90" s="136" t="s">
        <v>123</v>
      </c>
      <c r="B90" s="136" t="s">
        <v>124</v>
      </c>
      <c r="C90" s="137" t="s">
        <v>125</v>
      </c>
      <c r="D90" s="138" t="s">
        <v>126</v>
      </c>
      <c r="E90" s="138" t="s">
        <v>127</v>
      </c>
      <c r="F90" s="138"/>
      <c r="G90" s="139" t="s">
        <v>125</v>
      </c>
      <c r="H90" s="139" t="s">
        <v>122</v>
      </c>
      <c r="I90" s="137"/>
      <c r="J90" s="136" t="s">
        <v>124</v>
      </c>
      <c r="K90" s="136"/>
      <c r="L90" s="26">
        <v>150</v>
      </c>
      <c r="M90" s="136" t="s">
        <v>123</v>
      </c>
      <c r="N90" s="136" t="s">
        <v>124</v>
      </c>
      <c r="O90" s="137" t="s">
        <v>125</v>
      </c>
      <c r="P90" s="138" t="s">
        <v>126</v>
      </c>
      <c r="Q90" s="138" t="s">
        <v>127</v>
      </c>
      <c r="R90" s="138"/>
      <c r="S90" s="139" t="s">
        <v>125</v>
      </c>
      <c r="T90" s="139" t="s">
        <v>122</v>
      </c>
      <c r="U90" s="137"/>
      <c r="V90" s="136" t="s">
        <v>124</v>
      </c>
      <c r="W90" s="140"/>
      <c r="X90" s="281" t="s">
        <v>1234</v>
      </c>
      <c r="Y90" s="312"/>
      <c r="Z90" s="314"/>
      <c r="AA90" s="316"/>
      <c r="AB90" s="312"/>
      <c r="AC90" s="314"/>
      <c r="AD90" s="316"/>
    </row>
    <row r="91" spans="1:30" ht="16.5" customHeight="1">
      <c r="A91" s="141">
        <v>1.0625</v>
      </c>
      <c r="B91" s="142">
        <v>7</v>
      </c>
      <c r="C91" s="143">
        <v>7</v>
      </c>
      <c r="D91" s="182" t="s">
        <v>130</v>
      </c>
      <c r="E91" s="144" t="s">
        <v>115</v>
      </c>
      <c r="F91" s="150">
        <v>12</v>
      </c>
      <c r="G91" s="146"/>
      <c r="H91" s="146">
        <v>680</v>
      </c>
      <c r="I91" s="147">
        <v>8</v>
      </c>
      <c r="J91" s="148">
        <v>1</v>
      </c>
      <c r="K91" s="187">
        <v>-1.0625</v>
      </c>
      <c r="L91" s="26"/>
      <c r="M91" s="141">
        <v>-2.25</v>
      </c>
      <c r="N91" s="142">
        <v>0</v>
      </c>
      <c r="O91" s="143">
        <v>7</v>
      </c>
      <c r="P91" s="182" t="s">
        <v>129</v>
      </c>
      <c r="Q91" s="144" t="s">
        <v>115</v>
      </c>
      <c r="R91" s="150">
        <v>7</v>
      </c>
      <c r="S91" s="146">
        <v>50</v>
      </c>
      <c r="T91" s="146"/>
      <c r="U91" s="147">
        <v>8</v>
      </c>
      <c r="V91" s="148">
        <v>8</v>
      </c>
      <c r="W91" s="183">
        <v>2.25</v>
      </c>
      <c r="X91" s="282">
        <f>A91+M91</f>
        <v>-1.1875</v>
      </c>
      <c r="Y91" s="196">
        <f>O91</f>
        <v>7</v>
      </c>
      <c r="Z91" s="243">
        <f>MATCH(A91,{-40000,-0.9999999999,1,40000},1)-1+MATCH(M91,{-40000,-0.9999999999,1,40000},1)-1</f>
        <v>2</v>
      </c>
      <c r="AA91" s="243">
        <f>MATCH(X91,{-40000,-6.9999999999,-2.9999999999,3,7,40000},1)/2-0.5</f>
        <v>1</v>
      </c>
      <c r="AB91" s="196">
        <f>U91</f>
        <v>8</v>
      </c>
      <c r="AC91" s="243">
        <f>4-Z91</f>
        <v>2</v>
      </c>
      <c r="AD91" s="243">
        <f>2-AA91</f>
        <v>1</v>
      </c>
    </row>
    <row r="92" spans="1:30" ht="16.5" customHeight="1">
      <c r="A92" s="141">
        <v>1</v>
      </c>
      <c r="B92" s="142">
        <v>4</v>
      </c>
      <c r="C92" s="143">
        <v>2</v>
      </c>
      <c r="D92" s="188" t="s">
        <v>128</v>
      </c>
      <c r="E92" s="144" t="s">
        <v>109</v>
      </c>
      <c r="F92" s="150">
        <v>12</v>
      </c>
      <c r="G92" s="146"/>
      <c r="H92" s="146">
        <v>690</v>
      </c>
      <c r="I92" s="147">
        <v>4</v>
      </c>
      <c r="J92" s="148">
        <v>4</v>
      </c>
      <c r="K92" s="187">
        <v>-1</v>
      </c>
      <c r="L92" s="26"/>
      <c r="M92" s="141">
        <v>-0.3125</v>
      </c>
      <c r="N92" s="142">
        <v>3</v>
      </c>
      <c r="O92" s="143">
        <v>2</v>
      </c>
      <c r="P92" s="185" t="s">
        <v>224</v>
      </c>
      <c r="Q92" s="144" t="s">
        <v>109</v>
      </c>
      <c r="R92" s="150">
        <v>7</v>
      </c>
      <c r="S92" s="146">
        <v>100</v>
      </c>
      <c r="T92" s="146"/>
      <c r="U92" s="147">
        <v>4</v>
      </c>
      <c r="V92" s="148">
        <v>5</v>
      </c>
      <c r="W92" s="183">
        <v>0.3125</v>
      </c>
      <c r="X92" s="282">
        <f>A92+M92</f>
        <v>0.6875</v>
      </c>
      <c r="Y92" s="196">
        <f>O92</f>
        <v>2</v>
      </c>
      <c r="Z92" s="243">
        <f>MATCH(A92,{-40000,-0.9999999999,1,40000},1)-1+MATCH(M92,{-40000,-0.9999999999,1,40000},1)-1</f>
        <v>3</v>
      </c>
      <c r="AA92" s="243">
        <f>MATCH(X92,{-40000,-6.9999999999,-2.9999999999,3,7,40000},1)/2-0.5</f>
        <v>1</v>
      </c>
      <c r="AB92" s="196">
        <f>U92</f>
        <v>4</v>
      </c>
      <c r="AC92" s="243">
        <f>4-Z92</f>
        <v>1</v>
      </c>
      <c r="AD92" s="243">
        <f>2-AA92</f>
        <v>1</v>
      </c>
    </row>
    <row r="93" spans="1:30" ht="16.5" customHeight="1">
      <c r="A93" s="141">
        <v>1.0625</v>
      </c>
      <c r="B93" s="142">
        <v>7</v>
      </c>
      <c r="C93" s="143">
        <v>5</v>
      </c>
      <c r="D93" s="185" t="s">
        <v>130</v>
      </c>
      <c r="E93" s="144" t="s">
        <v>115</v>
      </c>
      <c r="F93" s="150">
        <v>12</v>
      </c>
      <c r="G93" s="146"/>
      <c r="H93" s="146">
        <v>680</v>
      </c>
      <c r="I93" s="147">
        <v>11</v>
      </c>
      <c r="J93" s="148">
        <v>1</v>
      </c>
      <c r="K93" s="187">
        <v>-1.0625</v>
      </c>
      <c r="L93" s="26"/>
      <c r="M93" s="141">
        <v>-0.3125</v>
      </c>
      <c r="N93" s="142">
        <v>6</v>
      </c>
      <c r="O93" s="143">
        <v>5</v>
      </c>
      <c r="P93" s="185" t="s">
        <v>301</v>
      </c>
      <c r="Q93" s="144" t="s">
        <v>100</v>
      </c>
      <c r="R93" s="150">
        <v>9</v>
      </c>
      <c r="S93" s="146">
        <v>110</v>
      </c>
      <c r="T93" s="146"/>
      <c r="U93" s="147">
        <v>11</v>
      </c>
      <c r="V93" s="148">
        <v>2</v>
      </c>
      <c r="W93" s="183">
        <v>0.3125</v>
      </c>
      <c r="X93" s="282">
        <f>A93+M93</f>
        <v>0.75</v>
      </c>
      <c r="Y93" s="196">
        <f>O93</f>
        <v>5</v>
      </c>
      <c r="Z93" s="243">
        <f>MATCH(A93,{-40000,-0.9999999999,1,40000},1)-1+MATCH(M93,{-40000,-0.9999999999,1,40000},1)-1</f>
        <v>3</v>
      </c>
      <c r="AA93" s="243">
        <f>MATCH(X93,{-40000,-6.9999999999,-2.9999999999,3,7,40000},1)/2-0.5</f>
        <v>1</v>
      </c>
      <c r="AB93" s="196">
        <f>U93</f>
        <v>11</v>
      </c>
      <c r="AC93" s="243">
        <f>4-Z93</f>
        <v>1</v>
      </c>
      <c r="AD93" s="243">
        <f>2-AA93</f>
        <v>1</v>
      </c>
    </row>
    <row r="94" spans="1:30" ht="16.5" customHeight="1">
      <c r="A94" s="141">
        <v>0.0625</v>
      </c>
      <c r="B94" s="142">
        <v>2</v>
      </c>
      <c r="C94" s="143">
        <v>6</v>
      </c>
      <c r="D94" s="188" t="s">
        <v>128</v>
      </c>
      <c r="E94" s="144" t="s">
        <v>115</v>
      </c>
      <c r="F94" s="150">
        <v>13</v>
      </c>
      <c r="G94" s="146"/>
      <c r="H94" s="146">
        <v>720</v>
      </c>
      <c r="I94" s="147">
        <v>1</v>
      </c>
      <c r="J94" s="148">
        <v>6</v>
      </c>
      <c r="K94" s="187">
        <v>-0.0625</v>
      </c>
      <c r="L94" s="26"/>
      <c r="M94" s="141">
        <v>6.625</v>
      </c>
      <c r="N94" s="142">
        <v>8</v>
      </c>
      <c r="O94" s="143">
        <v>6</v>
      </c>
      <c r="P94" s="188" t="s">
        <v>128</v>
      </c>
      <c r="Q94" s="144" t="s">
        <v>5</v>
      </c>
      <c r="R94" s="150">
        <v>9</v>
      </c>
      <c r="S94" s="146">
        <v>400</v>
      </c>
      <c r="T94" s="146"/>
      <c r="U94" s="147">
        <v>1</v>
      </c>
      <c r="V94" s="148">
        <v>0</v>
      </c>
      <c r="W94" s="183">
        <v>-6.625</v>
      </c>
      <c r="X94" s="282">
        <f>A94+M94</f>
        <v>6.6875</v>
      </c>
      <c r="Y94" s="196">
        <f>O94</f>
        <v>6</v>
      </c>
      <c r="Z94" s="243">
        <f>MATCH(A94,{-40000,-0.9999999999,1,40000},1)-1+MATCH(M94,{-40000,-0.9999999999,1,40000},1)-1</f>
        <v>3</v>
      </c>
      <c r="AA94" s="243">
        <f>MATCH(X94,{-40000,-6.9999999999,-2.9999999999,3,7,40000},1)/2-0.5</f>
        <v>1.5</v>
      </c>
      <c r="AB94" s="196">
        <f>U94</f>
        <v>1</v>
      </c>
      <c r="AC94" s="243">
        <f>4-Z94</f>
        <v>1</v>
      </c>
      <c r="AD94" s="243">
        <f>2-AA94</f>
        <v>0.5</v>
      </c>
    </row>
    <row r="95" spans="1:30" ht="16.5" customHeight="1">
      <c r="A95" s="141">
        <v>-11.5625</v>
      </c>
      <c r="B95" s="142">
        <v>0</v>
      </c>
      <c r="C95" s="143">
        <v>10</v>
      </c>
      <c r="D95" s="185" t="s">
        <v>372</v>
      </c>
      <c r="E95" s="144" t="s">
        <v>115</v>
      </c>
      <c r="F95" s="150">
        <v>12</v>
      </c>
      <c r="G95" s="146"/>
      <c r="H95" s="146">
        <v>1430</v>
      </c>
      <c r="I95" s="147">
        <v>3</v>
      </c>
      <c r="J95" s="148">
        <v>8</v>
      </c>
      <c r="K95" s="187">
        <v>11.5625</v>
      </c>
      <c r="L95" s="26"/>
      <c r="M95" s="141">
        <v>-0.3125</v>
      </c>
      <c r="N95" s="142">
        <v>3</v>
      </c>
      <c r="O95" s="143">
        <v>10</v>
      </c>
      <c r="P95" s="185" t="s">
        <v>224</v>
      </c>
      <c r="Q95" s="144" t="s">
        <v>115</v>
      </c>
      <c r="R95" s="150">
        <v>7</v>
      </c>
      <c r="S95" s="146">
        <v>100</v>
      </c>
      <c r="T95" s="146"/>
      <c r="U95" s="147">
        <v>3</v>
      </c>
      <c r="V95" s="148">
        <v>5</v>
      </c>
      <c r="W95" s="183">
        <v>0.3125</v>
      </c>
      <c r="X95" s="282">
        <f>A95+M95</f>
        <v>-11.875</v>
      </c>
      <c r="Y95" s="196">
        <f>O95</f>
        <v>10</v>
      </c>
      <c r="Z95" s="243">
        <f>MATCH(A95,{-40000,-0.9999999999,1,40000},1)-1+MATCH(M95,{-40000,-0.9999999999,1,40000},1)-1</f>
        <v>1</v>
      </c>
      <c r="AA95" s="243">
        <f>MATCH(X95,{-40000,-6.9999999999,-2.9999999999,3,7,40000},1)/2-0.5</f>
        <v>0</v>
      </c>
      <c r="AB95" s="196">
        <f>U95</f>
        <v>3</v>
      </c>
      <c r="AC95" s="243">
        <f>4-Z95</f>
        <v>3</v>
      </c>
      <c r="AD95" s="243">
        <f>2-AA95</f>
        <v>2</v>
      </c>
    </row>
    <row r="96" spans="1:23" s="39" customFormat="1" ht="9.75" customHeight="1">
      <c r="A96" s="27"/>
      <c r="B96" s="27"/>
      <c r="C96" s="54"/>
      <c r="D96" s="27"/>
      <c r="E96" s="27"/>
      <c r="F96" s="27"/>
      <c r="G96" s="27"/>
      <c r="H96" s="27"/>
      <c r="I96" s="54"/>
      <c r="J96" s="27"/>
      <c r="K96" s="27"/>
      <c r="L96" s="52"/>
      <c r="M96" s="27"/>
      <c r="N96" s="27"/>
      <c r="O96" s="54"/>
      <c r="P96" s="27"/>
      <c r="Q96" s="27"/>
      <c r="R96" s="27"/>
      <c r="S96" s="27"/>
      <c r="T96" s="27"/>
      <c r="U96" s="54"/>
      <c r="V96" s="27"/>
      <c r="W96" s="27"/>
    </row>
    <row r="97" spans="1:23" s="39" customFormat="1" ht="15">
      <c r="A97" s="18"/>
      <c r="B97" s="19" t="s">
        <v>61</v>
      </c>
      <c r="C97" s="20"/>
      <c r="D97" s="19"/>
      <c r="E97" s="21" t="s">
        <v>264</v>
      </c>
      <c r="F97" s="22"/>
      <c r="G97" s="23" t="s">
        <v>63</v>
      </c>
      <c r="H97" s="23"/>
      <c r="I97" s="24" t="s">
        <v>64</v>
      </c>
      <c r="J97" s="24"/>
      <c r="K97" s="25"/>
      <c r="L97" s="26">
        <v>150</v>
      </c>
      <c r="M97" s="18"/>
      <c r="N97" s="19" t="s">
        <v>61</v>
      </c>
      <c r="O97" s="20"/>
      <c r="P97" s="19"/>
      <c r="Q97" s="21" t="s">
        <v>265</v>
      </c>
      <c r="R97" s="22"/>
      <c r="S97" s="23" t="s">
        <v>63</v>
      </c>
      <c r="T97" s="23"/>
      <c r="U97" s="24" t="s">
        <v>66</v>
      </c>
      <c r="V97" s="24"/>
      <c r="W97" s="25"/>
    </row>
    <row r="98" spans="1:23" s="39" customFormat="1" ht="12.75">
      <c r="A98" s="28"/>
      <c r="B98" s="28"/>
      <c r="C98" s="29"/>
      <c r="D98" s="30"/>
      <c r="E98" s="30"/>
      <c r="F98" s="30"/>
      <c r="G98" s="31" t="s">
        <v>67</v>
      </c>
      <c r="H98" s="31"/>
      <c r="I98" s="24" t="s">
        <v>140</v>
      </c>
      <c r="J98" s="24"/>
      <c r="K98" s="25"/>
      <c r="L98" s="26">
        <v>150</v>
      </c>
      <c r="M98" s="28"/>
      <c r="N98" s="28"/>
      <c r="O98" s="29"/>
      <c r="P98" s="30"/>
      <c r="Q98" s="30"/>
      <c r="R98" s="30"/>
      <c r="S98" s="31" t="s">
        <v>67</v>
      </c>
      <c r="T98" s="31"/>
      <c r="U98" s="24" t="s">
        <v>141</v>
      </c>
      <c r="V98" s="24"/>
      <c r="W98" s="25"/>
    </row>
    <row r="99" spans="1:23" s="39" customFormat="1" ht="4.5" customHeight="1">
      <c r="A99" s="82"/>
      <c r="B99" s="83"/>
      <c r="C99" s="84"/>
      <c r="D99" s="85"/>
      <c r="E99" s="86"/>
      <c r="F99" s="87"/>
      <c r="G99" s="88"/>
      <c r="H99" s="88"/>
      <c r="I99" s="84"/>
      <c r="J99" s="83"/>
      <c r="K99" s="89"/>
      <c r="L99" s="81"/>
      <c r="M99" s="82"/>
      <c r="N99" s="83"/>
      <c r="O99" s="84"/>
      <c r="P99" s="85"/>
      <c r="Q99" s="86"/>
      <c r="R99" s="87"/>
      <c r="S99" s="88"/>
      <c r="T99" s="88"/>
      <c r="U99" s="84"/>
      <c r="V99" s="83"/>
      <c r="W99" s="89"/>
    </row>
    <row r="100" spans="1:23" s="39" customFormat="1" ht="12.75" customHeight="1">
      <c r="A100" s="90"/>
      <c r="B100" s="91"/>
      <c r="C100" s="92"/>
      <c r="D100" s="93"/>
      <c r="E100" s="34" t="s">
        <v>70</v>
      </c>
      <c r="F100" s="94" t="s">
        <v>1300</v>
      </c>
      <c r="G100" s="95"/>
      <c r="H100" s="96"/>
      <c r="I100" s="42"/>
      <c r="J100" s="275"/>
      <c r="K100" s="209"/>
      <c r="L100" s="98"/>
      <c r="M100" s="90"/>
      <c r="N100" s="91"/>
      <c r="O100" s="92"/>
      <c r="P100" s="93"/>
      <c r="Q100" s="34" t="s">
        <v>70</v>
      </c>
      <c r="R100" s="94" t="s">
        <v>1301</v>
      </c>
      <c r="S100" s="95"/>
      <c r="T100" s="96"/>
      <c r="U100" s="42"/>
      <c r="V100" s="275"/>
      <c r="W100" s="209"/>
    </row>
    <row r="101" spans="1:23" s="39" customFormat="1" ht="12.75" customHeight="1">
      <c r="A101" s="90"/>
      <c r="B101" s="91"/>
      <c r="C101" s="92"/>
      <c r="D101" s="93"/>
      <c r="E101" s="40" t="s">
        <v>73</v>
      </c>
      <c r="F101" s="94" t="s">
        <v>412</v>
      </c>
      <c r="G101" s="99"/>
      <c r="H101" s="96"/>
      <c r="I101" s="44"/>
      <c r="J101" s="276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7.1</v>
      </c>
      <c r="K101" s="277"/>
      <c r="L101" s="98"/>
      <c r="M101" s="90"/>
      <c r="N101" s="91"/>
      <c r="O101" s="92"/>
      <c r="P101" s="93"/>
      <c r="Q101" s="40" t="s">
        <v>73</v>
      </c>
      <c r="R101" s="94" t="s">
        <v>502</v>
      </c>
      <c r="S101" s="99"/>
      <c r="T101" s="96"/>
      <c r="U101" s="44"/>
      <c r="V101" s="276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101" s="277"/>
    </row>
    <row r="102" spans="1:23" s="39" customFormat="1" ht="12.75" customHeight="1">
      <c r="A102" s="90"/>
      <c r="B102" s="91"/>
      <c r="C102" s="92"/>
      <c r="D102" s="93"/>
      <c r="E102" s="40" t="s">
        <v>76</v>
      </c>
      <c r="F102" s="100" t="s">
        <v>512</v>
      </c>
      <c r="G102" s="95"/>
      <c r="H102" s="96"/>
      <c r="I102" s="278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9.1</v>
      </c>
      <c r="J102" s="276" t="str">
        <f>IF(J101="","","+")</f>
        <v>+</v>
      </c>
      <c r="K102" s="279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18.1</v>
      </c>
      <c r="L102" s="98"/>
      <c r="M102" s="90"/>
      <c r="N102" s="91"/>
      <c r="O102" s="92"/>
      <c r="P102" s="93"/>
      <c r="Q102" s="40" t="s">
        <v>76</v>
      </c>
      <c r="R102" s="100" t="s">
        <v>1022</v>
      </c>
      <c r="S102" s="95"/>
      <c r="T102" s="96"/>
      <c r="U102" s="278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6.1</v>
      </c>
      <c r="V102" s="276" t="str">
        <f>IF(V101="","","+")</f>
        <v>+</v>
      </c>
      <c r="W102" s="279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12.1</v>
      </c>
    </row>
    <row r="103" spans="1:23" s="39" customFormat="1" ht="12.75" customHeight="1">
      <c r="A103" s="90"/>
      <c r="B103" s="91"/>
      <c r="C103" s="92"/>
      <c r="D103" s="93"/>
      <c r="E103" s="34" t="s">
        <v>79</v>
      </c>
      <c r="F103" s="94" t="s">
        <v>1302</v>
      </c>
      <c r="G103" s="95"/>
      <c r="H103" s="96"/>
      <c r="I103" s="44"/>
      <c r="J103" s="276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6.1</v>
      </c>
      <c r="K103" s="277"/>
      <c r="L103" s="98"/>
      <c r="M103" s="90"/>
      <c r="N103" s="91"/>
      <c r="O103" s="92"/>
      <c r="P103" s="93"/>
      <c r="Q103" s="34" t="s">
        <v>79</v>
      </c>
      <c r="R103" s="94" t="s">
        <v>369</v>
      </c>
      <c r="S103" s="95"/>
      <c r="T103" s="96"/>
      <c r="U103" s="44"/>
      <c r="V103" s="276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13.1</v>
      </c>
      <c r="W103" s="277"/>
    </row>
    <row r="104" spans="1:23" s="39" customFormat="1" ht="12.75" customHeight="1">
      <c r="A104" s="101" t="s">
        <v>70</v>
      </c>
      <c r="B104" s="109" t="s">
        <v>84</v>
      </c>
      <c r="C104" s="92"/>
      <c r="D104" s="93"/>
      <c r="E104" s="103"/>
      <c r="F104" s="95"/>
      <c r="G104" s="34" t="s">
        <v>70</v>
      </c>
      <c r="H104" s="104" t="s">
        <v>1303</v>
      </c>
      <c r="I104" s="95"/>
      <c r="J104" s="99"/>
      <c r="K104" s="97"/>
      <c r="L104" s="98"/>
      <c r="M104" s="101" t="s">
        <v>70</v>
      </c>
      <c r="N104" s="102" t="s">
        <v>870</v>
      </c>
      <c r="O104" s="92"/>
      <c r="P104" s="93"/>
      <c r="Q104" s="103"/>
      <c r="R104" s="95"/>
      <c r="S104" s="34" t="s">
        <v>70</v>
      </c>
      <c r="T104" s="104" t="s">
        <v>553</v>
      </c>
      <c r="U104" s="95"/>
      <c r="V104" s="99"/>
      <c r="W104" s="97"/>
    </row>
    <row r="105" spans="1:23" s="39" customFormat="1" ht="12.75" customHeight="1">
      <c r="A105" s="105" t="s">
        <v>73</v>
      </c>
      <c r="B105" s="102" t="s">
        <v>72</v>
      </c>
      <c r="C105" s="106"/>
      <c r="D105" s="93"/>
      <c r="E105" s="103"/>
      <c r="F105" s="107"/>
      <c r="G105" s="40" t="s">
        <v>73</v>
      </c>
      <c r="H105" s="104" t="s">
        <v>764</v>
      </c>
      <c r="I105" s="95"/>
      <c r="J105" s="99"/>
      <c r="K105" s="97"/>
      <c r="L105" s="98"/>
      <c r="M105" s="105" t="s">
        <v>73</v>
      </c>
      <c r="N105" s="102" t="s">
        <v>352</v>
      </c>
      <c r="O105" s="106"/>
      <c r="P105" s="93"/>
      <c r="Q105" s="103"/>
      <c r="R105" s="107"/>
      <c r="S105" s="40" t="s">
        <v>73</v>
      </c>
      <c r="T105" s="151" t="s">
        <v>926</v>
      </c>
      <c r="U105" s="95"/>
      <c r="V105" s="99"/>
      <c r="W105" s="97"/>
    </row>
    <row r="106" spans="1:23" s="39" customFormat="1" ht="12.75" customHeight="1">
      <c r="A106" s="105" t="s">
        <v>76</v>
      </c>
      <c r="B106" s="102" t="s">
        <v>1304</v>
      </c>
      <c r="C106" s="92"/>
      <c r="D106" s="93"/>
      <c r="E106" s="103"/>
      <c r="F106" s="107"/>
      <c r="G106" s="40" t="s">
        <v>76</v>
      </c>
      <c r="H106" s="104" t="s">
        <v>142</v>
      </c>
      <c r="I106" s="95"/>
      <c r="J106" s="95"/>
      <c r="K106" s="97"/>
      <c r="L106" s="98"/>
      <c r="M106" s="105" t="s">
        <v>76</v>
      </c>
      <c r="N106" s="102" t="s">
        <v>352</v>
      </c>
      <c r="O106" s="92"/>
      <c r="P106" s="93"/>
      <c r="Q106" s="103"/>
      <c r="R106" s="107"/>
      <c r="S106" s="40" t="s">
        <v>76</v>
      </c>
      <c r="T106" s="104" t="s">
        <v>1305</v>
      </c>
      <c r="U106" s="95"/>
      <c r="V106" s="95"/>
      <c r="W106" s="97"/>
    </row>
    <row r="107" spans="1:23" s="39" customFormat="1" ht="12.75" customHeight="1">
      <c r="A107" s="101" t="s">
        <v>79</v>
      </c>
      <c r="B107" s="102" t="s">
        <v>1306</v>
      </c>
      <c r="C107" s="106"/>
      <c r="D107" s="93"/>
      <c r="E107" s="103"/>
      <c r="F107" s="95"/>
      <c r="G107" s="34" t="s">
        <v>79</v>
      </c>
      <c r="H107" s="104" t="s">
        <v>638</v>
      </c>
      <c r="I107" s="95"/>
      <c r="J107" s="108" t="s">
        <v>96</v>
      </c>
      <c r="K107" s="97"/>
      <c r="L107" s="98"/>
      <c r="M107" s="101" t="s">
        <v>79</v>
      </c>
      <c r="N107" s="102" t="s">
        <v>1307</v>
      </c>
      <c r="O107" s="106"/>
      <c r="P107" s="93"/>
      <c r="Q107" s="103"/>
      <c r="R107" s="95"/>
      <c r="S107" s="34" t="s">
        <v>79</v>
      </c>
      <c r="T107" s="104" t="s">
        <v>1308</v>
      </c>
      <c r="U107" s="95"/>
      <c r="V107" s="108" t="s">
        <v>96</v>
      </c>
      <c r="W107" s="97"/>
    </row>
    <row r="108" spans="1:23" s="39" customFormat="1" ht="12.75" customHeight="1">
      <c r="A108" s="110"/>
      <c r="B108" s="106"/>
      <c r="C108" s="106"/>
      <c r="D108" s="93"/>
      <c r="E108" s="34" t="s">
        <v>70</v>
      </c>
      <c r="F108" s="94" t="s">
        <v>627</v>
      </c>
      <c r="G108" s="95"/>
      <c r="H108" s="111"/>
      <c r="I108" s="112" t="s">
        <v>100</v>
      </c>
      <c r="J108" s="113" t="s">
        <v>1309</v>
      </c>
      <c r="K108" s="97"/>
      <c r="L108" s="98"/>
      <c r="M108" s="110"/>
      <c r="N108" s="106"/>
      <c r="O108" s="106"/>
      <c r="P108" s="93"/>
      <c r="Q108" s="34" t="s">
        <v>70</v>
      </c>
      <c r="R108" s="94" t="s">
        <v>377</v>
      </c>
      <c r="S108" s="95"/>
      <c r="T108" s="111"/>
      <c r="U108" s="112" t="s">
        <v>100</v>
      </c>
      <c r="V108" s="113" t="s">
        <v>1310</v>
      </c>
      <c r="W108" s="97"/>
    </row>
    <row r="109" spans="1:23" s="39" customFormat="1" ht="12.75" customHeight="1">
      <c r="A109" s="90"/>
      <c r="B109" s="114" t="s">
        <v>104</v>
      </c>
      <c r="C109" s="92"/>
      <c r="D109" s="93"/>
      <c r="E109" s="40" t="s">
        <v>73</v>
      </c>
      <c r="F109" s="94" t="s">
        <v>1311</v>
      </c>
      <c r="G109" s="95"/>
      <c r="H109" s="96"/>
      <c r="I109" s="112" t="s">
        <v>5</v>
      </c>
      <c r="J109" s="115" t="s">
        <v>1309</v>
      </c>
      <c r="K109" s="97"/>
      <c r="L109" s="98"/>
      <c r="M109" s="90"/>
      <c r="N109" s="114" t="s">
        <v>104</v>
      </c>
      <c r="O109" s="92"/>
      <c r="P109" s="93"/>
      <c r="Q109" s="40" t="s">
        <v>73</v>
      </c>
      <c r="R109" s="94" t="s">
        <v>1312</v>
      </c>
      <c r="S109" s="95"/>
      <c r="T109" s="96"/>
      <c r="U109" s="112" t="s">
        <v>5</v>
      </c>
      <c r="V109" s="115" t="s">
        <v>1310</v>
      </c>
      <c r="W109" s="97"/>
    </row>
    <row r="110" spans="1:23" s="39" customFormat="1" ht="12.75" customHeight="1">
      <c r="A110" s="90"/>
      <c r="B110" s="114" t="s">
        <v>529</v>
      </c>
      <c r="C110" s="92"/>
      <c r="D110" s="93"/>
      <c r="E110" s="40" t="s">
        <v>76</v>
      </c>
      <c r="F110" s="94" t="s">
        <v>706</v>
      </c>
      <c r="G110" s="99"/>
      <c r="H110" s="96"/>
      <c r="I110" s="112" t="s">
        <v>109</v>
      </c>
      <c r="J110" s="115" t="s">
        <v>1313</v>
      </c>
      <c r="K110" s="97"/>
      <c r="L110" s="98"/>
      <c r="M110" s="90"/>
      <c r="N110" s="114" t="s">
        <v>1314</v>
      </c>
      <c r="O110" s="92"/>
      <c r="P110" s="93"/>
      <c r="Q110" s="40" t="s">
        <v>76</v>
      </c>
      <c r="R110" s="94" t="s">
        <v>419</v>
      </c>
      <c r="S110" s="99"/>
      <c r="T110" s="96"/>
      <c r="U110" s="112" t="s">
        <v>109</v>
      </c>
      <c r="V110" s="115" t="s">
        <v>1315</v>
      </c>
      <c r="W110" s="97"/>
    </row>
    <row r="111" spans="1:23" s="39" customFormat="1" ht="12.75" customHeight="1">
      <c r="A111" s="116"/>
      <c r="B111" s="117"/>
      <c r="C111" s="117"/>
      <c r="D111" s="93"/>
      <c r="E111" s="34" t="s">
        <v>79</v>
      </c>
      <c r="F111" s="102" t="s">
        <v>426</v>
      </c>
      <c r="G111" s="117"/>
      <c r="H111" s="117"/>
      <c r="I111" s="118" t="s">
        <v>115</v>
      </c>
      <c r="J111" s="115" t="s">
        <v>1313</v>
      </c>
      <c r="K111" s="119"/>
      <c r="L111" s="120"/>
      <c r="M111" s="116"/>
      <c r="N111" s="117"/>
      <c r="O111" s="117"/>
      <c r="P111" s="93"/>
      <c r="Q111" s="34" t="s">
        <v>79</v>
      </c>
      <c r="R111" s="102" t="s">
        <v>1111</v>
      </c>
      <c r="S111" s="117"/>
      <c r="T111" s="117"/>
      <c r="U111" s="118" t="s">
        <v>115</v>
      </c>
      <c r="V111" s="115" t="s">
        <v>1315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30" ht="12.75" customHeight="1">
      <c r="A113" s="130"/>
      <c r="B113" s="130" t="s">
        <v>117</v>
      </c>
      <c r="C113" s="131"/>
      <c r="D113" s="132" t="s">
        <v>118</v>
      </c>
      <c r="E113" s="132" t="s">
        <v>119</v>
      </c>
      <c r="F113" s="132" t="s">
        <v>120</v>
      </c>
      <c r="G113" s="133" t="s">
        <v>121</v>
      </c>
      <c r="H113" s="134"/>
      <c r="I113" s="131" t="s">
        <v>122</v>
      </c>
      <c r="J113" s="132" t="s">
        <v>117</v>
      </c>
      <c r="K113" s="130" t="s">
        <v>123</v>
      </c>
      <c r="L113" s="26">
        <v>150</v>
      </c>
      <c r="M113" s="130"/>
      <c r="N113" s="130" t="s">
        <v>117</v>
      </c>
      <c r="O113" s="131"/>
      <c r="P113" s="132" t="s">
        <v>118</v>
      </c>
      <c r="Q113" s="132" t="s">
        <v>119</v>
      </c>
      <c r="R113" s="132" t="s">
        <v>120</v>
      </c>
      <c r="S113" s="133" t="s">
        <v>121</v>
      </c>
      <c r="T113" s="134"/>
      <c r="U113" s="131" t="s">
        <v>122</v>
      </c>
      <c r="V113" s="132" t="s">
        <v>117</v>
      </c>
      <c r="W113" s="135" t="s">
        <v>123</v>
      </c>
      <c r="X113" s="280" t="s">
        <v>1229</v>
      </c>
      <c r="Y113" s="311" t="s">
        <v>1230</v>
      </c>
      <c r="Z113" s="313" t="s">
        <v>1231</v>
      </c>
      <c r="AA113" s="315" t="s">
        <v>1232</v>
      </c>
      <c r="AB113" s="311" t="s">
        <v>1233</v>
      </c>
      <c r="AC113" s="313" t="s">
        <v>1231</v>
      </c>
      <c r="AD113" s="315" t="s">
        <v>1232</v>
      </c>
    </row>
    <row r="114" spans="1:30" ht="12.75">
      <c r="A114" s="136" t="s">
        <v>123</v>
      </c>
      <c r="B114" s="136" t="s">
        <v>124</v>
      </c>
      <c r="C114" s="137" t="s">
        <v>125</v>
      </c>
      <c r="D114" s="138" t="s">
        <v>126</v>
      </c>
      <c r="E114" s="138" t="s">
        <v>127</v>
      </c>
      <c r="F114" s="138"/>
      <c r="G114" s="139" t="s">
        <v>125</v>
      </c>
      <c r="H114" s="139" t="s">
        <v>122</v>
      </c>
      <c r="I114" s="137"/>
      <c r="J114" s="136" t="s">
        <v>124</v>
      </c>
      <c r="K114" s="136"/>
      <c r="L114" s="26">
        <v>150</v>
      </c>
      <c r="M114" s="136" t="s">
        <v>123</v>
      </c>
      <c r="N114" s="136" t="s">
        <v>124</v>
      </c>
      <c r="O114" s="137" t="s">
        <v>125</v>
      </c>
      <c r="P114" s="138" t="s">
        <v>126</v>
      </c>
      <c r="Q114" s="138" t="s">
        <v>127</v>
      </c>
      <c r="R114" s="138"/>
      <c r="S114" s="139" t="s">
        <v>125</v>
      </c>
      <c r="T114" s="139" t="s">
        <v>122</v>
      </c>
      <c r="U114" s="137"/>
      <c r="V114" s="136" t="s">
        <v>124</v>
      </c>
      <c r="W114" s="140"/>
      <c r="X114" s="281" t="s">
        <v>1234</v>
      </c>
      <c r="Y114" s="312"/>
      <c r="Z114" s="314"/>
      <c r="AA114" s="316"/>
      <c r="AB114" s="312"/>
      <c r="AC114" s="314"/>
      <c r="AD114" s="316"/>
    </row>
    <row r="115" spans="1:30" ht="16.5" customHeight="1">
      <c r="A115" s="141">
        <v>-8.3125</v>
      </c>
      <c r="B115" s="142">
        <v>1</v>
      </c>
      <c r="C115" s="143">
        <v>9</v>
      </c>
      <c r="D115" s="190" t="s">
        <v>128</v>
      </c>
      <c r="E115" s="144" t="s">
        <v>115</v>
      </c>
      <c r="F115" s="150">
        <v>9</v>
      </c>
      <c r="G115" s="146"/>
      <c r="H115" s="146">
        <v>600</v>
      </c>
      <c r="I115" s="147">
        <v>10</v>
      </c>
      <c r="J115" s="148">
        <v>7</v>
      </c>
      <c r="K115" s="187">
        <v>8.3125</v>
      </c>
      <c r="L115" s="26"/>
      <c r="M115" s="141">
        <v>0.3125</v>
      </c>
      <c r="N115" s="142">
        <v>6</v>
      </c>
      <c r="O115" s="143">
        <v>9</v>
      </c>
      <c r="P115" s="182" t="s">
        <v>130</v>
      </c>
      <c r="Q115" s="144" t="s">
        <v>5</v>
      </c>
      <c r="R115" s="150">
        <v>12</v>
      </c>
      <c r="S115" s="146">
        <v>680</v>
      </c>
      <c r="T115" s="146"/>
      <c r="U115" s="143">
        <v>10</v>
      </c>
      <c r="V115" s="148">
        <v>2</v>
      </c>
      <c r="W115" s="183">
        <v>-0.3125</v>
      </c>
      <c r="X115" s="282">
        <f>A115+M115</f>
        <v>-8</v>
      </c>
      <c r="Y115" s="196">
        <f>O115</f>
        <v>9</v>
      </c>
      <c r="Z115" s="243">
        <f>MATCH(A115,{-40000,-0.9999999999,1,40000},1)-1+MATCH(M115,{-40000,-0.9999999999,1,40000},1)-1</f>
        <v>1</v>
      </c>
      <c r="AA115" s="243">
        <f>MATCH(X115,{-40000,-6.9999999999,-2.9999999999,3,7,40000},1)/2-0.5</f>
        <v>0</v>
      </c>
      <c r="AB115" s="196">
        <f>U115</f>
        <v>10</v>
      </c>
      <c r="AC115" s="243">
        <f>4-Z115</f>
        <v>3</v>
      </c>
      <c r="AD115" s="243">
        <f>2-AA115</f>
        <v>2</v>
      </c>
    </row>
    <row r="116" spans="1:30" ht="16.5" customHeight="1">
      <c r="A116" s="141">
        <v>3.5625</v>
      </c>
      <c r="B116" s="142">
        <v>5</v>
      </c>
      <c r="C116" s="143">
        <v>8</v>
      </c>
      <c r="D116" s="190" t="s">
        <v>128</v>
      </c>
      <c r="E116" s="144" t="s">
        <v>109</v>
      </c>
      <c r="F116" s="150">
        <v>8</v>
      </c>
      <c r="G116" s="146">
        <v>100</v>
      </c>
      <c r="H116" s="146"/>
      <c r="I116" s="147">
        <v>11</v>
      </c>
      <c r="J116" s="148">
        <v>3</v>
      </c>
      <c r="K116" s="187">
        <v>-3.5625</v>
      </c>
      <c r="L116" s="26"/>
      <c r="M116" s="141">
        <v>0.3125</v>
      </c>
      <c r="N116" s="142">
        <v>6</v>
      </c>
      <c r="O116" s="143">
        <v>8</v>
      </c>
      <c r="P116" s="185" t="s">
        <v>179</v>
      </c>
      <c r="Q116" s="144" t="s">
        <v>100</v>
      </c>
      <c r="R116" s="150">
        <v>12</v>
      </c>
      <c r="S116" s="146">
        <v>680</v>
      </c>
      <c r="T116" s="146"/>
      <c r="U116" s="143">
        <v>11</v>
      </c>
      <c r="V116" s="148">
        <v>2</v>
      </c>
      <c r="W116" s="183">
        <v>-0.3125</v>
      </c>
      <c r="X116" s="282">
        <f>A116+M116</f>
        <v>3.875</v>
      </c>
      <c r="Y116" s="196">
        <f>O116</f>
        <v>8</v>
      </c>
      <c r="Z116" s="243">
        <f>MATCH(A116,{-40000,-0.9999999999,1,40000},1)-1+MATCH(M116,{-40000,-0.9999999999,1,40000},1)-1</f>
        <v>3</v>
      </c>
      <c r="AA116" s="243">
        <f>MATCH(X116,{-40000,-6.9999999999,-2.9999999999,3,7,40000},1)/2-0.5</f>
        <v>1.5</v>
      </c>
      <c r="AB116" s="196">
        <f>U116</f>
        <v>11</v>
      </c>
      <c r="AC116" s="243">
        <f>4-Z116</f>
        <v>1</v>
      </c>
      <c r="AD116" s="243">
        <f>2-AA116</f>
        <v>0.5</v>
      </c>
    </row>
    <row r="117" spans="1:30" ht="16.5" customHeight="1">
      <c r="A117" s="141">
        <v>5.9375</v>
      </c>
      <c r="B117" s="142">
        <v>8</v>
      </c>
      <c r="C117" s="143">
        <v>5</v>
      </c>
      <c r="D117" s="190" t="s">
        <v>128</v>
      </c>
      <c r="E117" s="144" t="s">
        <v>109</v>
      </c>
      <c r="F117" s="150">
        <v>7</v>
      </c>
      <c r="G117" s="146">
        <v>200</v>
      </c>
      <c r="H117" s="146"/>
      <c r="I117" s="147">
        <v>4</v>
      </c>
      <c r="J117" s="148">
        <v>0</v>
      </c>
      <c r="K117" s="187">
        <v>-5.9375</v>
      </c>
      <c r="L117" s="26"/>
      <c r="M117" s="141">
        <v>0.3125</v>
      </c>
      <c r="N117" s="142">
        <v>6</v>
      </c>
      <c r="O117" s="143">
        <v>5</v>
      </c>
      <c r="P117" s="185" t="s">
        <v>130</v>
      </c>
      <c r="Q117" s="144" t="s">
        <v>5</v>
      </c>
      <c r="R117" s="150">
        <v>12</v>
      </c>
      <c r="S117" s="146">
        <v>680</v>
      </c>
      <c r="T117" s="146"/>
      <c r="U117" s="143">
        <v>4</v>
      </c>
      <c r="V117" s="148">
        <v>2</v>
      </c>
      <c r="W117" s="183">
        <v>-0.3125</v>
      </c>
      <c r="X117" s="282">
        <f>A117+M117</f>
        <v>6.25</v>
      </c>
      <c r="Y117" s="196">
        <f>O117</f>
        <v>5</v>
      </c>
      <c r="Z117" s="243">
        <f>MATCH(A117,{-40000,-0.9999999999,1,40000},1)-1+MATCH(M117,{-40000,-0.9999999999,1,40000},1)-1</f>
        <v>3</v>
      </c>
      <c r="AA117" s="243">
        <f>MATCH(X117,{-40000,-6.9999999999,-2.9999999999,3,7,40000},1)/2-0.5</f>
        <v>1.5</v>
      </c>
      <c r="AB117" s="196">
        <f>U117</f>
        <v>4</v>
      </c>
      <c r="AC117" s="243">
        <f>4-Z117</f>
        <v>1</v>
      </c>
      <c r="AD117" s="243">
        <f>2-AA117</f>
        <v>0.5</v>
      </c>
    </row>
    <row r="118" spans="1:30" ht="16.5" customHeight="1">
      <c r="A118" s="141">
        <v>-8.3125</v>
      </c>
      <c r="B118" s="142">
        <v>1</v>
      </c>
      <c r="C118" s="143">
        <v>2</v>
      </c>
      <c r="D118" s="190" t="s">
        <v>128</v>
      </c>
      <c r="E118" s="144" t="s">
        <v>115</v>
      </c>
      <c r="F118" s="150">
        <v>9</v>
      </c>
      <c r="G118" s="146"/>
      <c r="H118" s="146">
        <v>600</v>
      </c>
      <c r="I118" s="147">
        <v>6</v>
      </c>
      <c r="J118" s="148">
        <v>7</v>
      </c>
      <c r="K118" s="187">
        <v>8.3125</v>
      </c>
      <c r="L118" s="26"/>
      <c r="M118" s="141">
        <v>-0.6875</v>
      </c>
      <c r="N118" s="142">
        <v>1</v>
      </c>
      <c r="O118" s="143">
        <v>2</v>
      </c>
      <c r="P118" s="182" t="s">
        <v>130</v>
      </c>
      <c r="Q118" s="144" t="s">
        <v>100</v>
      </c>
      <c r="R118" s="150">
        <v>11</v>
      </c>
      <c r="S118" s="146">
        <v>650</v>
      </c>
      <c r="T118" s="146"/>
      <c r="U118" s="143">
        <v>6</v>
      </c>
      <c r="V118" s="148">
        <v>7</v>
      </c>
      <c r="W118" s="183">
        <v>0.6875</v>
      </c>
      <c r="X118" s="282">
        <f>A118+M118</f>
        <v>-9</v>
      </c>
      <c r="Y118" s="196">
        <f>O118</f>
        <v>2</v>
      </c>
      <c r="Z118" s="243">
        <f>MATCH(A118,{-40000,-0.9999999999,1,40000},1)-1+MATCH(M118,{-40000,-0.9999999999,1,40000},1)-1</f>
        <v>1</v>
      </c>
      <c r="AA118" s="243">
        <f>MATCH(X118,{-40000,-6.9999999999,-2.9999999999,3,7,40000},1)/2-0.5</f>
        <v>0</v>
      </c>
      <c r="AB118" s="196">
        <f>U118</f>
        <v>6</v>
      </c>
      <c r="AC118" s="243">
        <f>4-Z118</f>
        <v>3</v>
      </c>
      <c r="AD118" s="243">
        <f>2-AA118</f>
        <v>2</v>
      </c>
    </row>
    <row r="119" spans="1:30" ht="16.5" customHeight="1">
      <c r="A119" s="141">
        <v>3.5625</v>
      </c>
      <c r="B119" s="142">
        <v>5</v>
      </c>
      <c r="C119" s="143">
        <v>3</v>
      </c>
      <c r="D119" s="190" t="s">
        <v>128</v>
      </c>
      <c r="E119" s="144" t="s">
        <v>115</v>
      </c>
      <c r="F119" s="150">
        <v>8</v>
      </c>
      <c r="G119" s="146">
        <v>100</v>
      </c>
      <c r="H119" s="146"/>
      <c r="I119" s="147">
        <v>1</v>
      </c>
      <c r="J119" s="148">
        <v>3</v>
      </c>
      <c r="K119" s="187">
        <v>-3.5625</v>
      </c>
      <c r="L119" s="26"/>
      <c r="M119" s="141">
        <v>-0.6875</v>
      </c>
      <c r="N119" s="142">
        <v>1</v>
      </c>
      <c r="O119" s="143">
        <v>3</v>
      </c>
      <c r="P119" s="182" t="s">
        <v>130</v>
      </c>
      <c r="Q119" s="144" t="s">
        <v>100</v>
      </c>
      <c r="R119" s="150">
        <v>11</v>
      </c>
      <c r="S119" s="146">
        <v>650</v>
      </c>
      <c r="T119" s="146"/>
      <c r="U119" s="143">
        <v>1</v>
      </c>
      <c r="V119" s="148">
        <v>7</v>
      </c>
      <c r="W119" s="183">
        <v>0.6875</v>
      </c>
      <c r="X119" s="282">
        <f>A119+M119</f>
        <v>2.875</v>
      </c>
      <c r="Y119" s="196">
        <f>O119</f>
        <v>3</v>
      </c>
      <c r="Z119" s="243">
        <f>MATCH(A119,{-40000,-0.9999999999,1,40000},1)-1+MATCH(M119,{-40000,-0.9999999999,1,40000},1)-1</f>
        <v>3</v>
      </c>
      <c r="AA119" s="243">
        <f>MATCH(X119,{-40000,-6.9999999999,-2.9999999999,3,7,40000},1)/2-0.5</f>
        <v>1</v>
      </c>
      <c r="AB119" s="196">
        <f>U119</f>
        <v>1</v>
      </c>
      <c r="AC119" s="243">
        <f>4-Z119</f>
        <v>1</v>
      </c>
      <c r="AD119" s="243">
        <f>2-AA119</f>
        <v>1</v>
      </c>
    </row>
    <row r="120" spans="1:23" s="39" customFormat="1" ht="30" customHeight="1">
      <c r="A120" s="27"/>
      <c r="B120" s="27"/>
      <c r="C120" s="54"/>
      <c r="D120" s="27"/>
      <c r="E120" s="27"/>
      <c r="F120" s="27"/>
      <c r="G120" s="27"/>
      <c r="H120" s="27"/>
      <c r="I120" s="54"/>
      <c r="J120" s="27"/>
      <c r="K120" s="27"/>
      <c r="L120" s="52"/>
      <c r="M120" s="27"/>
      <c r="N120" s="27"/>
      <c r="O120" s="54"/>
      <c r="P120" s="27"/>
      <c r="Q120" s="27"/>
      <c r="R120" s="27"/>
      <c r="S120" s="27"/>
      <c r="T120" s="27"/>
      <c r="U120" s="54"/>
      <c r="V120" s="27"/>
      <c r="W120" s="27"/>
    </row>
    <row r="121" spans="1:23" s="39" customFormat="1" ht="15">
      <c r="A121" s="18"/>
      <c r="B121" s="19" t="s">
        <v>61</v>
      </c>
      <c r="C121" s="20"/>
      <c r="D121" s="19"/>
      <c r="E121" s="21" t="s">
        <v>302</v>
      </c>
      <c r="F121" s="22"/>
      <c r="G121" s="23" t="s">
        <v>63</v>
      </c>
      <c r="H121" s="23"/>
      <c r="I121" s="24" t="s">
        <v>137</v>
      </c>
      <c r="J121" s="24"/>
      <c r="K121" s="25"/>
      <c r="L121" s="26">
        <v>150</v>
      </c>
      <c r="M121" s="18"/>
      <c r="N121" s="19" t="s">
        <v>61</v>
      </c>
      <c r="O121" s="20"/>
      <c r="P121" s="19"/>
      <c r="Q121" s="21" t="s">
        <v>303</v>
      </c>
      <c r="R121" s="22"/>
      <c r="S121" s="23" t="s">
        <v>63</v>
      </c>
      <c r="T121" s="23"/>
      <c r="U121" s="24" t="s">
        <v>139</v>
      </c>
      <c r="V121" s="24"/>
      <c r="W121" s="25"/>
    </row>
    <row r="122" spans="1:23" s="39" customFormat="1" ht="12.75">
      <c r="A122" s="28"/>
      <c r="B122" s="28"/>
      <c r="C122" s="29"/>
      <c r="D122" s="30"/>
      <c r="E122" s="30"/>
      <c r="F122" s="30"/>
      <c r="G122" s="31" t="s">
        <v>67</v>
      </c>
      <c r="H122" s="31"/>
      <c r="I122" s="24" t="s">
        <v>68</v>
      </c>
      <c r="J122" s="24"/>
      <c r="K122" s="25"/>
      <c r="L122" s="26">
        <v>150</v>
      </c>
      <c r="M122" s="28"/>
      <c r="N122" s="28"/>
      <c r="O122" s="29"/>
      <c r="P122" s="30"/>
      <c r="Q122" s="30"/>
      <c r="R122" s="30"/>
      <c r="S122" s="31" t="s">
        <v>67</v>
      </c>
      <c r="T122" s="31"/>
      <c r="U122" s="24" t="s">
        <v>69</v>
      </c>
      <c r="V122" s="24"/>
      <c r="W122" s="25"/>
    </row>
    <row r="123" spans="1:23" s="39" customFormat="1" ht="4.5" customHeight="1">
      <c r="A123" s="82"/>
      <c r="B123" s="83"/>
      <c r="C123" s="84"/>
      <c r="D123" s="85"/>
      <c r="E123" s="86"/>
      <c r="F123" s="87"/>
      <c r="G123" s="88"/>
      <c r="H123" s="88"/>
      <c r="I123" s="84"/>
      <c r="J123" s="83"/>
      <c r="K123" s="89"/>
      <c r="L123" s="81"/>
      <c r="M123" s="82"/>
      <c r="N123" s="83"/>
      <c r="O123" s="84"/>
      <c r="P123" s="85"/>
      <c r="Q123" s="86"/>
      <c r="R123" s="87"/>
      <c r="S123" s="88"/>
      <c r="T123" s="88"/>
      <c r="U123" s="84"/>
      <c r="V123" s="83"/>
      <c r="W123" s="89"/>
    </row>
    <row r="124" spans="1:23" s="39" customFormat="1" ht="12.75" customHeight="1">
      <c r="A124" s="90"/>
      <c r="B124" s="91"/>
      <c r="C124" s="92"/>
      <c r="D124" s="93"/>
      <c r="E124" s="34" t="s">
        <v>70</v>
      </c>
      <c r="F124" s="100" t="s">
        <v>620</v>
      </c>
      <c r="G124" s="95"/>
      <c r="H124" s="96"/>
      <c r="I124" s="42"/>
      <c r="J124" s="275"/>
      <c r="K124" s="209"/>
      <c r="L124" s="98"/>
      <c r="M124" s="90"/>
      <c r="N124" s="91"/>
      <c r="O124" s="92"/>
      <c r="P124" s="93"/>
      <c r="Q124" s="34" t="s">
        <v>70</v>
      </c>
      <c r="R124" s="94" t="s">
        <v>204</v>
      </c>
      <c r="S124" s="95"/>
      <c r="T124" s="96"/>
      <c r="U124" s="42"/>
      <c r="V124" s="275"/>
      <c r="W124" s="209"/>
    </row>
    <row r="125" spans="1:23" s="39" customFormat="1" ht="12.75" customHeight="1">
      <c r="A125" s="90"/>
      <c r="B125" s="91"/>
      <c r="C125" s="92"/>
      <c r="D125" s="93"/>
      <c r="E125" s="40" t="s">
        <v>73</v>
      </c>
      <c r="F125" s="94" t="s">
        <v>1316</v>
      </c>
      <c r="G125" s="99"/>
      <c r="H125" s="96"/>
      <c r="I125" s="44"/>
      <c r="J125" s="276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7.1</v>
      </c>
      <c r="K125" s="277"/>
      <c r="L125" s="98"/>
      <c r="M125" s="90"/>
      <c r="N125" s="91"/>
      <c r="O125" s="92"/>
      <c r="P125" s="93"/>
      <c r="Q125" s="40" t="s">
        <v>73</v>
      </c>
      <c r="R125" s="94" t="s">
        <v>149</v>
      </c>
      <c r="S125" s="99"/>
      <c r="T125" s="96"/>
      <c r="U125" s="44"/>
      <c r="V125" s="276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8.1</v>
      </c>
      <c r="W125" s="277"/>
    </row>
    <row r="126" spans="1:23" s="39" customFormat="1" ht="12.75" customHeight="1">
      <c r="A126" s="90"/>
      <c r="B126" s="91"/>
      <c r="C126" s="92"/>
      <c r="D126" s="93"/>
      <c r="E126" s="40" t="s">
        <v>76</v>
      </c>
      <c r="F126" s="94" t="s">
        <v>804</v>
      </c>
      <c r="G126" s="95"/>
      <c r="H126" s="96"/>
      <c r="I126" s="278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12.1</v>
      </c>
      <c r="J126" s="276" t="str">
        <f>IF(J125="","","+")</f>
        <v>+</v>
      </c>
      <c r="K126" s="279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10.1</v>
      </c>
      <c r="L126" s="98"/>
      <c r="M126" s="90"/>
      <c r="N126" s="91"/>
      <c r="O126" s="92"/>
      <c r="P126" s="93"/>
      <c r="Q126" s="40" t="s">
        <v>76</v>
      </c>
      <c r="R126" s="100" t="s">
        <v>1317</v>
      </c>
      <c r="S126" s="95"/>
      <c r="T126" s="96"/>
      <c r="U126" s="278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10.1</v>
      </c>
      <c r="V126" s="276" t="str">
        <f>IF(V125="","","+")</f>
        <v>+</v>
      </c>
      <c r="W126" s="279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9.1</v>
      </c>
    </row>
    <row r="127" spans="1:23" s="39" customFormat="1" ht="12.75" customHeight="1">
      <c r="A127" s="90"/>
      <c r="B127" s="91"/>
      <c r="C127" s="92"/>
      <c r="D127" s="93"/>
      <c r="E127" s="34" t="s">
        <v>79</v>
      </c>
      <c r="F127" s="94" t="s">
        <v>1318</v>
      </c>
      <c r="G127" s="95"/>
      <c r="H127" s="96"/>
      <c r="I127" s="44"/>
      <c r="J127" s="276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11.1</v>
      </c>
      <c r="K127" s="277"/>
      <c r="L127" s="98"/>
      <c r="M127" s="90"/>
      <c r="N127" s="91"/>
      <c r="O127" s="92"/>
      <c r="P127" s="93"/>
      <c r="Q127" s="34" t="s">
        <v>79</v>
      </c>
      <c r="R127" s="94" t="s">
        <v>87</v>
      </c>
      <c r="S127" s="95"/>
      <c r="T127" s="96"/>
      <c r="U127" s="44"/>
      <c r="V127" s="276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13.1</v>
      </c>
      <c r="W127" s="277"/>
    </row>
    <row r="128" spans="1:23" s="39" customFormat="1" ht="12.75" customHeight="1">
      <c r="A128" s="101" t="s">
        <v>70</v>
      </c>
      <c r="B128" s="102" t="s">
        <v>1319</v>
      </c>
      <c r="C128" s="92"/>
      <c r="D128" s="93"/>
      <c r="E128" s="103"/>
      <c r="F128" s="95"/>
      <c r="G128" s="34" t="s">
        <v>70</v>
      </c>
      <c r="H128" s="104" t="s">
        <v>91</v>
      </c>
      <c r="I128" s="95"/>
      <c r="J128" s="99"/>
      <c r="K128" s="97"/>
      <c r="L128" s="98"/>
      <c r="M128" s="101" t="s">
        <v>70</v>
      </c>
      <c r="N128" s="102" t="s">
        <v>1320</v>
      </c>
      <c r="O128" s="92"/>
      <c r="P128" s="93"/>
      <c r="Q128" s="103"/>
      <c r="R128" s="95"/>
      <c r="S128" s="34" t="s">
        <v>70</v>
      </c>
      <c r="T128" s="104" t="s">
        <v>341</v>
      </c>
      <c r="U128" s="95"/>
      <c r="V128" s="99"/>
      <c r="W128" s="97"/>
    </row>
    <row r="129" spans="1:23" s="39" customFormat="1" ht="12.75" customHeight="1">
      <c r="A129" s="105" t="s">
        <v>73</v>
      </c>
      <c r="B129" s="102" t="s">
        <v>1321</v>
      </c>
      <c r="C129" s="106"/>
      <c r="D129" s="93"/>
      <c r="E129" s="103"/>
      <c r="F129" s="107"/>
      <c r="G129" s="40" t="s">
        <v>73</v>
      </c>
      <c r="H129" s="104" t="s">
        <v>1322</v>
      </c>
      <c r="I129" s="95"/>
      <c r="J129" s="99"/>
      <c r="K129" s="97"/>
      <c r="L129" s="98"/>
      <c r="M129" s="105" t="s">
        <v>73</v>
      </c>
      <c r="N129" s="102" t="s">
        <v>1001</v>
      </c>
      <c r="O129" s="106"/>
      <c r="P129" s="93"/>
      <c r="Q129" s="103"/>
      <c r="R129" s="107"/>
      <c r="S129" s="40" t="s">
        <v>73</v>
      </c>
      <c r="T129" s="104" t="s">
        <v>769</v>
      </c>
      <c r="U129" s="95"/>
      <c r="V129" s="99"/>
      <c r="W129" s="97"/>
    </row>
    <row r="130" spans="1:23" s="39" customFormat="1" ht="12.75" customHeight="1">
      <c r="A130" s="105" t="s">
        <v>76</v>
      </c>
      <c r="B130" s="109" t="s">
        <v>195</v>
      </c>
      <c r="C130" s="92"/>
      <c r="D130" s="93"/>
      <c r="E130" s="103"/>
      <c r="F130" s="107"/>
      <c r="G130" s="40" t="s">
        <v>76</v>
      </c>
      <c r="H130" s="104" t="s">
        <v>651</v>
      </c>
      <c r="I130" s="95"/>
      <c r="J130" s="95"/>
      <c r="K130" s="97"/>
      <c r="L130" s="98"/>
      <c r="M130" s="105" t="s">
        <v>76</v>
      </c>
      <c r="N130" s="102" t="s">
        <v>192</v>
      </c>
      <c r="O130" s="92"/>
      <c r="P130" s="93"/>
      <c r="Q130" s="103"/>
      <c r="R130" s="107"/>
      <c r="S130" s="40" t="s">
        <v>76</v>
      </c>
      <c r="T130" s="104" t="s">
        <v>679</v>
      </c>
      <c r="U130" s="95"/>
      <c r="V130" s="95"/>
      <c r="W130" s="97"/>
    </row>
    <row r="131" spans="1:23" s="39" customFormat="1" ht="12.75" customHeight="1">
      <c r="A131" s="101" t="s">
        <v>79</v>
      </c>
      <c r="B131" s="102" t="s">
        <v>541</v>
      </c>
      <c r="C131" s="106"/>
      <c r="D131" s="93"/>
      <c r="E131" s="103"/>
      <c r="F131" s="95"/>
      <c r="G131" s="34" t="s">
        <v>79</v>
      </c>
      <c r="H131" s="104" t="s">
        <v>705</v>
      </c>
      <c r="I131" s="95"/>
      <c r="J131" s="108" t="s">
        <v>96</v>
      </c>
      <c r="K131" s="97"/>
      <c r="L131" s="98"/>
      <c r="M131" s="101" t="s">
        <v>79</v>
      </c>
      <c r="N131" s="102" t="s">
        <v>708</v>
      </c>
      <c r="O131" s="106"/>
      <c r="P131" s="93"/>
      <c r="Q131" s="103"/>
      <c r="R131" s="95"/>
      <c r="S131" s="34" t="s">
        <v>79</v>
      </c>
      <c r="T131" s="104" t="s">
        <v>813</v>
      </c>
      <c r="U131" s="95"/>
      <c r="V131" s="108" t="s">
        <v>96</v>
      </c>
      <c r="W131" s="97"/>
    </row>
    <row r="132" spans="1:23" s="39" customFormat="1" ht="12.75" customHeight="1">
      <c r="A132" s="110"/>
      <c r="B132" s="106"/>
      <c r="C132" s="106"/>
      <c r="D132" s="93"/>
      <c r="E132" s="34" t="s">
        <v>70</v>
      </c>
      <c r="F132" s="94" t="s">
        <v>902</v>
      </c>
      <c r="G132" s="95"/>
      <c r="H132" s="111"/>
      <c r="I132" s="112" t="s">
        <v>100</v>
      </c>
      <c r="J132" s="113" t="s">
        <v>1323</v>
      </c>
      <c r="K132" s="97"/>
      <c r="L132" s="98"/>
      <c r="M132" s="110"/>
      <c r="N132" s="106"/>
      <c r="O132" s="106"/>
      <c r="P132" s="93"/>
      <c r="Q132" s="34" t="s">
        <v>70</v>
      </c>
      <c r="R132" s="94" t="s">
        <v>1324</v>
      </c>
      <c r="S132" s="95"/>
      <c r="T132" s="111"/>
      <c r="U132" s="112" t="s">
        <v>100</v>
      </c>
      <c r="V132" s="113" t="s">
        <v>1325</v>
      </c>
      <c r="W132" s="97"/>
    </row>
    <row r="133" spans="1:23" s="39" customFormat="1" ht="12.75" customHeight="1">
      <c r="A133" s="90"/>
      <c r="B133" s="114" t="s">
        <v>104</v>
      </c>
      <c r="C133" s="92"/>
      <c r="D133" s="93"/>
      <c r="E133" s="40" t="s">
        <v>73</v>
      </c>
      <c r="F133" s="94" t="s">
        <v>593</v>
      </c>
      <c r="G133" s="95"/>
      <c r="H133" s="96"/>
      <c r="I133" s="112" t="s">
        <v>5</v>
      </c>
      <c r="J133" s="115" t="s">
        <v>1323</v>
      </c>
      <c r="K133" s="97"/>
      <c r="L133" s="98"/>
      <c r="M133" s="90"/>
      <c r="N133" s="114" t="s">
        <v>104</v>
      </c>
      <c r="O133" s="92"/>
      <c r="P133" s="93"/>
      <c r="Q133" s="40" t="s">
        <v>73</v>
      </c>
      <c r="R133" s="94" t="s">
        <v>77</v>
      </c>
      <c r="S133" s="95"/>
      <c r="T133" s="96"/>
      <c r="U133" s="112" t="s">
        <v>5</v>
      </c>
      <c r="V133" s="115" t="s">
        <v>1325</v>
      </c>
      <c r="W133" s="97"/>
    </row>
    <row r="134" spans="1:23" s="39" customFormat="1" ht="12.75" customHeight="1">
      <c r="A134" s="90"/>
      <c r="B134" s="114" t="s">
        <v>1033</v>
      </c>
      <c r="C134" s="92"/>
      <c r="D134" s="93"/>
      <c r="E134" s="40" t="s">
        <v>76</v>
      </c>
      <c r="F134" s="94" t="s">
        <v>508</v>
      </c>
      <c r="G134" s="99"/>
      <c r="H134" s="96"/>
      <c r="I134" s="112" t="s">
        <v>109</v>
      </c>
      <c r="J134" s="115" t="s">
        <v>1326</v>
      </c>
      <c r="K134" s="97"/>
      <c r="L134" s="98"/>
      <c r="M134" s="90"/>
      <c r="N134" s="114" t="s">
        <v>1327</v>
      </c>
      <c r="O134" s="92"/>
      <c r="P134" s="93"/>
      <c r="Q134" s="40" t="s">
        <v>76</v>
      </c>
      <c r="R134" s="94" t="s">
        <v>1328</v>
      </c>
      <c r="S134" s="99"/>
      <c r="T134" s="96"/>
      <c r="U134" s="112" t="s">
        <v>109</v>
      </c>
      <c r="V134" s="115" t="s">
        <v>1329</v>
      </c>
      <c r="W134" s="97"/>
    </row>
    <row r="135" spans="1:23" s="39" customFormat="1" ht="12.75" customHeight="1">
      <c r="A135" s="116"/>
      <c r="B135" s="117"/>
      <c r="C135" s="117"/>
      <c r="D135" s="93"/>
      <c r="E135" s="34" t="s">
        <v>79</v>
      </c>
      <c r="F135" s="102" t="s">
        <v>576</v>
      </c>
      <c r="G135" s="117"/>
      <c r="H135" s="117"/>
      <c r="I135" s="118" t="s">
        <v>115</v>
      </c>
      <c r="J135" s="115" t="s">
        <v>1330</v>
      </c>
      <c r="K135" s="119"/>
      <c r="L135" s="120"/>
      <c r="M135" s="116"/>
      <c r="N135" s="117"/>
      <c r="O135" s="117"/>
      <c r="P135" s="93"/>
      <c r="Q135" s="34" t="s">
        <v>79</v>
      </c>
      <c r="R135" s="102" t="s">
        <v>233</v>
      </c>
      <c r="S135" s="117"/>
      <c r="T135" s="117"/>
      <c r="U135" s="118" t="s">
        <v>115</v>
      </c>
      <c r="V135" s="115" t="s">
        <v>1329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30" ht="12.75" customHeight="1">
      <c r="A137" s="130"/>
      <c r="B137" s="130" t="s">
        <v>117</v>
      </c>
      <c r="C137" s="131"/>
      <c r="D137" s="132" t="s">
        <v>118</v>
      </c>
      <c r="E137" s="132" t="s">
        <v>119</v>
      </c>
      <c r="F137" s="132" t="s">
        <v>120</v>
      </c>
      <c r="G137" s="133" t="s">
        <v>121</v>
      </c>
      <c r="H137" s="134"/>
      <c r="I137" s="131" t="s">
        <v>122</v>
      </c>
      <c r="J137" s="132" t="s">
        <v>117</v>
      </c>
      <c r="K137" s="130" t="s">
        <v>123</v>
      </c>
      <c r="L137" s="26">
        <v>150</v>
      </c>
      <c r="M137" s="130"/>
      <c r="N137" s="130" t="s">
        <v>117</v>
      </c>
      <c r="O137" s="131"/>
      <c r="P137" s="132" t="s">
        <v>118</v>
      </c>
      <c r="Q137" s="132" t="s">
        <v>119</v>
      </c>
      <c r="R137" s="132" t="s">
        <v>120</v>
      </c>
      <c r="S137" s="133" t="s">
        <v>121</v>
      </c>
      <c r="T137" s="134"/>
      <c r="U137" s="131" t="s">
        <v>122</v>
      </c>
      <c r="V137" s="132" t="s">
        <v>117</v>
      </c>
      <c r="W137" s="135" t="s">
        <v>123</v>
      </c>
      <c r="X137" s="280" t="s">
        <v>1229</v>
      </c>
      <c r="Y137" s="311" t="s">
        <v>1230</v>
      </c>
      <c r="Z137" s="313" t="s">
        <v>1231</v>
      </c>
      <c r="AA137" s="315" t="s">
        <v>1232</v>
      </c>
      <c r="AB137" s="311" t="s">
        <v>1233</v>
      </c>
      <c r="AC137" s="313" t="s">
        <v>1231</v>
      </c>
      <c r="AD137" s="315" t="s">
        <v>1232</v>
      </c>
    </row>
    <row r="138" spans="1:30" ht="12.75">
      <c r="A138" s="136" t="s">
        <v>123</v>
      </c>
      <c r="B138" s="136" t="s">
        <v>124</v>
      </c>
      <c r="C138" s="137" t="s">
        <v>125</v>
      </c>
      <c r="D138" s="138" t="s">
        <v>126</v>
      </c>
      <c r="E138" s="138" t="s">
        <v>127</v>
      </c>
      <c r="F138" s="138"/>
      <c r="G138" s="139" t="s">
        <v>125</v>
      </c>
      <c r="H138" s="139" t="s">
        <v>122</v>
      </c>
      <c r="I138" s="137"/>
      <c r="J138" s="136" t="s">
        <v>124</v>
      </c>
      <c r="K138" s="136"/>
      <c r="L138" s="26">
        <v>150</v>
      </c>
      <c r="M138" s="136" t="s">
        <v>123</v>
      </c>
      <c r="N138" s="136" t="s">
        <v>124</v>
      </c>
      <c r="O138" s="137" t="s">
        <v>125</v>
      </c>
      <c r="P138" s="138" t="s">
        <v>126</v>
      </c>
      <c r="Q138" s="138" t="s">
        <v>127</v>
      </c>
      <c r="R138" s="138"/>
      <c r="S138" s="139" t="s">
        <v>125</v>
      </c>
      <c r="T138" s="139" t="s">
        <v>122</v>
      </c>
      <c r="U138" s="137"/>
      <c r="V138" s="136" t="s">
        <v>124</v>
      </c>
      <c r="W138" s="140"/>
      <c r="X138" s="281" t="s">
        <v>1234</v>
      </c>
      <c r="Y138" s="312"/>
      <c r="Z138" s="314"/>
      <c r="AA138" s="316"/>
      <c r="AB138" s="312"/>
      <c r="AC138" s="314"/>
      <c r="AD138" s="316"/>
    </row>
    <row r="139" spans="1:30" ht="16.5" customHeight="1">
      <c r="A139" s="141">
        <v>1.0625</v>
      </c>
      <c r="B139" s="142">
        <v>6</v>
      </c>
      <c r="C139" s="143">
        <v>9</v>
      </c>
      <c r="D139" s="185" t="s">
        <v>130</v>
      </c>
      <c r="E139" s="144" t="s">
        <v>115</v>
      </c>
      <c r="F139" s="150">
        <v>8</v>
      </c>
      <c r="G139" s="146">
        <v>100</v>
      </c>
      <c r="H139" s="146"/>
      <c r="I139" s="143">
        <v>3</v>
      </c>
      <c r="J139" s="148">
        <v>2</v>
      </c>
      <c r="K139" s="187">
        <v>-1.0625</v>
      </c>
      <c r="L139" s="26"/>
      <c r="M139" s="141">
        <v>-1.0625</v>
      </c>
      <c r="N139" s="142">
        <v>2</v>
      </c>
      <c r="O139" s="143">
        <v>9</v>
      </c>
      <c r="P139" s="182" t="s">
        <v>130</v>
      </c>
      <c r="Q139" s="144" t="s">
        <v>109</v>
      </c>
      <c r="R139" s="150">
        <v>9</v>
      </c>
      <c r="S139" s="146">
        <v>50</v>
      </c>
      <c r="T139" s="146"/>
      <c r="U139" s="147">
        <v>3</v>
      </c>
      <c r="V139" s="148">
        <v>6</v>
      </c>
      <c r="W139" s="183">
        <v>1.0625</v>
      </c>
      <c r="X139" s="282">
        <f>A139+M139</f>
        <v>0</v>
      </c>
      <c r="Y139" s="196">
        <f>O139</f>
        <v>9</v>
      </c>
      <c r="Z139" s="243">
        <f>MATCH(A139,{-40000,-0.9999999999,1,40000},1)-1+MATCH(M139,{-40000,-0.9999999999,1,40000},1)-1</f>
        <v>2</v>
      </c>
      <c r="AA139" s="243">
        <f>MATCH(X139,{-40000,-6.9999999999,-2.9999999999,3,7,40000},1)/2-0.5</f>
        <v>1</v>
      </c>
      <c r="AB139" s="196">
        <f>U139</f>
        <v>3</v>
      </c>
      <c r="AC139" s="243">
        <f>4-Z139</f>
        <v>2</v>
      </c>
      <c r="AD139" s="243">
        <f>2-AA139</f>
        <v>1</v>
      </c>
    </row>
    <row r="140" spans="1:30" ht="16.5" customHeight="1">
      <c r="A140" s="141">
        <v>-0.875</v>
      </c>
      <c r="B140" s="142">
        <v>2</v>
      </c>
      <c r="C140" s="143">
        <v>4</v>
      </c>
      <c r="D140" s="185" t="s">
        <v>224</v>
      </c>
      <c r="E140" s="144" t="s">
        <v>115</v>
      </c>
      <c r="F140" s="150">
        <v>8</v>
      </c>
      <c r="G140" s="146">
        <v>50</v>
      </c>
      <c r="H140" s="146"/>
      <c r="I140" s="143">
        <v>1</v>
      </c>
      <c r="J140" s="148">
        <v>6</v>
      </c>
      <c r="K140" s="187">
        <v>0.875</v>
      </c>
      <c r="L140" s="26"/>
      <c r="M140" s="141">
        <v>2.5</v>
      </c>
      <c r="N140" s="142">
        <v>8</v>
      </c>
      <c r="O140" s="143">
        <v>4</v>
      </c>
      <c r="P140" s="182" t="s">
        <v>133</v>
      </c>
      <c r="Q140" s="144" t="s">
        <v>5</v>
      </c>
      <c r="R140" s="150">
        <v>11</v>
      </c>
      <c r="S140" s="146">
        <v>150</v>
      </c>
      <c r="T140" s="146"/>
      <c r="U140" s="147">
        <v>1</v>
      </c>
      <c r="V140" s="148">
        <v>0</v>
      </c>
      <c r="W140" s="183">
        <v>-2.5</v>
      </c>
      <c r="X140" s="282">
        <f>A140+M140</f>
        <v>1.625</v>
      </c>
      <c r="Y140" s="196">
        <f>O140</f>
        <v>4</v>
      </c>
      <c r="Z140" s="243">
        <f>MATCH(A140,{-40000,-0.9999999999,1,40000},1)-1+MATCH(M140,{-40000,-0.9999999999,1,40000},1)-1</f>
        <v>3</v>
      </c>
      <c r="AA140" s="243">
        <f>MATCH(X140,{-40000,-6.9999999999,-2.9999999999,3,7,40000},1)/2-0.5</f>
        <v>1</v>
      </c>
      <c r="AB140" s="196">
        <f>U140</f>
        <v>1</v>
      </c>
      <c r="AC140" s="243">
        <f>4-Z140</f>
        <v>1</v>
      </c>
      <c r="AD140" s="243">
        <f>2-AA140</f>
        <v>1</v>
      </c>
    </row>
    <row r="141" spans="1:30" ht="16.5" customHeight="1">
      <c r="A141" s="141">
        <v>-0.875</v>
      </c>
      <c r="B141" s="142">
        <v>2</v>
      </c>
      <c r="C141" s="143">
        <v>5</v>
      </c>
      <c r="D141" s="185" t="s">
        <v>224</v>
      </c>
      <c r="E141" s="144" t="s">
        <v>115</v>
      </c>
      <c r="F141" s="150">
        <v>8</v>
      </c>
      <c r="G141" s="146">
        <v>50</v>
      </c>
      <c r="H141" s="146"/>
      <c r="I141" s="143">
        <v>2</v>
      </c>
      <c r="J141" s="148">
        <v>6</v>
      </c>
      <c r="K141" s="187">
        <v>0.875</v>
      </c>
      <c r="L141" s="26"/>
      <c r="M141" s="141">
        <v>0.8125</v>
      </c>
      <c r="N141" s="142">
        <v>5</v>
      </c>
      <c r="O141" s="143">
        <v>5</v>
      </c>
      <c r="P141" s="182" t="s">
        <v>130</v>
      </c>
      <c r="Q141" s="144" t="s">
        <v>109</v>
      </c>
      <c r="R141" s="150">
        <v>8</v>
      </c>
      <c r="S141" s="146">
        <v>100</v>
      </c>
      <c r="T141" s="146"/>
      <c r="U141" s="147">
        <v>2</v>
      </c>
      <c r="V141" s="148">
        <v>3</v>
      </c>
      <c r="W141" s="183">
        <v>-0.8125</v>
      </c>
      <c r="X141" s="282">
        <f>A141+M141</f>
        <v>-0.0625</v>
      </c>
      <c r="Y141" s="196">
        <f>O141</f>
        <v>5</v>
      </c>
      <c r="Z141" s="243">
        <f>MATCH(A141,{-40000,-0.9999999999,1,40000},1)-1+MATCH(M141,{-40000,-0.9999999999,1,40000},1)-1</f>
        <v>2</v>
      </c>
      <c r="AA141" s="243">
        <f>MATCH(X141,{-40000,-6.9999999999,-2.9999999999,3,7,40000},1)/2-0.5</f>
        <v>1</v>
      </c>
      <c r="AB141" s="196">
        <f>U141</f>
        <v>2</v>
      </c>
      <c r="AC141" s="243">
        <f>4-Z141</f>
        <v>2</v>
      </c>
      <c r="AD141" s="243">
        <f>2-AA141</f>
        <v>1</v>
      </c>
    </row>
    <row r="142" spans="1:30" ht="16.5" customHeight="1">
      <c r="A142" s="141">
        <v>5.375</v>
      </c>
      <c r="B142" s="142">
        <v>8</v>
      </c>
      <c r="C142" s="143">
        <v>10</v>
      </c>
      <c r="D142" s="182" t="s">
        <v>647</v>
      </c>
      <c r="E142" s="144" t="s">
        <v>115</v>
      </c>
      <c r="F142" s="150">
        <v>8</v>
      </c>
      <c r="G142" s="146">
        <v>300</v>
      </c>
      <c r="H142" s="146"/>
      <c r="I142" s="143">
        <v>7</v>
      </c>
      <c r="J142" s="148">
        <v>0</v>
      </c>
      <c r="K142" s="187">
        <v>-5.375</v>
      </c>
      <c r="L142" s="26"/>
      <c r="M142" s="141">
        <v>-6.375</v>
      </c>
      <c r="N142" s="142">
        <v>0</v>
      </c>
      <c r="O142" s="143">
        <v>10</v>
      </c>
      <c r="P142" s="182" t="s">
        <v>224</v>
      </c>
      <c r="Q142" s="144" t="s">
        <v>109</v>
      </c>
      <c r="R142" s="150">
        <v>10</v>
      </c>
      <c r="S142" s="146"/>
      <c r="T142" s="146">
        <v>170</v>
      </c>
      <c r="U142" s="147">
        <v>7</v>
      </c>
      <c r="V142" s="148">
        <v>8</v>
      </c>
      <c r="W142" s="183">
        <v>6.375</v>
      </c>
      <c r="X142" s="282">
        <f>A142+M142</f>
        <v>-1</v>
      </c>
      <c r="Y142" s="196">
        <f>O142</f>
        <v>10</v>
      </c>
      <c r="Z142" s="243">
        <f>MATCH(A142,{-40000,-0.9999999999,1,40000},1)-1+MATCH(M142,{-40000,-0.9999999999,1,40000},1)-1</f>
        <v>2</v>
      </c>
      <c r="AA142" s="243">
        <f>MATCH(X142,{-40000,-6.9999999999,-2.9999999999,3,7,40000},1)/2-0.5</f>
        <v>1</v>
      </c>
      <c r="AB142" s="196">
        <f>U142</f>
        <v>7</v>
      </c>
      <c r="AC142" s="243">
        <f>4-Z142</f>
        <v>2</v>
      </c>
      <c r="AD142" s="243">
        <f>2-AA142</f>
        <v>1</v>
      </c>
    </row>
    <row r="143" spans="1:30" ht="16.5" customHeight="1">
      <c r="A143" s="141">
        <v>-0.875</v>
      </c>
      <c r="B143" s="142">
        <v>2</v>
      </c>
      <c r="C143" s="143">
        <v>8</v>
      </c>
      <c r="D143" s="182" t="s">
        <v>224</v>
      </c>
      <c r="E143" s="144" t="s">
        <v>115</v>
      </c>
      <c r="F143" s="150">
        <v>8</v>
      </c>
      <c r="G143" s="146">
        <v>50</v>
      </c>
      <c r="H143" s="146"/>
      <c r="I143" s="143">
        <v>6</v>
      </c>
      <c r="J143" s="148">
        <v>6</v>
      </c>
      <c r="K143" s="187">
        <v>0.875</v>
      </c>
      <c r="L143" s="26"/>
      <c r="M143" s="141">
        <v>0.8125</v>
      </c>
      <c r="N143" s="142">
        <v>5</v>
      </c>
      <c r="O143" s="143">
        <v>8</v>
      </c>
      <c r="P143" s="182" t="s">
        <v>130</v>
      </c>
      <c r="Q143" s="144" t="s">
        <v>109</v>
      </c>
      <c r="R143" s="150">
        <v>8</v>
      </c>
      <c r="S143" s="146">
        <v>100</v>
      </c>
      <c r="T143" s="146"/>
      <c r="U143" s="147">
        <v>6</v>
      </c>
      <c r="V143" s="148">
        <v>3</v>
      </c>
      <c r="W143" s="183">
        <v>-0.8125</v>
      </c>
      <c r="X143" s="282">
        <f>A143+M143</f>
        <v>-0.0625</v>
      </c>
      <c r="Y143" s="196">
        <f>O143</f>
        <v>8</v>
      </c>
      <c r="Z143" s="243">
        <f>MATCH(A143,{-40000,-0.9999999999,1,40000},1)-1+MATCH(M143,{-40000,-0.9999999999,1,40000},1)-1</f>
        <v>2</v>
      </c>
      <c r="AA143" s="243">
        <f>MATCH(X143,{-40000,-6.9999999999,-2.9999999999,3,7,40000},1)/2-0.5</f>
        <v>1</v>
      </c>
      <c r="AB143" s="196">
        <f>U143</f>
        <v>6</v>
      </c>
      <c r="AC143" s="243">
        <f>4-Z143</f>
        <v>2</v>
      </c>
      <c r="AD143" s="243">
        <f>2-AA143</f>
        <v>1</v>
      </c>
    </row>
    <row r="144" spans="1:23" s="39" customFormat="1" ht="9.75" customHeight="1">
      <c r="A144" s="27"/>
      <c r="B144" s="27"/>
      <c r="C144" s="54"/>
      <c r="D144" s="27"/>
      <c r="E144" s="27"/>
      <c r="F144" s="27"/>
      <c r="G144" s="27"/>
      <c r="H144" s="27"/>
      <c r="I144" s="54"/>
      <c r="J144" s="27"/>
      <c r="K144" s="27"/>
      <c r="L144" s="52"/>
      <c r="M144" s="27"/>
      <c r="N144" s="27"/>
      <c r="O144" s="54"/>
      <c r="P144" s="27"/>
      <c r="Q144" s="27"/>
      <c r="R144" s="27"/>
      <c r="S144" s="27"/>
      <c r="T144" s="27"/>
      <c r="U144" s="54"/>
      <c r="V144" s="27"/>
      <c r="W144" s="27"/>
    </row>
    <row r="145" spans="1:23" s="39" customFormat="1" ht="15">
      <c r="A145" s="18"/>
      <c r="B145" s="19" t="s">
        <v>61</v>
      </c>
      <c r="C145" s="20"/>
      <c r="D145" s="19"/>
      <c r="E145" s="21" t="s">
        <v>337</v>
      </c>
      <c r="F145" s="22"/>
      <c r="G145" s="23" t="s">
        <v>63</v>
      </c>
      <c r="H145" s="23"/>
      <c r="I145" s="24" t="s">
        <v>64</v>
      </c>
      <c r="J145" s="24"/>
      <c r="K145" s="25"/>
      <c r="L145" s="26">
        <v>150</v>
      </c>
      <c r="M145" s="18"/>
      <c r="N145" s="19" t="s">
        <v>61</v>
      </c>
      <c r="O145" s="20"/>
      <c r="P145" s="19"/>
      <c r="Q145" s="21" t="s">
        <v>338</v>
      </c>
      <c r="R145" s="22"/>
      <c r="S145" s="23" t="s">
        <v>63</v>
      </c>
      <c r="T145" s="23"/>
      <c r="U145" s="24" t="s">
        <v>66</v>
      </c>
      <c r="V145" s="24"/>
      <c r="W145" s="25"/>
    </row>
    <row r="146" spans="1:23" s="39" customFormat="1" ht="12.75">
      <c r="A146" s="28"/>
      <c r="B146" s="28"/>
      <c r="C146" s="29"/>
      <c r="D146" s="30"/>
      <c r="E146" s="30"/>
      <c r="F146" s="30"/>
      <c r="G146" s="31" t="s">
        <v>67</v>
      </c>
      <c r="H146" s="31"/>
      <c r="I146" s="24" t="s">
        <v>141</v>
      </c>
      <c r="J146" s="24"/>
      <c r="K146" s="25"/>
      <c r="L146" s="26">
        <v>150</v>
      </c>
      <c r="M146" s="28"/>
      <c r="N146" s="28"/>
      <c r="O146" s="29"/>
      <c r="P146" s="30"/>
      <c r="Q146" s="30"/>
      <c r="R146" s="30"/>
      <c r="S146" s="31" t="s">
        <v>67</v>
      </c>
      <c r="T146" s="31"/>
      <c r="U146" s="24" t="s">
        <v>68</v>
      </c>
      <c r="V146" s="24"/>
      <c r="W146" s="25"/>
    </row>
    <row r="147" spans="1:23" s="39" customFormat="1" ht="4.5" customHeight="1">
      <c r="A147" s="82"/>
      <c r="B147" s="83"/>
      <c r="C147" s="84"/>
      <c r="D147" s="85"/>
      <c r="E147" s="86"/>
      <c r="F147" s="87"/>
      <c r="G147" s="88"/>
      <c r="H147" s="88"/>
      <c r="I147" s="84"/>
      <c r="J147" s="83"/>
      <c r="K147" s="89"/>
      <c r="L147" s="81"/>
      <c r="M147" s="82"/>
      <c r="N147" s="83"/>
      <c r="O147" s="84"/>
      <c r="P147" s="85"/>
      <c r="Q147" s="86"/>
      <c r="R147" s="87"/>
      <c r="S147" s="88"/>
      <c r="T147" s="88"/>
      <c r="U147" s="84"/>
      <c r="V147" s="83"/>
      <c r="W147" s="89"/>
    </row>
    <row r="148" spans="1:23" s="39" customFormat="1" ht="12.75" customHeight="1">
      <c r="A148" s="90"/>
      <c r="B148" s="91"/>
      <c r="C148" s="92"/>
      <c r="D148" s="93"/>
      <c r="E148" s="34" t="s">
        <v>70</v>
      </c>
      <c r="F148" s="94" t="s">
        <v>1331</v>
      </c>
      <c r="G148" s="95"/>
      <c r="H148" s="96"/>
      <c r="I148" s="42"/>
      <c r="J148" s="275"/>
      <c r="K148" s="209"/>
      <c r="L148" s="98"/>
      <c r="M148" s="90"/>
      <c r="N148" s="91"/>
      <c r="O148" s="92"/>
      <c r="P148" s="93"/>
      <c r="Q148" s="34" t="s">
        <v>70</v>
      </c>
      <c r="R148" s="94" t="s">
        <v>220</v>
      </c>
      <c r="S148" s="95"/>
      <c r="T148" s="96"/>
      <c r="U148" s="42"/>
      <c r="V148" s="275"/>
      <c r="W148" s="209"/>
    </row>
    <row r="149" spans="1:23" s="39" customFormat="1" ht="12.75" customHeight="1">
      <c r="A149" s="90"/>
      <c r="B149" s="91"/>
      <c r="C149" s="92"/>
      <c r="D149" s="93"/>
      <c r="E149" s="40" t="s">
        <v>73</v>
      </c>
      <c r="F149" s="94" t="s">
        <v>1332</v>
      </c>
      <c r="G149" s="99"/>
      <c r="H149" s="96"/>
      <c r="I149" s="44"/>
      <c r="J149" s="276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4.1</v>
      </c>
      <c r="K149" s="277"/>
      <c r="L149" s="98"/>
      <c r="M149" s="90"/>
      <c r="N149" s="91"/>
      <c r="O149" s="92"/>
      <c r="P149" s="93"/>
      <c r="Q149" s="40" t="s">
        <v>73</v>
      </c>
      <c r="R149" s="100" t="s">
        <v>933</v>
      </c>
      <c r="S149" s="99"/>
      <c r="T149" s="96"/>
      <c r="U149" s="44"/>
      <c r="V149" s="276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8.1</v>
      </c>
      <c r="W149" s="277"/>
    </row>
    <row r="150" spans="1:23" s="39" customFormat="1" ht="12.75" customHeight="1">
      <c r="A150" s="90"/>
      <c r="B150" s="91"/>
      <c r="C150" s="92"/>
      <c r="D150" s="93"/>
      <c r="E150" s="40" t="s">
        <v>76</v>
      </c>
      <c r="F150" s="94" t="s">
        <v>593</v>
      </c>
      <c r="G150" s="95"/>
      <c r="H150" s="96"/>
      <c r="I150" s="278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6.1</v>
      </c>
      <c r="J150" s="276" t="str">
        <f>IF(J149="","","+")</f>
        <v>+</v>
      </c>
      <c r="K150" s="279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16.1</v>
      </c>
      <c r="L150" s="98"/>
      <c r="M150" s="90"/>
      <c r="N150" s="91"/>
      <c r="O150" s="92"/>
      <c r="P150" s="93"/>
      <c r="Q150" s="40" t="s">
        <v>76</v>
      </c>
      <c r="R150" s="94" t="s">
        <v>1333</v>
      </c>
      <c r="S150" s="95"/>
      <c r="T150" s="96"/>
      <c r="U150" s="278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16.1</v>
      </c>
      <c r="V150" s="276" t="str">
        <f>IF(V149="","","+")</f>
        <v>+</v>
      </c>
      <c r="W150" s="279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9.1</v>
      </c>
    </row>
    <row r="151" spans="1:23" s="39" customFormat="1" ht="12.75" customHeight="1">
      <c r="A151" s="90"/>
      <c r="B151" s="91"/>
      <c r="C151" s="92"/>
      <c r="D151" s="93"/>
      <c r="E151" s="34" t="s">
        <v>79</v>
      </c>
      <c r="F151" s="94" t="s">
        <v>1062</v>
      </c>
      <c r="G151" s="95"/>
      <c r="H151" s="96"/>
      <c r="I151" s="44"/>
      <c r="J151" s="276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14.1</v>
      </c>
      <c r="K151" s="277"/>
      <c r="L151" s="98"/>
      <c r="M151" s="90"/>
      <c r="N151" s="91"/>
      <c r="O151" s="92"/>
      <c r="P151" s="93"/>
      <c r="Q151" s="34" t="s">
        <v>79</v>
      </c>
      <c r="R151" s="94" t="s">
        <v>233</v>
      </c>
      <c r="S151" s="95"/>
      <c r="T151" s="96"/>
      <c r="U151" s="44"/>
      <c r="V151" s="276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7.1</v>
      </c>
      <c r="W151" s="277"/>
    </row>
    <row r="152" spans="1:23" s="39" customFormat="1" ht="12.75" customHeight="1">
      <c r="A152" s="101" t="s">
        <v>70</v>
      </c>
      <c r="B152" s="102" t="s">
        <v>1334</v>
      </c>
      <c r="C152" s="92"/>
      <c r="D152" s="93"/>
      <c r="E152" s="103"/>
      <c r="F152" s="95"/>
      <c r="G152" s="34" t="s">
        <v>70</v>
      </c>
      <c r="H152" s="104" t="s">
        <v>961</v>
      </c>
      <c r="I152" s="95"/>
      <c r="J152" s="99"/>
      <c r="K152" s="97"/>
      <c r="L152" s="98"/>
      <c r="M152" s="101" t="s">
        <v>70</v>
      </c>
      <c r="N152" s="102" t="s">
        <v>1335</v>
      </c>
      <c r="O152" s="92"/>
      <c r="P152" s="93"/>
      <c r="Q152" s="103"/>
      <c r="R152" s="95"/>
      <c r="S152" s="34" t="s">
        <v>70</v>
      </c>
      <c r="T152" s="104" t="s">
        <v>474</v>
      </c>
      <c r="U152" s="95"/>
      <c r="V152" s="99"/>
      <c r="W152" s="97"/>
    </row>
    <row r="153" spans="1:23" s="39" customFormat="1" ht="12.75" customHeight="1">
      <c r="A153" s="105" t="s">
        <v>73</v>
      </c>
      <c r="B153" s="102" t="s">
        <v>202</v>
      </c>
      <c r="C153" s="106"/>
      <c r="D153" s="93"/>
      <c r="E153" s="103"/>
      <c r="F153" s="107"/>
      <c r="G153" s="40" t="s">
        <v>73</v>
      </c>
      <c r="H153" s="104" t="s">
        <v>504</v>
      </c>
      <c r="I153" s="95"/>
      <c r="J153" s="99"/>
      <c r="K153" s="97"/>
      <c r="L153" s="98"/>
      <c r="M153" s="105" t="s">
        <v>73</v>
      </c>
      <c r="N153" s="102" t="s">
        <v>548</v>
      </c>
      <c r="O153" s="106"/>
      <c r="P153" s="93"/>
      <c r="Q153" s="103"/>
      <c r="R153" s="107"/>
      <c r="S153" s="40" t="s">
        <v>73</v>
      </c>
      <c r="T153" s="104" t="s">
        <v>1336</v>
      </c>
      <c r="U153" s="95"/>
      <c r="V153" s="99"/>
      <c r="W153" s="97"/>
    </row>
    <row r="154" spans="1:23" s="39" customFormat="1" ht="12.75" customHeight="1">
      <c r="A154" s="105" t="s">
        <v>76</v>
      </c>
      <c r="B154" s="102" t="s">
        <v>1337</v>
      </c>
      <c r="C154" s="92"/>
      <c r="D154" s="93"/>
      <c r="E154" s="103"/>
      <c r="F154" s="107"/>
      <c r="G154" s="40" t="s">
        <v>76</v>
      </c>
      <c r="H154" s="104" t="s">
        <v>233</v>
      </c>
      <c r="I154" s="95"/>
      <c r="J154" s="95"/>
      <c r="K154" s="97"/>
      <c r="L154" s="98"/>
      <c r="M154" s="105" t="s">
        <v>76</v>
      </c>
      <c r="N154" s="102" t="s">
        <v>466</v>
      </c>
      <c r="O154" s="92"/>
      <c r="P154" s="93"/>
      <c r="Q154" s="103"/>
      <c r="R154" s="107"/>
      <c r="S154" s="40" t="s">
        <v>76</v>
      </c>
      <c r="T154" s="104" t="s">
        <v>290</v>
      </c>
      <c r="U154" s="95"/>
      <c r="V154" s="95"/>
      <c r="W154" s="97"/>
    </row>
    <row r="155" spans="1:23" s="39" customFormat="1" ht="12.75" customHeight="1">
      <c r="A155" s="101" t="s">
        <v>79</v>
      </c>
      <c r="B155" s="109" t="s">
        <v>620</v>
      </c>
      <c r="C155" s="106"/>
      <c r="D155" s="93"/>
      <c r="E155" s="103"/>
      <c r="F155" s="95"/>
      <c r="G155" s="34" t="s">
        <v>79</v>
      </c>
      <c r="H155" s="104" t="s">
        <v>1338</v>
      </c>
      <c r="I155" s="95"/>
      <c r="J155" s="108" t="s">
        <v>96</v>
      </c>
      <c r="K155" s="97"/>
      <c r="L155" s="98"/>
      <c r="M155" s="101" t="s">
        <v>79</v>
      </c>
      <c r="N155" s="109" t="s">
        <v>1339</v>
      </c>
      <c r="O155" s="106"/>
      <c r="P155" s="93"/>
      <c r="Q155" s="103"/>
      <c r="R155" s="95"/>
      <c r="S155" s="34" t="s">
        <v>79</v>
      </c>
      <c r="T155" s="104" t="s">
        <v>1340</v>
      </c>
      <c r="U155" s="95"/>
      <c r="V155" s="108" t="s">
        <v>96</v>
      </c>
      <c r="W155" s="97"/>
    </row>
    <row r="156" spans="1:23" s="39" customFormat="1" ht="12.75" customHeight="1">
      <c r="A156" s="110"/>
      <c r="B156" s="106"/>
      <c r="C156" s="106"/>
      <c r="D156" s="93"/>
      <c r="E156" s="34" t="s">
        <v>70</v>
      </c>
      <c r="F156" s="94" t="s">
        <v>355</v>
      </c>
      <c r="G156" s="95"/>
      <c r="H156" s="111"/>
      <c r="I156" s="112" t="s">
        <v>100</v>
      </c>
      <c r="J156" s="113" t="s">
        <v>1341</v>
      </c>
      <c r="K156" s="97"/>
      <c r="L156" s="98"/>
      <c r="M156" s="110"/>
      <c r="N156" s="106"/>
      <c r="O156" s="106"/>
      <c r="P156" s="93"/>
      <c r="Q156" s="34" t="s">
        <v>70</v>
      </c>
      <c r="R156" s="94" t="s">
        <v>1342</v>
      </c>
      <c r="S156" s="95"/>
      <c r="T156" s="111"/>
      <c r="U156" s="112" t="s">
        <v>100</v>
      </c>
      <c r="V156" s="113" t="s">
        <v>1343</v>
      </c>
      <c r="W156" s="97"/>
    </row>
    <row r="157" spans="1:23" s="39" customFormat="1" ht="12.75" customHeight="1">
      <c r="A157" s="90"/>
      <c r="B157" s="114" t="s">
        <v>104</v>
      </c>
      <c r="C157" s="92"/>
      <c r="D157" s="93"/>
      <c r="E157" s="40" t="s">
        <v>73</v>
      </c>
      <c r="F157" s="94" t="s">
        <v>1269</v>
      </c>
      <c r="G157" s="95"/>
      <c r="H157" s="96"/>
      <c r="I157" s="112" t="s">
        <v>5</v>
      </c>
      <c r="J157" s="115" t="s">
        <v>1341</v>
      </c>
      <c r="K157" s="97"/>
      <c r="L157" s="98"/>
      <c r="M157" s="90"/>
      <c r="N157" s="114" t="s">
        <v>104</v>
      </c>
      <c r="O157" s="92"/>
      <c r="P157" s="93"/>
      <c r="Q157" s="40" t="s">
        <v>73</v>
      </c>
      <c r="R157" s="94" t="s">
        <v>1344</v>
      </c>
      <c r="S157" s="95"/>
      <c r="T157" s="96"/>
      <c r="U157" s="112" t="s">
        <v>5</v>
      </c>
      <c r="V157" s="115" t="s">
        <v>1343</v>
      </c>
      <c r="W157" s="97"/>
    </row>
    <row r="158" spans="1:23" s="39" customFormat="1" ht="12.75" customHeight="1">
      <c r="A158" s="90"/>
      <c r="B158" s="114" t="s">
        <v>1345</v>
      </c>
      <c r="C158" s="92"/>
      <c r="D158" s="93"/>
      <c r="E158" s="40" t="s">
        <v>76</v>
      </c>
      <c r="F158" s="94" t="s">
        <v>1346</v>
      </c>
      <c r="G158" s="99"/>
      <c r="H158" s="96"/>
      <c r="I158" s="112" t="s">
        <v>109</v>
      </c>
      <c r="J158" s="115" t="s">
        <v>1347</v>
      </c>
      <c r="K158" s="97"/>
      <c r="L158" s="98"/>
      <c r="M158" s="90"/>
      <c r="N158" s="114" t="s">
        <v>1348</v>
      </c>
      <c r="O158" s="92"/>
      <c r="P158" s="93"/>
      <c r="Q158" s="40" t="s">
        <v>76</v>
      </c>
      <c r="R158" s="94" t="s">
        <v>68</v>
      </c>
      <c r="S158" s="99"/>
      <c r="T158" s="96"/>
      <c r="U158" s="112" t="s">
        <v>109</v>
      </c>
      <c r="V158" s="115" t="s">
        <v>1349</v>
      </c>
      <c r="W158" s="97"/>
    </row>
    <row r="159" spans="1:23" s="39" customFormat="1" ht="12.75" customHeight="1">
      <c r="A159" s="116"/>
      <c r="B159" s="117"/>
      <c r="C159" s="117"/>
      <c r="D159" s="93"/>
      <c r="E159" s="34" t="s">
        <v>79</v>
      </c>
      <c r="F159" s="102" t="s">
        <v>1132</v>
      </c>
      <c r="G159" s="117"/>
      <c r="H159" s="117"/>
      <c r="I159" s="118" t="s">
        <v>115</v>
      </c>
      <c r="J159" s="115" t="s">
        <v>1350</v>
      </c>
      <c r="K159" s="119"/>
      <c r="L159" s="120"/>
      <c r="M159" s="116"/>
      <c r="N159" s="117"/>
      <c r="O159" s="117"/>
      <c r="P159" s="93"/>
      <c r="Q159" s="34" t="s">
        <v>79</v>
      </c>
      <c r="R159" s="102" t="s">
        <v>1068</v>
      </c>
      <c r="S159" s="117"/>
      <c r="T159" s="117"/>
      <c r="U159" s="118" t="s">
        <v>115</v>
      </c>
      <c r="V159" s="115" t="s">
        <v>1351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30" ht="12.75" customHeight="1">
      <c r="A161" s="130"/>
      <c r="B161" s="130" t="s">
        <v>117</v>
      </c>
      <c r="C161" s="131"/>
      <c r="D161" s="132" t="s">
        <v>118</v>
      </c>
      <c r="E161" s="132" t="s">
        <v>119</v>
      </c>
      <c r="F161" s="132" t="s">
        <v>120</v>
      </c>
      <c r="G161" s="133" t="s">
        <v>121</v>
      </c>
      <c r="H161" s="134"/>
      <c r="I161" s="131" t="s">
        <v>122</v>
      </c>
      <c r="J161" s="132" t="s">
        <v>117</v>
      </c>
      <c r="K161" s="130" t="s">
        <v>123</v>
      </c>
      <c r="L161" s="26">
        <v>150</v>
      </c>
      <c r="M161" s="130"/>
      <c r="N161" s="130" t="s">
        <v>117</v>
      </c>
      <c r="O161" s="131"/>
      <c r="P161" s="132" t="s">
        <v>118</v>
      </c>
      <c r="Q161" s="132" t="s">
        <v>119</v>
      </c>
      <c r="R161" s="132" t="s">
        <v>120</v>
      </c>
      <c r="S161" s="133" t="s">
        <v>121</v>
      </c>
      <c r="T161" s="134"/>
      <c r="U161" s="131" t="s">
        <v>122</v>
      </c>
      <c r="V161" s="132" t="s">
        <v>117</v>
      </c>
      <c r="W161" s="135" t="s">
        <v>123</v>
      </c>
      <c r="X161" s="280" t="s">
        <v>1229</v>
      </c>
      <c r="Y161" s="311" t="s">
        <v>1230</v>
      </c>
      <c r="Z161" s="313" t="s">
        <v>1231</v>
      </c>
      <c r="AA161" s="315" t="s">
        <v>1232</v>
      </c>
      <c r="AB161" s="311" t="s">
        <v>1233</v>
      </c>
      <c r="AC161" s="313" t="s">
        <v>1231</v>
      </c>
      <c r="AD161" s="315" t="s">
        <v>1232</v>
      </c>
    </row>
    <row r="162" spans="1:30" ht="12.75">
      <c r="A162" s="136" t="s">
        <v>123</v>
      </c>
      <c r="B162" s="136" t="s">
        <v>124</v>
      </c>
      <c r="C162" s="137" t="s">
        <v>125</v>
      </c>
      <c r="D162" s="138" t="s">
        <v>126</v>
      </c>
      <c r="E162" s="138" t="s">
        <v>127</v>
      </c>
      <c r="F162" s="138"/>
      <c r="G162" s="139" t="s">
        <v>125</v>
      </c>
      <c r="H162" s="139" t="s">
        <v>122</v>
      </c>
      <c r="I162" s="137"/>
      <c r="J162" s="136" t="s">
        <v>124</v>
      </c>
      <c r="K162" s="136"/>
      <c r="L162" s="26">
        <v>150</v>
      </c>
      <c r="M162" s="136" t="s">
        <v>123</v>
      </c>
      <c r="N162" s="136" t="s">
        <v>124</v>
      </c>
      <c r="O162" s="137" t="s">
        <v>125</v>
      </c>
      <c r="P162" s="138" t="s">
        <v>126</v>
      </c>
      <c r="Q162" s="138" t="s">
        <v>127</v>
      </c>
      <c r="R162" s="138"/>
      <c r="S162" s="139" t="s">
        <v>125</v>
      </c>
      <c r="T162" s="139" t="s">
        <v>122</v>
      </c>
      <c r="U162" s="137"/>
      <c r="V162" s="136" t="s">
        <v>124</v>
      </c>
      <c r="W162" s="140"/>
      <c r="X162" s="281" t="s">
        <v>1234</v>
      </c>
      <c r="Y162" s="312"/>
      <c r="Z162" s="314"/>
      <c r="AA162" s="316"/>
      <c r="AB162" s="312"/>
      <c r="AC162" s="314"/>
      <c r="AD162" s="316"/>
    </row>
    <row r="163" spans="1:30" ht="16.5" customHeight="1">
      <c r="A163" s="141">
        <v>-1.3125</v>
      </c>
      <c r="B163" s="142">
        <v>4</v>
      </c>
      <c r="C163" s="143">
        <v>2</v>
      </c>
      <c r="D163" s="182" t="s">
        <v>134</v>
      </c>
      <c r="E163" s="144" t="s">
        <v>5</v>
      </c>
      <c r="F163" s="150">
        <v>7</v>
      </c>
      <c r="G163" s="146"/>
      <c r="H163" s="146">
        <v>100</v>
      </c>
      <c r="I163" s="147">
        <v>10</v>
      </c>
      <c r="J163" s="148">
        <v>4</v>
      </c>
      <c r="K163" s="187">
        <v>1.3125</v>
      </c>
      <c r="L163" s="26"/>
      <c r="M163" s="141">
        <v>-6.0625</v>
      </c>
      <c r="N163" s="142">
        <v>2</v>
      </c>
      <c r="O163" s="143">
        <v>2</v>
      </c>
      <c r="P163" s="182" t="s">
        <v>589</v>
      </c>
      <c r="Q163" s="144" t="s">
        <v>100</v>
      </c>
      <c r="R163" s="150">
        <v>7</v>
      </c>
      <c r="S163" s="146"/>
      <c r="T163" s="146">
        <v>300</v>
      </c>
      <c r="U163" s="147">
        <v>10</v>
      </c>
      <c r="V163" s="148">
        <v>6</v>
      </c>
      <c r="W163" s="183">
        <v>6.0625</v>
      </c>
      <c r="X163" s="282">
        <f>A163+M163</f>
        <v>-7.375</v>
      </c>
      <c r="Y163" s="196">
        <f>O163</f>
        <v>2</v>
      </c>
      <c r="Z163" s="243">
        <f>MATCH(A163,{-40000,-0.9999999999,1,40000},1)-1+MATCH(M163,{-40000,-0.9999999999,1,40000},1)-1</f>
        <v>0</v>
      </c>
      <c r="AA163" s="243">
        <f>MATCH(X163,{-40000,-6.9999999999,-2.9999999999,3,7,40000},1)/2-0.5</f>
        <v>0</v>
      </c>
      <c r="AB163" s="196">
        <f>U163</f>
        <v>10</v>
      </c>
      <c r="AC163" s="243">
        <f>4-Z163</f>
        <v>4</v>
      </c>
      <c r="AD163" s="243">
        <f>2-AA163</f>
        <v>2</v>
      </c>
    </row>
    <row r="164" spans="1:30" ht="16.5" customHeight="1">
      <c r="A164" s="141">
        <v>-2.3125</v>
      </c>
      <c r="B164" s="142">
        <v>2</v>
      </c>
      <c r="C164" s="143">
        <v>9</v>
      </c>
      <c r="D164" s="190" t="s">
        <v>261</v>
      </c>
      <c r="E164" s="144" t="s">
        <v>109</v>
      </c>
      <c r="F164" s="150">
        <v>8</v>
      </c>
      <c r="G164" s="146"/>
      <c r="H164" s="146">
        <v>120</v>
      </c>
      <c r="I164" s="147">
        <v>6</v>
      </c>
      <c r="J164" s="148">
        <v>6</v>
      </c>
      <c r="K164" s="187">
        <v>2.3125</v>
      </c>
      <c r="L164" s="26"/>
      <c r="M164" s="141">
        <v>-8.3125</v>
      </c>
      <c r="N164" s="142">
        <v>0</v>
      </c>
      <c r="O164" s="143">
        <v>9</v>
      </c>
      <c r="P164" s="190" t="s">
        <v>128</v>
      </c>
      <c r="Q164" s="144" t="s">
        <v>115</v>
      </c>
      <c r="R164" s="150">
        <v>9</v>
      </c>
      <c r="S164" s="146"/>
      <c r="T164" s="146">
        <v>400</v>
      </c>
      <c r="U164" s="147">
        <v>6</v>
      </c>
      <c r="V164" s="148">
        <v>8</v>
      </c>
      <c r="W164" s="183">
        <v>8.3125</v>
      </c>
      <c r="X164" s="282">
        <f>A164+M164</f>
        <v>-10.625</v>
      </c>
      <c r="Y164" s="196">
        <f>O164</f>
        <v>9</v>
      </c>
      <c r="Z164" s="243">
        <f>MATCH(A164,{-40000,-0.9999999999,1,40000},1)-1+MATCH(M164,{-40000,-0.9999999999,1,40000},1)-1</f>
        <v>0</v>
      </c>
      <c r="AA164" s="243">
        <f>MATCH(X164,{-40000,-6.9999999999,-2.9999999999,3,7,40000},1)/2-0.5</f>
        <v>0</v>
      </c>
      <c r="AB164" s="196">
        <f>U164</f>
        <v>6</v>
      </c>
      <c r="AC164" s="243">
        <f>4-Z164</f>
        <v>4</v>
      </c>
      <c r="AD164" s="243">
        <f>2-AA164</f>
        <v>2</v>
      </c>
    </row>
    <row r="165" spans="1:30" ht="16.5" customHeight="1">
      <c r="A165" s="141">
        <v>3.5625</v>
      </c>
      <c r="B165" s="142">
        <v>6</v>
      </c>
      <c r="C165" s="143">
        <v>4</v>
      </c>
      <c r="D165" s="190" t="s">
        <v>261</v>
      </c>
      <c r="E165" s="144" t="s">
        <v>109</v>
      </c>
      <c r="F165" s="150">
        <v>6</v>
      </c>
      <c r="G165" s="146">
        <v>100</v>
      </c>
      <c r="H165" s="146"/>
      <c r="I165" s="147">
        <v>8</v>
      </c>
      <c r="J165" s="148">
        <v>2</v>
      </c>
      <c r="K165" s="187">
        <v>-3.5625</v>
      </c>
      <c r="L165" s="26"/>
      <c r="M165" s="141">
        <v>2.8125</v>
      </c>
      <c r="N165" s="142">
        <v>5</v>
      </c>
      <c r="O165" s="143">
        <v>4</v>
      </c>
      <c r="P165" s="182" t="s">
        <v>181</v>
      </c>
      <c r="Q165" s="144" t="s">
        <v>115</v>
      </c>
      <c r="R165" s="150">
        <v>7</v>
      </c>
      <c r="S165" s="146">
        <v>100</v>
      </c>
      <c r="T165" s="146"/>
      <c r="U165" s="147">
        <v>8</v>
      </c>
      <c r="V165" s="148">
        <v>3</v>
      </c>
      <c r="W165" s="183">
        <v>-2.8125</v>
      </c>
      <c r="X165" s="282">
        <f>A165+M165</f>
        <v>6.375</v>
      </c>
      <c r="Y165" s="196">
        <f>O165</f>
        <v>4</v>
      </c>
      <c r="Z165" s="243">
        <f>MATCH(A165,{-40000,-0.9999999999,1,40000},1)-1+MATCH(M165,{-40000,-0.9999999999,1,40000},1)-1</f>
        <v>4</v>
      </c>
      <c r="AA165" s="243">
        <f>MATCH(X165,{-40000,-6.9999999999,-2.9999999999,3,7,40000},1)/2-0.5</f>
        <v>1.5</v>
      </c>
      <c r="AB165" s="196">
        <f>U165</f>
        <v>8</v>
      </c>
      <c r="AC165" s="243">
        <f>4-Z165</f>
        <v>0</v>
      </c>
      <c r="AD165" s="243">
        <f>2-AA165</f>
        <v>0.5</v>
      </c>
    </row>
    <row r="166" spans="1:30" ht="16.5" customHeight="1">
      <c r="A166" s="141">
        <v>-3</v>
      </c>
      <c r="B166" s="142">
        <v>0</v>
      </c>
      <c r="C166" s="143">
        <v>3</v>
      </c>
      <c r="D166" s="190" t="s">
        <v>261</v>
      </c>
      <c r="E166" s="144" t="s">
        <v>109</v>
      </c>
      <c r="F166" s="150">
        <v>9</v>
      </c>
      <c r="G166" s="146"/>
      <c r="H166" s="146">
        <v>150</v>
      </c>
      <c r="I166" s="147">
        <v>11</v>
      </c>
      <c r="J166" s="148">
        <v>8</v>
      </c>
      <c r="K166" s="187">
        <v>3</v>
      </c>
      <c r="L166" s="26"/>
      <c r="M166" s="141">
        <v>2.8125</v>
      </c>
      <c r="N166" s="142">
        <v>5</v>
      </c>
      <c r="O166" s="143">
        <v>3</v>
      </c>
      <c r="P166" s="190" t="s">
        <v>128</v>
      </c>
      <c r="Q166" s="144" t="s">
        <v>115</v>
      </c>
      <c r="R166" s="150">
        <v>7</v>
      </c>
      <c r="S166" s="146">
        <v>100</v>
      </c>
      <c r="T166" s="146"/>
      <c r="U166" s="147">
        <v>11</v>
      </c>
      <c r="V166" s="148">
        <v>3</v>
      </c>
      <c r="W166" s="183">
        <v>-2.8125</v>
      </c>
      <c r="X166" s="282">
        <f>A166+M166</f>
        <v>-0.1875</v>
      </c>
      <c r="Y166" s="196">
        <f>O166</f>
        <v>3</v>
      </c>
      <c r="Z166" s="243">
        <f>MATCH(A166,{-40000,-0.9999999999,1,40000},1)-1+MATCH(M166,{-40000,-0.9999999999,1,40000},1)-1</f>
        <v>2</v>
      </c>
      <c r="AA166" s="243">
        <f>MATCH(X166,{-40000,-6.9999999999,-2.9999999999,3,7,40000},1)/2-0.5</f>
        <v>1</v>
      </c>
      <c r="AB166" s="196">
        <f>U166</f>
        <v>11</v>
      </c>
      <c r="AC166" s="243">
        <f>4-Z166</f>
        <v>2</v>
      </c>
      <c r="AD166" s="243">
        <f>2-AA166</f>
        <v>1</v>
      </c>
    </row>
    <row r="167" spans="1:30" ht="16.5" customHeight="1">
      <c r="A167" s="141">
        <v>5.875</v>
      </c>
      <c r="B167" s="142">
        <v>8</v>
      </c>
      <c r="C167" s="143">
        <v>7</v>
      </c>
      <c r="D167" s="182" t="s">
        <v>179</v>
      </c>
      <c r="E167" s="144" t="s">
        <v>115</v>
      </c>
      <c r="F167" s="150">
        <v>8</v>
      </c>
      <c r="G167" s="146">
        <v>200</v>
      </c>
      <c r="H167" s="146"/>
      <c r="I167" s="147">
        <v>5</v>
      </c>
      <c r="J167" s="148">
        <v>0</v>
      </c>
      <c r="K167" s="187">
        <v>-5.875</v>
      </c>
      <c r="L167" s="26"/>
      <c r="M167" s="141">
        <v>4.4375</v>
      </c>
      <c r="N167" s="142">
        <v>8</v>
      </c>
      <c r="O167" s="143">
        <v>7</v>
      </c>
      <c r="P167" s="190" t="s">
        <v>128</v>
      </c>
      <c r="Q167" s="144" t="s">
        <v>115</v>
      </c>
      <c r="R167" s="150">
        <v>6</v>
      </c>
      <c r="S167" s="146">
        <v>150</v>
      </c>
      <c r="T167" s="146"/>
      <c r="U167" s="147">
        <v>5</v>
      </c>
      <c r="V167" s="148">
        <v>0</v>
      </c>
      <c r="W167" s="183">
        <v>-4.4375</v>
      </c>
      <c r="X167" s="282">
        <f>A167+M167</f>
        <v>10.3125</v>
      </c>
      <c r="Y167" s="196">
        <f>O167</f>
        <v>7</v>
      </c>
      <c r="Z167" s="243">
        <f>MATCH(A167,{-40000,-0.9999999999,1,40000},1)-1+MATCH(M167,{-40000,-0.9999999999,1,40000},1)-1</f>
        <v>4</v>
      </c>
      <c r="AA167" s="243">
        <f>MATCH(X167,{-40000,-6.9999999999,-2.9999999999,3,7,40000},1)/2-0.5</f>
        <v>2</v>
      </c>
      <c r="AB167" s="196">
        <f>U167</f>
        <v>5</v>
      </c>
      <c r="AC167" s="243">
        <f>4-Z167</f>
        <v>0</v>
      </c>
      <c r="AD167" s="243">
        <f>2-AA167</f>
        <v>0</v>
      </c>
    </row>
    <row r="168" spans="1:23" s="39" customFormat="1" ht="30" customHeight="1">
      <c r="A168" s="27"/>
      <c r="B168" s="27"/>
      <c r="C168" s="54"/>
      <c r="D168" s="27"/>
      <c r="E168" s="27"/>
      <c r="F168" s="27"/>
      <c r="G168" s="27"/>
      <c r="H168" s="27"/>
      <c r="I168" s="54"/>
      <c r="J168" s="27"/>
      <c r="K168" s="27"/>
      <c r="L168" s="52"/>
      <c r="M168" s="27"/>
      <c r="N168" s="27"/>
      <c r="O168" s="54"/>
      <c r="P168" s="27"/>
      <c r="Q168" s="27"/>
      <c r="R168" s="191"/>
      <c r="S168" s="27"/>
      <c r="T168" s="27"/>
      <c r="U168" s="54"/>
      <c r="V168" s="27"/>
      <c r="W168" s="27"/>
    </row>
    <row r="169" spans="1:23" s="39" customFormat="1" ht="15">
      <c r="A169" s="18"/>
      <c r="B169" s="19" t="s">
        <v>61</v>
      </c>
      <c r="C169" s="20"/>
      <c r="D169" s="19"/>
      <c r="E169" s="21" t="s">
        <v>375</v>
      </c>
      <c r="F169" s="22"/>
      <c r="G169" s="23" t="s">
        <v>63</v>
      </c>
      <c r="H169" s="23"/>
      <c r="I169" s="24" t="s">
        <v>137</v>
      </c>
      <c r="J169" s="24"/>
      <c r="K169" s="25"/>
      <c r="L169" s="26">
        <v>150</v>
      </c>
      <c r="M169" s="18"/>
      <c r="N169" s="19" t="s">
        <v>61</v>
      </c>
      <c r="O169" s="20"/>
      <c r="P169" s="19"/>
      <c r="Q169" s="21" t="s">
        <v>376</v>
      </c>
      <c r="R169" s="22"/>
      <c r="S169" s="23" t="s">
        <v>63</v>
      </c>
      <c r="T169" s="23"/>
      <c r="U169" s="24" t="s">
        <v>139</v>
      </c>
      <c r="V169" s="24"/>
      <c r="W169" s="25"/>
    </row>
    <row r="170" spans="1:23" s="39" customFormat="1" ht="12.75">
      <c r="A170" s="28"/>
      <c r="B170" s="28"/>
      <c r="C170" s="29"/>
      <c r="D170" s="30"/>
      <c r="E170" s="30"/>
      <c r="F170" s="30"/>
      <c r="G170" s="31" t="s">
        <v>67</v>
      </c>
      <c r="H170" s="31"/>
      <c r="I170" s="24" t="s">
        <v>69</v>
      </c>
      <c r="J170" s="24"/>
      <c r="K170" s="25"/>
      <c r="L170" s="26">
        <v>150</v>
      </c>
      <c r="M170" s="28"/>
      <c r="N170" s="28"/>
      <c r="O170" s="29"/>
      <c r="P170" s="30"/>
      <c r="Q170" s="30"/>
      <c r="R170" s="30"/>
      <c r="S170" s="31" t="s">
        <v>67</v>
      </c>
      <c r="T170" s="31"/>
      <c r="U170" s="24" t="s">
        <v>140</v>
      </c>
      <c r="V170" s="24"/>
      <c r="W170" s="25"/>
    </row>
    <row r="171" spans="1:23" s="39" customFormat="1" ht="4.5" customHeight="1">
      <c r="A171" s="82"/>
      <c r="B171" s="83"/>
      <c r="C171" s="84"/>
      <c r="D171" s="85"/>
      <c r="E171" s="86"/>
      <c r="F171" s="87"/>
      <c r="G171" s="88"/>
      <c r="H171" s="88"/>
      <c r="I171" s="84"/>
      <c r="J171" s="83"/>
      <c r="K171" s="89"/>
      <c r="L171" s="81"/>
      <c r="M171" s="82"/>
      <c r="N171" s="83"/>
      <c r="O171" s="84"/>
      <c r="P171" s="85"/>
      <c r="Q171" s="86"/>
      <c r="R171" s="87"/>
      <c r="S171" s="88"/>
      <c r="T171" s="88"/>
      <c r="U171" s="84"/>
      <c r="V171" s="83"/>
      <c r="W171" s="89"/>
    </row>
    <row r="172" spans="1:23" s="39" customFormat="1" ht="12.75" customHeight="1">
      <c r="A172" s="90"/>
      <c r="B172" s="91"/>
      <c r="C172" s="92"/>
      <c r="D172" s="93"/>
      <c r="E172" s="34" t="s">
        <v>70</v>
      </c>
      <c r="F172" s="94" t="s">
        <v>1324</v>
      </c>
      <c r="G172" s="95"/>
      <c r="H172" s="96"/>
      <c r="I172" s="42"/>
      <c r="J172" s="275"/>
      <c r="K172" s="209"/>
      <c r="L172" s="98"/>
      <c r="M172" s="90"/>
      <c r="N172" s="91"/>
      <c r="O172" s="92"/>
      <c r="P172" s="93"/>
      <c r="Q172" s="34" t="s">
        <v>70</v>
      </c>
      <c r="R172" s="100" t="s">
        <v>518</v>
      </c>
      <c r="S172" s="95"/>
      <c r="T172" s="96"/>
      <c r="U172" s="42"/>
      <c r="V172" s="275"/>
      <c r="W172" s="209"/>
    </row>
    <row r="173" spans="1:23" s="39" customFormat="1" ht="12.75" customHeight="1">
      <c r="A173" s="90"/>
      <c r="B173" s="91"/>
      <c r="C173" s="92"/>
      <c r="D173" s="93"/>
      <c r="E173" s="40" t="s">
        <v>73</v>
      </c>
      <c r="F173" s="100" t="s">
        <v>1352</v>
      </c>
      <c r="G173" s="99"/>
      <c r="H173" s="96"/>
      <c r="I173" s="44"/>
      <c r="J173" s="276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0.1</v>
      </c>
      <c r="K173" s="277"/>
      <c r="L173" s="98"/>
      <c r="M173" s="90"/>
      <c r="N173" s="91"/>
      <c r="O173" s="92"/>
      <c r="P173" s="93"/>
      <c r="Q173" s="40" t="s">
        <v>73</v>
      </c>
      <c r="R173" s="94" t="s">
        <v>790</v>
      </c>
      <c r="S173" s="99"/>
      <c r="T173" s="96"/>
      <c r="U173" s="44"/>
      <c r="V173" s="276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9.1</v>
      </c>
      <c r="W173" s="277"/>
    </row>
    <row r="174" spans="1:23" s="39" customFormat="1" ht="12.75" customHeight="1">
      <c r="A174" s="90"/>
      <c r="B174" s="91"/>
      <c r="C174" s="92"/>
      <c r="D174" s="93"/>
      <c r="E174" s="40" t="s">
        <v>76</v>
      </c>
      <c r="F174" s="94" t="s">
        <v>231</v>
      </c>
      <c r="G174" s="95"/>
      <c r="H174" s="96"/>
      <c r="I174" s="278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11.1</v>
      </c>
      <c r="J174" s="276" t="str">
        <f>IF(J173="","","+")</f>
        <v>+</v>
      </c>
      <c r="K174" s="279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9.1</v>
      </c>
      <c r="L174" s="98"/>
      <c r="M174" s="90"/>
      <c r="N174" s="91"/>
      <c r="O174" s="92"/>
      <c r="P174" s="93"/>
      <c r="Q174" s="40" t="s">
        <v>76</v>
      </c>
      <c r="R174" s="94" t="s">
        <v>1353</v>
      </c>
      <c r="S174" s="95"/>
      <c r="T174" s="96"/>
      <c r="U174" s="278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12.1</v>
      </c>
      <c r="V174" s="276" t="str">
        <f>IF(V173="","","+")</f>
        <v>+</v>
      </c>
      <c r="W174" s="279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11.1</v>
      </c>
    </row>
    <row r="175" spans="1:23" s="39" customFormat="1" ht="12.75" customHeight="1">
      <c r="A175" s="90"/>
      <c r="B175" s="91"/>
      <c r="C175" s="92"/>
      <c r="D175" s="93"/>
      <c r="E175" s="34" t="s">
        <v>79</v>
      </c>
      <c r="F175" s="100" t="s">
        <v>726</v>
      </c>
      <c r="G175" s="95"/>
      <c r="H175" s="96"/>
      <c r="I175" s="44"/>
      <c r="J175" s="276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20.1</v>
      </c>
      <c r="K175" s="277"/>
      <c r="L175" s="98"/>
      <c r="M175" s="90"/>
      <c r="N175" s="91"/>
      <c r="O175" s="92"/>
      <c r="P175" s="93"/>
      <c r="Q175" s="34" t="s">
        <v>79</v>
      </c>
      <c r="R175" s="94" t="s">
        <v>1354</v>
      </c>
      <c r="S175" s="95"/>
      <c r="T175" s="96"/>
      <c r="U175" s="44"/>
      <c r="V175" s="276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8.1</v>
      </c>
      <c r="W175" s="277"/>
    </row>
    <row r="176" spans="1:23" s="39" customFormat="1" ht="12.75" customHeight="1">
      <c r="A176" s="101" t="s">
        <v>70</v>
      </c>
      <c r="B176" s="102" t="s">
        <v>1355</v>
      </c>
      <c r="C176" s="92"/>
      <c r="D176" s="93"/>
      <c r="E176" s="103"/>
      <c r="F176" s="95"/>
      <c r="G176" s="34" t="s">
        <v>70</v>
      </c>
      <c r="H176" s="104" t="s">
        <v>1356</v>
      </c>
      <c r="I176" s="95"/>
      <c r="J176" s="99"/>
      <c r="K176" s="97"/>
      <c r="L176" s="98"/>
      <c r="M176" s="101" t="s">
        <v>70</v>
      </c>
      <c r="N176" s="102" t="s">
        <v>1357</v>
      </c>
      <c r="O176" s="92"/>
      <c r="P176" s="93"/>
      <c r="Q176" s="103"/>
      <c r="R176" s="95"/>
      <c r="S176" s="34" t="s">
        <v>70</v>
      </c>
      <c r="T176" s="104" t="s">
        <v>106</v>
      </c>
      <c r="U176" s="95"/>
      <c r="V176" s="99"/>
      <c r="W176" s="97"/>
    </row>
    <row r="177" spans="1:23" s="39" customFormat="1" ht="12.75" customHeight="1">
      <c r="A177" s="105" t="s">
        <v>73</v>
      </c>
      <c r="B177" s="102" t="s">
        <v>603</v>
      </c>
      <c r="C177" s="106"/>
      <c r="D177" s="93"/>
      <c r="E177" s="103"/>
      <c r="F177" s="107"/>
      <c r="G177" s="40" t="s">
        <v>73</v>
      </c>
      <c r="H177" s="104" t="s">
        <v>152</v>
      </c>
      <c r="I177" s="95"/>
      <c r="J177" s="99"/>
      <c r="K177" s="97"/>
      <c r="L177" s="98"/>
      <c r="M177" s="105" t="s">
        <v>73</v>
      </c>
      <c r="N177" s="102" t="s">
        <v>161</v>
      </c>
      <c r="O177" s="106"/>
      <c r="P177" s="93"/>
      <c r="Q177" s="103"/>
      <c r="R177" s="107"/>
      <c r="S177" s="40" t="s">
        <v>73</v>
      </c>
      <c r="T177" s="104" t="s">
        <v>1358</v>
      </c>
      <c r="U177" s="95"/>
      <c r="V177" s="99"/>
      <c r="W177" s="97"/>
    </row>
    <row r="178" spans="1:23" s="39" customFormat="1" ht="12.75" customHeight="1">
      <c r="A178" s="105" t="s">
        <v>76</v>
      </c>
      <c r="B178" s="109" t="s">
        <v>1359</v>
      </c>
      <c r="C178" s="92"/>
      <c r="D178" s="93"/>
      <c r="E178" s="103"/>
      <c r="F178" s="107"/>
      <c r="G178" s="40" t="s">
        <v>76</v>
      </c>
      <c r="H178" s="104" t="s">
        <v>1360</v>
      </c>
      <c r="I178" s="95"/>
      <c r="J178" s="95"/>
      <c r="K178" s="97"/>
      <c r="L178" s="98"/>
      <c r="M178" s="105" t="s">
        <v>76</v>
      </c>
      <c r="N178" s="102" t="s">
        <v>421</v>
      </c>
      <c r="O178" s="92"/>
      <c r="P178" s="93"/>
      <c r="Q178" s="103"/>
      <c r="R178" s="107"/>
      <c r="S178" s="40" t="s">
        <v>76</v>
      </c>
      <c r="T178" s="151" t="s">
        <v>1361</v>
      </c>
      <c r="U178" s="95"/>
      <c r="V178" s="95"/>
      <c r="W178" s="97"/>
    </row>
    <row r="179" spans="1:23" s="39" customFormat="1" ht="12.75" customHeight="1">
      <c r="A179" s="101" t="s">
        <v>79</v>
      </c>
      <c r="B179" s="102" t="s">
        <v>72</v>
      </c>
      <c r="C179" s="106"/>
      <c r="D179" s="93"/>
      <c r="E179" s="103"/>
      <c r="F179" s="95"/>
      <c r="G179" s="34" t="s">
        <v>79</v>
      </c>
      <c r="H179" s="104" t="s">
        <v>290</v>
      </c>
      <c r="I179" s="95"/>
      <c r="J179" s="108" t="s">
        <v>96</v>
      </c>
      <c r="K179" s="97"/>
      <c r="L179" s="98"/>
      <c r="M179" s="101" t="s">
        <v>79</v>
      </c>
      <c r="N179" s="102" t="s">
        <v>1362</v>
      </c>
      <c r="O179" s="106"/>
      <c r="P179" s="93"/>
      <c r="Q179" s="103"/>
      <c r="R179" s="95"/>
      <c r="S179" s="34" t="s">
        <v>79</v>
      </c>
      <c r="T179" s="104" t="s">
        <v>1363</v>
      </c>
      <c r="U179" s="95"/>
      <c r="V179" s="108" t="s">
        <v>96</v>
      </c>
      <c r="W179" s="97"/>
    </row>
    <row r="180" spans="1:23" s="39" customFormat="1" ht="12.75" customHeight="1">
      <c r="A180" s="110"/>
      <c r="B180" s="106"/>
      <c r="C180" s="106"/>
      <c r="D180" s="93"/>
      <c r="E180" s="34" t="s">
        <v>70</v>
      </c>
      <c r="F180" s="94" t="s">
        <v>1050</v>
      </c>
      <c r="G180" s="95"/>
      <c r="H180" s="111"/>
      <c r="I180" s="112" t="s">
        <v>100</v>
      </c>
      <c r="J180" s="113" t="s">
        <v>1364</v>
      </c>
      <c r="K180" s="97"/>
      <c r="L180" s="98"/>
      <c r="M180" s="110"/>
      <c r="N180" s="106"/>
      <c r="O180" s="106"/>
      <c r="P180" s="93"/>
      <c r="Q180" s="34" t="s">
        <v>70</v>
      </c>
      <c r="R180" s="94" t="s">
        <v>1365</v>
      </c>
      <c r="S180" s="95"/>
      <c r="T180" s="111"/>
      <c r="U180" s="112" t="s">
        <v>100</v>
      </c>
      <c r="V180" s="113" t="s">
        <v>1366</v>
      </c>
      <c r="W180" s="97"/>
    </row>
    <row r="181" spans="1:23" s="39" customFormat="1" ht="12.75" customHeight="1">
      <c r="A181" s="90"/>
      <c r="B181" s="114" t="s">
        <v>104</v>
      </c>
      <c r="C181" s="92"/>
      <c r="D181" s="93"/>
      <c r="E181" s="40" t="s">
        <v>73</v>
      </c>
      <c r="F181" s="94" t="s">
        <v>82</v>
      </c>
      <c r="G181" s="95"/>
      <c r="H181" s="96"/>
      <c r="I181" s="112" t="s">
        <v>5</v>
      </c>
      <c r="J181" s="115" t="s">
        <v>1364</v>
      </c>
      <c r="K181" s="97"/>
      <c r="L181" s="98"/>
      <c r="M181" s="90"/>
      <c r="N181" s="114" t="s">
        <v>104</v>
      </c>
      <c r="O181" s="92"/>
      <c r="P181" s="93"/>
      <c r="Q181" s="40" t="s">
        <v>73</v>
      </c>
      <c r="R181" s="94" t="s">
        <v>1367</v>
      </c>
      <c r="S181" s="95"/>
      <c r="T181" s="96"/>
      <c r="U181" s="112" t="s">
        <v>5</v>
      </c>
      <c r="V181" s="115" t="s">
        <v>1366</v>
      </c>
      <c r="W181" s="97"/>
    </row>
    <row r="182" spans="1:23" s="39" customFormat="1" ht="12.75" customHeight="1">
      <c r="A182" s="90"/>
      <c r="B182" s="114" t="s">
        <v>1368</v>
      </c>
      <c r="C182" s="92"/>
      <c r="D182" s="93"/>
      <c r="E182" s="40" t="s">
        <v>76</v>
      </c>
      <c r="F182" s="94" t="s">
        <v>1369</v>
      </c>
      <c r="G182" s="99"/>
      <c r="H182" s="96"/>
      <c r="I182" s="112" t="s">
        <v>109</v>
      </c>
      <c r="J182" s="115" t="s">
        <v>1370</v>
      </c>
      <c r="K182" s="97"/>
      <c r="L182" s="98"/>
      <c r="M182" s="90"/>
      <c r="N182" s="114" t="s">
        <v>1371</v>
      </c>
      <c r="O182" s="92"/>
      <c r="P182" s="93"/>
      <c r="Q182" s="40" t="s">
        <v>76</v>
      </c>
      <c r="R182" s="94" t="s">
        <v>630</v>
      </c>
      <c r="S182" s="99"/>
      <c r="T182" s="96"/>
      <c r="U182" s="112" t="s">
        <v>109</v>
      </c>
      <c r="V182" s="115" t="s">
        <v>1372</v>
      </c>
      <c r="W182" s="97"/>
    </row>
    <row r="183" spans="1:23" s="39" customFormat="1" ht="12.75" customHeight="1">
      <c r="A183" s="116"/>
      <c r="B183" s="117"/>
      <c r="C183" s="117"/>
      <c r="D183" s="93"/>
      <c r="E183" s="34" t="s">
        <v>79</v>
      </c>
      <c r="F183" s="102" t="s">
        <v>1373</v>
      </c>
      <c r="G183" s="117"/>
      <c r="H183" s="117"/>
      <c r="I183" s="118" t="s">
        <v>115</v>
      </c>
      <c r="J183" s="115" t="s">
        <v>1370</v>
      </c>
      <c r="K183" s="119"/>
      <c r="L183" s="120"/>
      <c r="M183" s="116"/>
      <c r="N183" s="117"/>
      <c r="O183" s="117"/>
      <c r="P183" s="93"/>
      <c r="Q183" s="34" t="s">
        <v>79</v>
      </c>
      <c r="R183" s="102" t="s">
        <v>192</v>
      </c>
      <c r="S183" s="117"/>
      <c r="T183" s="117"/>
      <c r="U183" s="118" t="s">
        <v>115</v>
      </c>
      <c r="V183" s="115" t="s">
        <v>1372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30" ht="12.75" customHeight="1">
      <c r="A185" s="130"/>
      <c r="B185" s="130" t="s">
        <v>117</v>
      </c>
      <c r="C185" s="131"/>
      <c r="D185" s="132" t="s">
        <v>118</v>
      </c>
      <c r="E185" s="132" t="s">
        <v>119</v>
      </c>
      <c r="F185" s="132" t="s">
        <v>120</v>
      </c>
      <c r="G185" s="133" t="s">
        <v>121</v>
      </c>
      <c r="H185" s="134"/>
      <c r="I185" s="131" t="s">
        <v>122</v>
      </c>
      <c r="J185" s="132" t="s">
        <v>117</v>
      </c>
      <c r="K185" s="130" t="s">
        <v>123</v>
      </c>
      <c r="L185" s="26">
        <v>150</v>
      </c>
      <c r="M185" s="130"/>
      <c r="N185" s="130" t="s">
        <v>117</v>
      </c>
      <c r="O185" s="131"/>
      <c r="P185" s="132" t="s">
        <v>118</v>
      </c>
      <c r="Q185" s="132" t="s">
        <v>119</v>
      </c>
      <c r="R185" s="132" t="s">
        <v>120</v>
      </c>
      <c r="S185" s="133" t="s">
        <v>121</v>
      </c>
      <c r="T185" s="134"/>
      <c r="U185" s="131" t="s">
        <v>122</v>
      </c>
      <c r="V185" s="132" t="s">
        <v>117</v>
      </c>
      <c r="W185" s="135" t="s">
        <v>123</v>
      </c>
      <c r="X185" s="280" t="s">
        <v>1229</v>
      </c>
      <c r="Y185" s="311" t="s">
        <v>1230</v>
      </c>
      <c r="Z185" s="313" t="s">
        <v>1231</v>
      </c>
      <c r="AA185" s="315" t="s">
        <v>1232</v>
      </c>
      <c r="AB185" s="311" t="s">
        <v>1233</v>
      </c>
      <c r="AC185" s="313" t="s">
        <v>1231</v>
      </c>
      <c r="AD185" s="315" t="s">
        <v>1232</v>
      </c>
    </row>
    <row r="186" spans="1:30" ht="12.75">
      <c r="A186" s="136" t="s">
        <v>123</v>
      </c>
      <c r="B186" s="136" t="s">
        <v>124</v>
      </c>
      <c r="C186" s="137" t="s">
        <v>125</v>
      </c>
      <c r="D186" s="138" t="s">
        <v>126</v>
      </c>
      <c r="E186" s="138" t="s">
        <v>127</v>
      </c>
      <c r="F186" s="138"/>
      <c r="G186" s="139" t="s">
        <v>125</v>
      </c>
      <c r="H186" s="139" t="s">
        <v>122</v>
      </c>
      <c r="I186" s="137"/>
      <c r="J186" s="136" t="s">
        <v>124</v>
      </c>
      <c r="K186" s="136"/>
      <c r="L186" s="26">
        <v>150</v>
      </c>
      <c r="M186" s="136" t="s">
        <v>123</v>
      </c>
      <c r="N186" s="136" t="s">
        <v>124</v>
      </c>
      <c r="O186" s="137" t="s">
        <v>125</v>
      </c>
      <c r="P186" s="138" t="s">
        <v>126</v>
      </c>
      <c r="Q186" s="138" t="s">
        <v>127</v>
      </c>
      <c r="R186" s="138"/>
      <c r="S186" s="139" t="s">
        <v>125</v>
      </c>
      <c r="T186" s="139" t="s">
        <v>122</v>
      </c>
      <c r="U186" s="137"/>
      <c r="V186" s="136" t="s">
        <v>124</v>
      </c>
      <c r="W186" s="140"/>
      <c r="X186" s="281" t="s">
        <v>1234</v>
      </c>
      <c r="Y186" s="312"/>
      <c r="Z186" s="314"/>
      <c r="AA186" s="316"/>
      <c r="AB186" s="312"/>
      <c r="AC186" s="314"/>
      <c r="AD186" s="316"/>
    </row>
    <row r="187" spans="1:30" ht="16.5" customHeight="1">
      <c r="A187" s="141">
        <v>-10.9375</v>
      </c>
      <c r="B187" s="142">
        <v>0</v>
      </c>
      <c r="C187" s="143">
        <v>4</v>
      </c>
      <c r="D187" s="182" t="s">
        <v>1018</v>
      </c>
      <c r="E187" s="144" t="s">
        <v>100</v>
      </c>
      <c r="F187" s="150">
        <v>9</v>
      </c>
      <c r="G187" s="146"/>
      <c r="H187" s="146">
        <v>200</v>
      </c>
      <c r="I187" s="147">
        <v>7</v>
      </c>
      <c r="J187" s="148">
        <v>8</v>
      </c>
      <c r="K187" s="187">
        <v>10.9375</v>
      </c>
      <c r="L187" s="26"/>
      <c r="M187" s="141">
        <v>7.25</v>
      </c>
      <c r="N187" s="142">
        <v>8</v>
      </c>
      <c r="O187" s="143">
        <v>4</v>
      </c>
      <c r="P187" s="182" t="s">
        <v>179</v>
      </c>
      <c r="Q187" s="144" t="s">
        <v>115</v>
      </c>
      <c r="R187" s="150">
        <v>9</v>
      </c>
      <c r="S187" s="146">
        <v>100</v>
      </c>
      <c r="T187" s="146"/>
      <c r="U187" s="143">
        <v>7</v>
      </c>
      <c r="V187" s="148">
        <v>0</v>
      </c>
      <c r="W187" s="183">
        <v>-7.25</v>
      </c>
      <c r="X187" s="282">
        <f>A187+M187</f>
        <v>-3.6875</v>
      </c>
      <c r="Y187" s="196">
        <f>O187</f>
        <v>4</v>
      </c>
      <c r="Z187" s="243">
        <f>MATCH(A187,{-40000,-0.9999999999,1,40000},1)-1+MATCH(M187,{-40000,-0.9999999999,1,40000},1)-1</f>
        <v>2</v>
      </c>
      <c r="AA187" s="243">
        <f>MATCH(X187,{-40000,-6.9999999999,-2.9999999999,3,7,40000},1)/2-0.5</f>
        <v>0.5</v>
      </c>
      <c r="AB187" s="196">
        <f>U187</f>
        <v>7</v>
      </c>
      <c r="AC187" s="243">
        <f>4-Z187</f>
        <v>2</v>
      </c>
      <c r="AD187" s="243">
        <f>2-AA187</f>
        <v>1.5</v>
      </c>
    </row>
    <row r="188" spans="1:30" ht="16.5" customHeight="1">
      <c r="A188" s="141">
        <v>3.3125</v>
      </c>
      <c r="B188" s="142">
        <v>6</v>
      </c>
      <c r="C188" s="143">
        <v>10</v>
      </c>
      <c r="D188" s="182" t="s">
        <v>336</v>
      </c>
      <c r="E188" s="144" t="s">
        <v>5</v>
      </c>
      <c r="F188" s="150">
        <v>11</v>
      </c>
      <c r="G188" s="146">
        <v>600</v>
      </c>
      <c r="H188" s="146"/>
      <c r="I188" s="147">
        <v>1</v>
      </c>
      <c r="J188" s="148">
        <v>2</v>
      </c>
      <c r="K188" s="187">
        <v>-3.3125</v>
      </c>
      <c r="L188" s="26"/>
      <c r="M188" s="141">
        <v>-7.75</v>
      </c>
      <c r="N188" s="142">
        <v>0</v>
      </c>
      <c r="O188" s="143">
        <v>10</v>
      </c>
      <c r="P188" s="188" t="s">
        <v>128</v>
      </c>
      <c r="Q188" s="144" t="s">
        <v>109</v>
      </c>
      <c r="R188" s="150">
        <v>9</v>
      </c>
      <c r="S188" s="146"/>
      <c r="T188" s="146">
        <v>600</v>
      </c>
      <c r="U188" s="143">
        <v>1</v>
      </c>
      <c r="V188" s="148">
        <v>8</v>
      </c>
      <c r="W188" s="183">
        <v>7.75</v>
      </c>
      <c r="X188" s="282">
        <f>A188+M188</f>
        <v>-4.4375</v>
      </c>
      <c r="Y188" s="196">
        <f>O188</f>
        <v>10</v>
      </c>
      <c r="Z188" s="243">
        <f>MATCH(A188,{-40000,-0.9999999999,1,40000},1)-1+MATCH(M188,{-40000,-0.9999999999,1,40000},1)-1</f>
        <v>2</v>
      </c>
      <c r="AA188" s="243">
        <f>MATCH(X188,{-40000,-6.9999999999,-2.9999999999,3,7,40000},1)/2-0.5</f>
        <v>0.5</v>
      </c>
      <c r="AB188" s="196">
        <f>U188</f>
        <v>1</v>
      </c>
      <c r="AC188" s="243">
        <f>4-Z188</f>
        <v>2</v>
      </c>
      <c r="AD188" s="243">
        <f>2-AA188</f>
        <v>1.5</v>
      </c>
    </row>
    <row r="189" spans="1:30" ht="16.5" customHeight="1">
      <c r="A189" s="141">
        <v>3.3125</v>
      </c>
      <c r="B189" s="142">
        <v>6</v>
      </c>
      <c r="C189" s="143">
        <v>6</v>
      </c>
      <c r="D189" s="182" t="s">
        <v>336</v>
      </c>
      <c r="E189" s="144" t="s">
        <v>5</v>
      </c>
      <c r="F189" s="150">
        <v>11</v>
      </c>
      <c r="G189" s="146">
        <v>600</v>
      </c>
      <c r="H189" s="146"/>
      <c r="I189" s="147">
        <v>11</v>
      </c>
      <c r="J189" s="148">
        <v>2</v>
      </c>
      <c r="K189" s="187">
        <v>-3.3125</v>
      </c>
      <c r="L189" s="26"/>
      <c r="M189" s="141">
        <v>2</v>
      </c>
      <c r="N189" s="142">
        <v>4</v>
      </c>
      <c r="O189" s="143">
        <v>6</v>
      </c>
      <c r="P189" s="182" t="s">
        <v>181</v>
      </c>
      <c r="Q189" s="144" t="s">
        <v>115</v>
      </c>
      <c r="R189" s="150">
        <v>9</v>
      </c>
      <c r="S189" s="146"/>
      <c r="T189" s="146">
        <v>140</v>
      </c>
      <c r="U189" s="143">
        <v>11</v>
      </c>
      <c r="V189" s="148">
        <v>4</v>
      </c>
      <c r="W189" s="183">
        <v>-2</v>
      </c>
      <c r="X189" s="282">
        <f>A189+M189</f>
        <v>5.3125</v>
      </c>
      <c r="Y189" s="196">
        <f>O189</f>
        <v>6</v>
      </c>
      <c r="Z189" s="243">
        <f>MATCH(A189,{-40000,-0.9999999999,1,40000},1)-1+MATCH(M189,{-40000,-0.9999999999,1,40000},1)-1</f>
        <v>4</v>
      </c>
      <c r="AA189" s="243">
        <f>MATCH(X189,{-40000,-6.9999999999,-2.9999999999,3,7,40000},1)/2-0.5</f>
        <v>1.5</v>
      </c>
      <c r="AB189" s="196">
        <f>U189</f>
        <v>11</v>
      </c>
      <c r="AC189" s="243">
        <f>4-Z189</f>
        <v>0</v>
      </c>
      <c r="AD189" s="243">
        <f>2-AA189</f>
        <v>0.5</v>
      </c>
    </row>
    <row r="190" spans="1:30" ht="16.5" customHeight="1">
      <c r="A190" s="141">
        <v>-6.375</v>
      </c>
      <c r="B190" s="142">
        <v>2</v>
      </c>
      <c r="C190" s="143">
        <v>3</v>
      </c>
      <c r="D190" s="182" t="s">
        <v>774</v>
      </c>
      <c r="E190" s="144" t="s">
        <v>5</v>
      </c>
      <c r="F190" s="150">
        <v>11</v>
      </c>
      <c r="G190" s="146">
        <v>150</v>
      </c>
      <c r="H190" s="146"/>
      <c r="I190" s="147">
        <v>8</v>
      </c>
      <c r="J190" s="148">
        <v>6</v>
      </c>
      <c r="K190" s="187">
        <v>6.375</v>
      </c>
      <c r="L190" s="26"/>
      <c r="M190" s="141">
        <v>-5.8125</v>
      </c>
      <c r="N190" s="142">
        <v>2</v>
      </c>
      <c r="O190" s="143">
        <v>3</v>
      </c>
      <c r="P190" s="182" t="s">
        <v>222</v>
      </c>
      <c r="Q190" s="144" t="s">
        <v>5</v>
      </c>
      <c r="R190" s="150">
        <v>6</v>
      </c>
      <c r="S190" s="146"/>
      <c r="T190" s="146">
        <v>500</v>
      </c>
      <c r="U190" s="143">
        <v>8</v>
      </c>
      <c r="V190" s="148">
        <v>6</v>
      </c>
      <c r="W190" s="183">
        <v>5.8125</v>
      </c>
      <c r="X190" s="282">
        <f>A190+M190</f>
        <v>-12.1875</v>
      </c>
      <c r="Y190" s="196">
        <f>O190</f>
        <v>3</v>
      </c>
      <c r="Z190" s="243">
        <f>MATCH(A190,{-40000,-0.9999999999,1,40000},1)-1+MATCH(M190,{-40000,-0.9999999999,1,40000},1)-1</f>
        <v>0</v>
      </c>
      <c r="AA190" s="243">
        <f>MATCH(X190,{-40000,-6.9999999999,-2.9999999999,3,7,40000},1)/2-0.5</f>
        <v>0</v>
      </c>
      <c r="AB190" s="196">
        <f>U190</f>
        <v>8</v>
      </c>
      <c r="AC190" s="243">
        <f>4-Z190</f>
        <v>4</v>
      </c>
      <c r="AD190" s="243">
        <f>2-AA190</f>
        <v>2</v>
      </c>
    </row>
    <row r="191" spans="1:30" ht="16.5" customHeight="1">
      <c r="A191" s="141">
        <v>3.3125</v>
      </c>
      <c r="B191" s="142">
        <v>6</v>
      </c>
      <c r="C191" s="143">
        <v>9</v>
      </c>
      <c r="D191" s="182" t="s">
        <v>336</v>
      </c>
      <c r="E191" s="144" t="s">
        <v>5</v>
      </c>
      <c r="F191" s="150">
        <v>11</v>
      </c>
      <c r="G191" s="146">
        <v>600</v>
      </c>
      <c r="H191" s="146"/>
      <c r="I191" s="147">
        <v>2</v>
      </c>
      <c r="J191" s="148">
        <v>2</v>
      </c>
      <c r="K191" s="187">
        <v>-3.3125</v>
      </c>
      <c r="L191" s="26"/>
      <c r="M191" s="141">
        <v>2.9375</v>
      </c>
      <c r="N191" s="142">
        <v>6</v>
      </c>
      <c r="O191" s="143">
        <v>9</v>
      </c>
      <c r="P191" s="182" t="s">
        <v>135</v>
      </c>
      <c r="Q191" s="144" t="s">
        <v>109</v>
      </c>
      <c r="R191" s="150">
        <v>8</v>
      </c>
      <c r="S191" s="146"/>
      <c r="T191" s="146">
        <v>110</v>
      </c>
      <c r="U191" s="143">
        <v>2</v>
      </c>
      <c r="V191" s="148">
        <v>2</v>
      </c>
      <c r="W191" s="183">
        <v>-2.9375</v>
      </c>
      <c r="X191" s="282">
        <f>A191+M191</f>
        <v>6.25</v>
      </c>
      <c r="Y191" s="196">
        <f>O191</f>
        <v>9</v>
      </c>
      <c r="Z191" s="243">
        <f>MATCH(A191,{-40000,-0.9999999999,1,40000},1)-1+MATCH(M191,{-40000,-0.9999999999,1,40000},1)-1</f>
        <v>4</v>
      </c>
      <c r="AA191" s="243">
        <f>MATCH(X191,{-40000,-6.9999999999,-2.9999999999,3,7,40000},1)/2-0.5</f>
        <v>1.5</v>
      </c>
      <c r="AB191" s="196">
        <f>U191</f>
        <v>2</v>
      </c>
      <c r="AC191" s="243">
        <f>4-Z191</f>
        <v>0</v>
      </c>
      <c r="AD191" s="243">
        <f>2-AA191</f>
        <v>0.5</v>
      </c>
    </row>
    <row r="192" spans="1:23" s="39" customFormat="1" ht="9.75" customHeight="1">
      <c r="A192" s="192"/>
      <c r="B192" s="193"/>
      <c r="C192" s="47"/>
      <c r="D192" s="48"/>
      <c r="E192" s="49"/>
      <c r="F192" s="50"/>
      <c r="G192" s="51"/>
      <c r="H192" s="51"/>
      <c r="I192" s="47"/>
      <c r="J192" s="193"/>
      <c r="K192" s="192"/>
      <c r="L192" s="26"/>
      <c r="M192" s="192"/>
      <c r="N192" s="193"/>
      <c r="O192" s="47"/>
      <c r="P192" s="48"/>
      <c r="Q192" s="49"/>
      <c r="R192" s="50"/>
      <c r="S192" s="51"/>
      <c r="T192" s="51"/>
      <c r="U192" s="47"/>
      <c r="V192" s="193"/>
      <c r="W192" s="192"/>
    </row>
    <row r="193" spans="1:23" s="39" customFormat="1" ht="15">
      <c r="A193" s="18"/>
      <c r="B193" s="19" t="s">
        <v>61</v>
      </c>
      <c r="C193" s="20"/>
      <c r="D193" s="19"/>
      <c r="E193" s="21" t="s">
        <v>405</v>
      </c>
      <c r="F193" s="22"/>
      <c r="G193" s="23" t="s">
        <v>63</v>
      </c>
      <c r="H193" s="23"/>
      <c r="I193" s="24" t="s">
        <v>64</v>
      </c>
      <c r="J193" s="24"/>
      <c r="K193" s="25"/>
      <c r="L193" s="26">
        <v>150</v>
      </c>
      <c r="M193" s="18"/>
      <c r="N193" s="19" t="s">
        <v>61</v>
      </c>
      <c r="O193" s="20"/>
      <c r="P193" s="19"/>
      <c r="Q193" s="21" t="s">
        <v>406</v>
      </c>
      <c r="R193" s="22"/>
      <c r="S193" s="23" t="s">
        <v>63</v>
      </c>
      <c r="T193" s="23"/>
      <c r="U193" s="24" t="s">
        <v>66</v>
      </c>
      <c r="V193" s="24"/>
      <c r="W193" s="25"/>
    </row>
    <row r="194" spans="1:23" s="39" customFormat="1" ht="12.75">
      <c r="A194" s="28"/>
      <c r="B194" s="28"/>
      <c r="C194" s="29"/>
      <c r="D194" s="30"/>
      <c r="E194" s="30"/>
      <c r="F194" s="30"/>
      <c r="G194" s="31" t="s">
        <v>67</v>
      </c>
      <c r="H194" s="31"/>
      <c r="I194" s="24" t="s">
        <v>68</v>
      </c>
      <c r="J194" s="24"/>
      <c r="K194" s="25"/>
      <c r="L194" s="26">
        <v>150</v>
      </c>
      <c r="M194" s="28"/>
      <c r="N194" s="28"/>
      <c r="O194" s="29"/>
      <c r="P194" s="30"/>
      <c r="Q194" s="30"/>
      <c r="R194" s="30"/>
      <c r="S194" s="31" t="s">
        <v>67</v>
      </c>
      <c r="T194" s="31"/>
      <c r="U194" s="24" t="s">
        <v>69</v>
      </c>
      <c r="V194" s="24"/>
      <c r="W194" s="25"/>
    </row>
    <row r="195" spans="1:23" s="39" customFormat="1" ht="4.5" customHeight="1">
      <c r="A195" s="82"/>
      <c r="B195" s="83"/>
      <c r="C195" s="84"/>
      <c r="D195" s="85"/>
      <c r="E195" s="86"/>
      <c r="F195" s="87"/>
      <c r="G195" s="88"/>
      <c r="H195" s="88"/>
      <c r="I195" s="84"/>
      <c r="J195" s="83"/>
      <c r="K195" s="89"/>
      <c r="L195" s="81"/>
      <c r="M195" s="82"/>
      <c r="N195" s="83"/>
      <c r="O195" s="84"/>
      <c r="P195" s="85"/>
      <c r="Q195" s="86"/>
      <c r="R195" s="87"/>
      <c r="S195" s="88"/>
      <c r="T195" s="88"/>
      <c r="U195" s="84"/>
      <c r="V195" s="83"/>
      <c r="W195" s="89"/>
    </row>
    <row r="196" spans="1:23" s="39" customFormat="1" ht="12.75" customHeight="1">
      <c r="A196" s="90"/>
      <c r="B196" s="91"/>
      <c r="C196" s="92"/>
      <c r="D196" s="93"/>
      <c r="E196" s="34" t="s">
        <v>70</v>
      </c>
      <c r="F196" s="94" t="s">
        <v>1374</v>
      </c>
      <c r="G196" s="95"/>
      <c r="H196" s="96"/>
      <c r="I196" s="42"/>
      <c r="J196" s="275"/>
      <c r="K196" s="209"/>
      <c r="L196" s="98"/>
      <c r="M196" s="90"/>
      <c r="N196" s="91"/>
      <c r="O196" s="92"/>
      <c r="P196" s="93"/>
      <c r="Q196" s="34" t="s">
        <v>70</v>
      </c>
      <c r="R196" s="94" t="s">
        <v>523</v>
      </c>
      <c r="S196" s="95"/>
      <c r="T196" s="96"/>
      <c r="U196" s="42"/>
      <c r="V196" s="275"/>
      <c r="W196" s="209"/>
    </row>
    <row r="197" spans="1:23" s="39" customFormat="1" ht="12.75" customHeight="1">
      <c r="A197" s="90"/>
      <c r="B197" s="91"/>
      <c r="C197" s="92"/>
      <c r="D197" s="93"/>
      <c r="E197" s="40" t="s">
        <v>73</v>
      </c>
      <c r="F197" s="94" t="s">
        <v>948</v>
      </c>
      <c r="G197" s="99"/>
      <c r="H197" s="96"/>
      <c r="I197" s="44"/>
      <c r="J197" s="276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14.1</v>
      </c>
      <c r="K197" s="277"/>
      <c r="L197" s="98"/>
      <c r="M197" s="90"/>
      <c r="N197" s="91"/>
      <c r="O197" s="92"/>
      <c r="P197" s="93"/>
      <c r="Q197" s="40" t="s">
        <v>73</v>
      </c>
      <c r="R197" s="94" t="s">
        <v>1375</v>
      </c>
      <c r="S197" s="99"/>
      <c r="T197" s="96"/>
      <c r="U197" s="44"/>
      <c r="V197" s="276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14.1</v>
      </c>
      <c r="W197" s="277"/>
    </row>
    <row r="198" spans="1:23" s="39" customFormat="1" ht="12.75" customHeight="1">
      <c r="A198" s="90"/>
      <c r="B198" s="91"/>
      <c r="C198" s="92"/>
      <c r="D198" s="93"/>
      <c r="E198" s="40" t="s">
        <v>76</v>
      </c>
      <c r="F198" s="94" t="s">
        <v>89</v>
      </c>
      <c r="G198" s="95"/>
      <c r="H198" s="96"/>
      <c r="I198" s="278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6.1</v>
      </c>
      <c r="J198" s="276" t="str">
        <f>IF(J197="","","+")</f>
        <v>+</v>
      </c>
      <c r="K198" s="279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14.1</v>
      </c>
      <c r="L198" s="98"/>
      <c r="M198" s="90"/>
      <c r="N198" s="91"/>
      <c r="O198" s="92"/>
      <c r="P198" s="93"/>
      <c r="Q198" s="40" t="s">
        <v>76</v>
      </c>
      <c r="R198" s="94" t="s">
        <v>220</v>
      </c>
      <c r="S198" s="95"/>
      <c r="T198" s="96"/>
      <c r="U198" s="278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1.1</v>
      </c>
      <c r="V198" s="276" t="str">
        <f>IF(V197="","","+")</f>
        <v>+</v>
      </c>
      <c r="W198" s="279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17.1</v>
      </c>
    </row>
    <row r="199" spans="1:23" s="39" customFormat="1" ht="12.75" customHeight="1">
      <c r="A199" s="90"/>
      <c r="B199" s="91"/>
      <c r="C199" s="92"/>
      <c r="D199" s="93"/>
      <c r="E199" s="34" t="s">
        <v>79</v>
      </c>
      <c r="F199" s="94" t="s">
        <v>999</v>
      </c>
      <c r="G199" s="95"/>
      <c r="H199" s="96"/>
      <c r="I199" s="44"/>
      <c r="J199" s="276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6.1</v>
      </c>
      <c r="K199" s="277"/>
      <c r="L199" s="98"/>
      <c r="M199" s="90"/>
      <c r="N199" s="91"/>
      <c r="O199" s="92"/>
      <c r="P199" s="93"/>
      <c r="Q199" s="34" t="s">
        <v>79</v>
      </c>
      <c r="R199" s="94" t="s">
        <v>247</v>
      </c>
      <c r="S199" s="95"/>
      <c r="T199" s="96"/>
      <c r="U199" s="44"/>
      <c r="V199" s="276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8.1</v>
      </c>
      <c r="W199" s="277"/>
    </row>
    <row r="200" spans="1:23" s="39" customFormat="1" ht="12.75" customHeight="1">
      <c r="A200" s="101" t="s">
        <v>70</v>
      </c>
      <c r="B200" s="102" t="s">
        <v>1376</v>
      </c>
      <c r="C200" s="92"/>
      <c r="D200" s="93"/>
      <c r="E200" s="103"/>
      <c r="F200" s="95"/>
      <c r="G200" s="34" t="s">
        <v>70</v>
      </c>
      <c r="H200" s="104" t="s">
        <v>1269</v>
      </c>
      <c r="I200" s="95"/>
      <c r="J200" s="99"/>
      <c r="K200" s="97"/>
      <c r="L200" s="98"/>
      <c r="M200" s="101" t="s">
        <v>70</v>
      </c>
      <c r="N200" s="102" t="s">
        <v>521</v>
      </c>
      <c r="O200" s="92"/>
      <c r="P200" s="93"/>
      <c r="Q200" s="103"/>
      <c r="R200" s="95"/>
      <c r="S200" s="34" t="s">
        <v>70</v>
      </c>
      <c r="T200" s="104" t="s">
        <v>309</v>
      </c>
      <c r="U200" s="95"/>
      <c r="V200" s="99"/>
      <c r="W200" s="97"/>
    </row>
    <row r="201" spans="1:23" s="39" customFormat="1" ht="12.75" customHeight="1">
      <c r="A201" s="105" t="s">
        <v>73</v>
      </c>
      <c r="B201" s="102" t="s">
        <v>413</v>
      </c>
      <c r="C201" s="106"/>
      <c r="D201" s="93"/>
      <c r="E201" s="103"/>
      <c r="F201" s="107"/>
      <c r="G201" s="40" t="s">
        <v>73</v>
      </c>
      <c r="H201" s="104" t="s">
        <v>1377</v>
      </c>
      <c r="I201" s="95"/>
      <c r="J201" s="99"/>
      <c r="K201" s="97"/>
      <c r="L201" s="98"/>
      <c r="M201" s="105" t="s">
        <v>73</v>
      </c>
      <c r="N201" s="109" t="s">
        <v>1378</v>
      </c>
      <c r="O201" s="106"/>
      <c r="P201" s="93"/>
      <c r="Q201" s="103"/>
      <c r="R201" s="107"/>
      <c r="S201" s="40" t="s">
        <v>73</v>
      </c>
      <c r="T201" s="104" t="s">
        <v>149</v>
      </c>
      <c r="U201" s="95"/>
      <c r="V201" s="99"/>
      <c r="W201" s="97"/>
    </row>
    <row r="202" spans="1:23" s="39" customFormat="1" ht="12.75" customHeight="1">
      <c r="A202" s="105" t="s">
        <v>76</v>
      </c>
      <c r="B202" s="102" t="s">
        <v>730</v>
      </c>
      <c r="C202" s="92"/>
      <c r="D202" s="93"/>
      <c r="E202" s="103"/>
      <c r="F202" s="107"/>
      <c r="G202" s="40" t="s">
        <v>76</v>
      </c>
      <c r="H202" s="104" t="s">
        <v>717</v>
      </c>
      <c r="I202" s="95"/>
      <c r="J202" s="95"/>
      <c r="K202" s="97"/>
      <c r="L202" s="98"/>
      <c r="M202" s="105" t="s">
        <v>76</v>
      </c>
      <c r="N202" s="109" t="s">
        <v>147</v>
      </c>
      <c r="O202" s="92"/>
      <c r="P202" s="93"/>
      <c r="Q202" s="103"/>
      <c r="R202" s="107"/>
      <c r="S202" s="40" t="s">
        <v>76</v>
      </c>
      <c r="T202" s="104" t="s">
        <v>1379</v>
      </c>
      <c r="U202" s="95"/>
      <c r="V202" s="95"/>
      <c r="W202" s="97"/>
    </row>
    <row r="203" spans="1:23" s="39" customFormat="1" ht="12.75" customHeight="1">
      <c r="A203" s="101" t="s">
        <v>79</v>
      </c>
      <c r="B203" s="109" t="s">
        <v>1043</v>
      </c>
      <c r="C203" s="106"/>
      <c r="D203" s="93"/>
      <c r="E203" s="103"/>
      <c r="F203" s="95"/>
      <c r="G203" s="34" t="s">
        <v>79</v>
      </c>
      <c r="H203" s="104" t="s">
        <v>1380</v>
      </c>
      <c r="I203" s="95"/>
      <c r="J203" s="108" t="s">
        <v>96</v>
      </c>
      <c r="K203" s="97"/>
      <c r="L203" s="98"/>
      <c r="M203" s="101" t="s">
        <v>79</v>
      </c>
      <c r="N203" s="102" t="s">
        <v>1381</v>
      </c>
      <c r="O203" s="106"/>
      <c r="P203" s="93"/>
      <c r="Q203" s="103"/>
      <c r="R203" s="95"/>
      <c r="S203" s="34" t="s">
        <v>79</v>
      </c>
      <c r="T203" s="104" t="s">
        <v>502</v>
      </c>
      <c r="U203" s="95"/>
      <c r="V203" s="108" t="s">
        <v>96</v>
      </c>
      <c r="W203" s="97"/>
    </row>
    <row r="204" spans="1:23" s="39" customFormat="1" ht="12.75" customHeight="1">
      <c r="A204" s="110"/>
      <c r="B204" s="106"/>
      <c r="C204" s="106"/>
      <c r="D204" s="93"/>
      <c r="E204" s="34" t="s">
        <v>70</v>
      </c>
      <c r="F204" s="94" t="s">
        <v>721</v>
      </c>
      <c r="G204" s="95"/>
      <c r="H204" s="111"/>
      <c r="I204" s="112" t="s">
        <v>100</v>
      </c>
      <c r="J204" s="113" t="s">
        <v>1382</v>
      </c>
      <c r="K204" s="97"/>
      <c r="L204" s="98"/>
      <c r="M204" s="110"/>
      <c r="N204" s="106"/>
      <c r="O204" s="106"/>
      <c r="P204" s="93"/>
      <c r="Q204" s="34" t="s">
        <v>70</v>
      </c>
      <c r="R204" s="94" t="s">
        <v>1383</v>
      </c>
      <c r="S204" s="95"/>
      <c r="T204" s="111"/>
      <c r="U204" s="112" t="s">
        <v>100</v>
      </c>
      <c r="V204" s="113" t="s">
        <v>1384</v>
      </c>
      <c r="W204" s="97"/>
    </row>
    <row r="205" spans="1:23" s="39" customFormat="1" ht="12.75" customHeight="1">
      <c r="A205" s="90"/>
      <c r="B205" s="114" t="s">
        <v>104</v>
      </c>
      <c r="C205" s="92"/>
      <c r="D205" s="93"/>
      <c r="E205" s="40" t="s">
        <v>73</v>
      </c>
      <c r="F205" s="94" t="s">
        <v>1385</v>
      </c>
      <c r="G205" s="95"/>
      <c r="H205" s="96"/>
      <c r="I205" s="112" t="s">
        <v>5</v>
      </c>
      <c r="J205" s="115" t="s">
        <v>1382</v>
      </c>
      <c r="K205" s="97"/>
      <c r="L205" s="98"/>
      <c r="M205" s="90"/>
      <c r="N205" s="114" t="s">
        <v>104</v>
      </c>
      <c r="O205" s="92"/>
      <c r="P205" s="93"/>
      <c r="Q205" s="40" t="s">
        <v>73</v>
      </c>
      <c r="R205" s="94" t="s">
        <v>68</v>
      </c>
      <c r="S205" s="95"/>
      <c r="T205" s="96"/>
      <c r="U205" s="112" t="s">
        <v>5</v>
      </c>
      <c r="V205" s="115" t="s">
        <v>1386</v>
      </c>
      <c r="W205" s="97"/>
    </row>
    <row r="206" spans="1:23" s="39" customFormat="1" ht="12.75" customHeight="1">
      <c r="A206" s="90"/>
      <c r="B206" s="114" t="s">
        <v>1387</v>
      </c>
      <c r="C206" s="92"/>
      <c r="D206" s="93"/>
      <c r="E206" s="40" t="s">
        <v>76</v>
      </c>
      <c r="F206" s="94" t="s">
        <v>1388</v>
      </c>
      <c r="G206" s="99"/>
      <c r="H206" s="96"/>
      <c r="I206" s="112" t="s">
        <v>109</v>
      </c>
      <c r="J206" s="115" t="s">
        <v>1389</v>
      </c>
      <c r="K206" s="97"/>
      <c r="L206" s="98"/>
      <c r="M206" s="90"/>
      <c r="N206" s="114" t="s">
        <v>1390</v>
      </c>
      <c r="O206" s="92"/>
      <c r="P206" s="93"/>
      <c r="Q206" s="40" t="s">
        <v>76</v>
      </c>
      <c r="R206" s="94" t="s">
        <v>1029</v>
      </c>
      <c r="S206" s="99"/>
      <c r="T206" s="96"/>
      <c r="U206" s="112" t="s">
        <v>109</v>
      </c>
      <c r="V206" s="115" t="s">
        <v>1391</v>
      </c>
      <c r="W206" s="97"/>
    </row>
    <row r="207" spans="1:23" s="39" customFormat="1" ht="12.75" customHeight="1">
      <c r="A207" s="116"/>
      <c r="B207" s="117"/>
      <c r="C207" s="117"/>
      <c r="D207" s="93"/>
      <c r="E207" s="34" t="s">
        <v>79</v>
      </c>
      <c r="F207" s="102" t="s">
        <v>369</v>
      </c>
      <c r="G207" s="117"/>
      <c r="H207" s="117"/>
      <c r="I207" s="118" t="s">
        <v>115</v>
      </c>
      <c r="J207" s="115" t="s">
        <v>1392</v>
      </c>
      <c r="K207" s="119"/>
      <c r="L207" s="120"/>
      <c r="M207" s="116"/>
      <c r="N207" s="117"/>
      <c r="O207" s="117"/>
      <c r="P207" s="93"/>
      <c r="Q207" s="34" t="s">
        <v>79</v>
      </c>
      <c r="R207" s="102" t="s">
        <v>1393</v>
      </c>
      <c r="S207" s="117"/>
      <c r="T207" s="117"/>
      <c r="U207" s="118" t="s">
        <v>115</v>
      </c>
      <c r="V207" s="115" t="s">
        <v>1391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30" ht="14.25" customHeight="1">
      <c r="A209" s="130"/>
      <c r="B209" s="130" t="s">
        <v>117</v>
      </c>
      <c r="C209" s="131"/>
      <c r="D209" s="132" t="s">
        <v>118</v>
      </c>
      <c r="E209" s="132" t="s">
        <v>119</v>
      </c>
      <c r="F209" s="132" t="s">
        <v>120</v>
      </c>
      <c r="G209" s="133" t="s">
        <v>121</v>
      </c>
      <c r="H209" s="134"/>
      <c r="I209" s="131" t="s">
        <v>122</v>
      </c>
      <c r="J209" s="132" t="s">
        <v>117</v>
      </c>
      <c r="K209" s="130" t="s">
        <v>123</v>
      </c>
      <c r="L209" s="26">
        <v>150</v>
      </c>
      <c r="M209" s="130"/>
      <c r="N209" s="130" t="s">
        <v>117</v>
      </c>
      <c r="O209" s="131"/>
      <c r="P209" s="132" t="s">
        <v>118</v>
      </c>
      <c r="Q209" s="132" t="s">
        <v>119</v>
      </c>
      <c r="R209" s="132" t="s">
        <v>120</v>
      </c>
      <c r="S209" s="133" t="s">
        <v>121</v>
      </c>
      <c r="T209" s="134"/>
      <c r="U209" s="131" t="s">
        <v>122</v>
      </c>
      <c r="V209" s="132" t="s">
        <v>117</v>
      </c>
      <c r="W209" s="135" t="s">
        <v>123</v>
      </c>
      <c r="X209" s="280" t="s">
        <v>1229</v>
      </c>
      <c r="Y209" s="311" t="s">
        <v>1230</v>
      </c>
      <c r="Z209" s="313" t="s">
        <v>1231</v>
      </c>
      <c r="AA209" s="315" t="s">
        <v>1232</v>
      </c>
      <c r="AB209" s="311" t="s">
        <v>1233</v>
      </c>
      <c r="AC209" s="313" t="s">
        <v>1231</v>
      </c>
      <c r="AD209" s="315" t="s">
        <v>1232</v>
      </c>
    </row>
    <row r="210" spans="1:30" ht="14.25" customHeight="1">
      <c r="A210" s="136" t="s">
        <v>123</v>
      </c>
      <c r="B210" s="136" t="s">
        <v>124</v>
      </c>
      <c r="C210" s="137" t="s">
        <v>125</v>
      </c>
      <c r="D210" s="138" t="s">
        <v>126</v>
      </c>
      <c r="E210" s="138" t="s">
        <v>127</v>
      </c>
      <c r="F210" s="138"/>
      <c r="G210" s="139" t="s">
        <v>125</v>
      </c>
      <c r="H210" s="139" t="s">
        <v>122</v>
      </c>
      <c r="I210" s="137"/>
      <c r="J210" s="136" t="s">
        <v>124</v>
      </c>
      <c r="K210" s="136"/>
      <c r="L210" s="26">
        <v>150</v>
      </c>
      <c r="M210" s="136" t="s">
        <v>123</v>
      </c>
      <c r="N210" s="136" t="s">
        <v>124</v>
      </c>
      <c r="O210" s="137" t="s">
        <v>125</v>
      </c>
      <c r="P210" s="138" t="s">
        <v>126</v>
      </c>
      <c r="Q210" s="138" t="s">
        <v>127</v>
      </c>
      <c r="R210" s="138"/>
      <c r="S210" s="139" t="s">
        <v>125</v>
      </c>
      <c r="T210" s="139" t="s">
        <v>122</v>
      </c>
      <c r="U210" s="137"/>
      <c r="V210" s="136" t="s">
        <v>124</v>
      </c>
      <c r="W210" s="140"/>
      <c r="X210" s="281" t="s">
        <v>1234</v>
      </c>
      <c r="Y210" s="312"/>
      <c r="Z210" s="314"/>
      <c r="AA210" s="316"/>
      <c r="AB210" s="312"/>
      <c r="AC210" s="314"/>
      <c r="AD210" s="316"/>
    </row>
    <row r="211" spans="1:30" ht="16.5" customHeight="1">
      <c r="A211" s="141">
        <v>-0.8125</v>
      </c>
      <c r="B211" s="142">
        <v>0</v>
      </c>
      <c r="C211" s="143">
        <v>5</v>
      </c>
      <c r="D211" s="182" t="s">
        <v>135</v>
      </c>
      <c r="E211" s="144" t="s">
        <v>115</v>
      </c>
      <c r="F211" s="150">
        <v>8</v>
      </c>
      <c r="G211" s="146"/>
      <c r="H211" s="146">
        <v>110</v>
      </c>
      <c r="I211" s="143">
        <v>3</v>
      </c>
      <c r="J211" s="148">
        <v>8</v>
      </c>
      <c r="K211" s="187">
        <v>0.8125</v>
      </c>
      <c r="L211" s="26"/>
      <c r="M211" s="141">
        <v>8.8125</v>
      </c>
      <c r="N211" s="142">
        <v>8</v>
      </c>
      <c r="O211" s="143">
        <v>5</v>
      </c>
      <c r="P211" s="182" t="s">
        <v>647</v>
      </c>
      <c r="Q211" s="144" t="s">
        <v>100</v>
      </c>
      <c r="R211" s="150">
        <v>10</v>
      </c>
      <c r="S211" s="146">
        <v>790</v>
      </c>
      <c r="T211" s="146"/>
      <c r="U211" s="143">
        <v>3</v>
      </c>
      <c r="V211" s="148">
        <v>0</v>
      </c>
      <c r="W211" s="183">
        <v>-8.8125</v>
      </c>
      <c r="X211" s="282">
        <f>A211+M211</f>
        <v>8</v>
      </c>
      <c r="Y211" s="196">
        <f>O211</f>
        <v>5</v>
      </c>
      <c r="Z211" s="243">
        <f>MATCH(A211,{-40000,-0.9999999999,1,40000},1)-1+MATCH(M211,{-40000,-0.9999999999,1,40000},1)-1</f>
        <v>3</v>
      </c>
      <c r="AA211" s="243">
        <f>MATCH(X211,{-40000,-6.9999999999,-2.9999999999,3,7,40000},1)/2-0.5</f>
        <v>2</v>
      </c>
      <c r="AB211" s="196">
        <f>U211</f>
        <v>3</v>
      </c>
      <c r="AC211" s="243">
        <f>4-Z211</f>
        <v>1</v>
      </c>
      <c r="AD211" s="243">
        <f>2-AA211</f>
        <v>0</v>
      </c>
    </row>
    <row r="212" spans="1:30" ht="16.5" customHeight="1">
      <c r="A212" s="141">
        <v>-0.8125</v>
      </c>
      <c r="B212" s="142">
        <v>3</v>
      </c>
      <c r="C212" s="143">
        <v>9</v>
      </c>
      <c r="D212" s="182" t="s">
        <v>130</v>
      </c>
      <c r="E212" s="144" t="s">
        <v>5</v>
      </c>
      <c r="F212" s="150">
        <v>8</v>
      </c>
      <c r="G212" s="146"/>
      <c r="H212" s="146">
        <v>100</v>
      </c>
      <c r="I212" s="143">
        <v>11</v>
      </c>
      <c r="J212" s="148">
        <v>5</v>
      </c>
      <c r="K212" s="187">
        <v>0.8125</v>
      </c>
      <c r="L212" s="26"/>
      <c r="M212" s="141">
        <v>8.5</v>
      </c>
      <c r="N212" s="142">
        <v>6</v>
      </c>
      <c r="O212" s="143">
        <v>9</v>
      </c>
      <c r="P212" s="182" t="s">
        <v>728</v>
      </c>
      <c r="Q212" s="144" t="s">
        <v>5</v>
      </c>
      <c r="R212" s="150">
        <v>11</v>
      </c>
      <c r="S212" s="146">
        <v>750</v>
      </c>
      <c r="T212" s="146"/>
      <c r="U212" s="143">
        <v>11</v>
      </c>
      <c r="V212" s="148">
        <v>2</v>
      </c>
      <c r="W212" s="183">
        <v>-8.5</v>
      </c>
      <c r="X212" s="282">
        <f>A212+M212</f>
        <v>7.6875</v>
      </c>
      <c r="Y212" s="196">
        <f>O212</f>
        <v>9</v>
      </c>
      <c r="Z212" s="243">
        <f>MATCH(A212,{-40000,-0.9999999999,1,40000},1)-1+MATCH(M212,{-40000,-0.9999999999,1,40000},1)-1</f>
        <v>3</v>
      </c>
      <c r="AA212" s="243">
        <f>MATCH(X212,{-40000,-6.9999999999,-2.9999999999,3,7,40000},1)/2-0.5</f>
        <v>2</v>
      </c>
      <c r="AB212" s="196">
        <f>U212</f>
        <v>11</v>
      </c>
      <c r="AC212" s="243">
        <f>4-Z212</f>
        <v>1</v>
      </c>
      <c r="AD212" s="243">
        <f>2-AA212</f>
        <v>0</v>
      </c>
    </row>
    <row r="213" spans="1:30" ht="16.5" customHeight="1">
      <c r="A213" s="141">
        <v>4.4375</v>
      </c>
      <c r="B213" s="142">
        <v>8</v>
      </c>
      <c r="C213" s="143">
        <v>2</v>
      </c>
      <c r="D213" s="185" t="s">
        <v>182</v>
      </c>
      <c r="E213" s="144" t="s">
        <v>109</v>
      </c>
      <c r="F213" s="150">
        <v>7</v>
      </c>
      <c r="G213" s="146">
        <v>100</v>
      </c>
      <c r="H213" s="146"/>
      <c r="I213" s="143">
        <v>7</v>
      </c>
      <c r="J213" s="148">
        <v>0</v>
      </c>
      <c r="K213" s="187">
        <v>-4.4375</v>
      </c>
      <c r="L213" s="26"/>
      <c r="M213" s="141">
        <v>-6.3125</v>
      </c>
      <c r="N213" s="142">
        <v>1</v>
      </c>
      <c r="O213" s="143">
        <v>2</v>
      </c>
      <c r="P213" s="185" t="s">
        <v>130</v>
      </c>
      <c r="Q213" s="144" t="s">
        <v>100</v>
      </c>
      <c r="R213" s="150">
        <v>9</v>
      </c>
      <c r="S213" s="146"/>
      <c r="T213" s="146">
        <v>100</v>
      </c>
      <c r="U213" s="143">
        <v>7</v>
      </c>
      <c r="V213" s="148">
        <v>7</v>
      </c>
      <c r="W213" s="183">
        <v>6.3125</v>
      </c>
      <c r="X213" s="282">
        <f>A213+M213</f>
        <v>-1.875</v>
      </c>
      <c r="Y213" s="196">
        <f>O213</f>
        <v>2</v>
      </c>
      <c r="Z213" s="243">
        <f>MATCH(A213,{-40000,-0.9999999999,1,40000},1)-1+MATCH(M213,{-40000,-0.9999999999,1,40000},1)-1</f>
        <v>2</v>
      </c>
      <c r="AA213" s="243">
        <f>MATCH(X213,{-40000,-6.9999999999,-2.9999999999,3,7,40000},1)/2-0.5</f>
        <v>1</v>
      </c>
      <c r="AB213" s="196">
        <f>U213</f>
        <v>7</v>
      </c>
      <c r="AC213" s="243">
        <f>4-Z213</f>
        <v>2</v>
      </c>
      <c r="AD213" s="243">
        <f>2-AA213</f>
        <v>1</v>
      </c>
    </row>
    <row r="214" spans="1:30" ht="16.5" customHeight="1">
      <c r="A214" s="141">
        <v>-0.8125</v>
      </c>
      <c r="B214" s="142">
        <v>3</v>
      </c>
      <c r="C214" s="143">
        <v>1</v>
      </c>
      <c r="D214" s="182" t="s">
        <v>224</v>
      </c>
      <c r="E214" s="144" t="s">
        <v>5</v>
      </c>
      <c r="F214" s="150">
        <v>7</v>
      </c>
      <c r="G214" s="146"/>
      <c r="H214" s="146">
        <v>100</v>
      </c>
      <c r="I214" s="143">
        <v>8</v>
      </c>
      <c r="J214" s="148">
        <v>5</v>
      </c>
      <c r="K214" s="187">
        <v>0.8125</v>
      </c>
      <c r="L214" s="26"/>
      <c r="M214" s="141">
        <v>-6.3125</v>
      </c>
      <c r="N214" s="142">
        <v>1</v>
      </c>
      <c r="O214" s="143">
        <v>1</v>
      </c>
      <c r="P214" s="182" t="s">
        <v>130</v>
      </c>
      <c r="Q214" s="144" t="s">
        <v>100</v>
      </c>
      <c r="R214" s="150">
        <v>9</v>
      </c>
      <c r="S214" s="146"/>
      <c r="T214" s="146">
        <v>100</v>
      </c>
      <c r="U214" s="143">
        <v>8</v>
      </c>
      <c r="V214" s="148">
        <v>7</v>
      </c>
      <c r="W214" s="183">
        <v>6.3125</v>
      </c>
      <c r="X214" s="282">
        <f>A214+M214</f>
        <v>-7.125</v>
      </c>
      <c r="Y214" s="196">
        <f>O214</f>
        <v>1</v>
      </c>
      <c r="Z214" s="243">
        <f>MATCH(A214,{-40000,-0.9999999999,1,40000},1)-1+MATCH(M214,{-40000,-0.9999999999,1,40000},1)-1</f>
        <v>1</v>
      </c>
      <c r="AA214" s="243">
        <f>MATCH(X214,{-40000,-6.9999999999,-2.9999999999,3,7,40000},1)/2-0.5</f>
        <v>0</v>
      </c>
      <c r="AB214" s="196">
        <f>U214</f>
        <v>8</v>
      </c>
      <c r="AC214" s="243">
        <f>4-Z214</f>
        <v>3</v>
      </c>
      <c r="AD214" s="243">
        <f>2-AA214</f>
        <v>2</v>
      </c>
    </row>
    <row r="215" spans="1:30" ht="16.5" customHeight="1">
      <c r="A215" s="141">
        <v>1.125</v>
      </c>
      <c r="B215" s="142">
        <v>6</v>
      </c>
      <c r="C215" s="143">
        <v>6</v>
      </c>
      <c r="D215" s="182" t="s">
        <v>224</v>
      </c>
      <c r="E215" s="144" t="s">
        <v>5</v>
      </c>
      <c r="F215" s="150">
        <v>8</v>
      </c>
      <c r="G215" s="146"/>
      <c r="H215" s="146">
        <v>50</v>
      </c>
      <c r="I215" s="143">
        <v>10</v>
      </c>
      <c r="J215" s="148">
        <v>2</v>
      </c>
      <c r="K215" s="187">
        <v>-1.125</v>
      </c>
      <c r="L215" s="26"/>
      <c r="M215" s="141">
        <v>-1.875</v>
      </c>
      <c r="N215" s="142">
        <v>4</v>
      </c>
      <c r="O215" s="143">
        <v>6</v>
      </c>
      <c r="P215" s="182" t="s">
        <v>181</v>
      </c>
      <c r="Q215" s="144" t="s">
        <v>5</v>
      </c>
      <c r="R215" s="150">
        <v>9</v>
      </c>
      <c r="S215" s="146">
        <v>140</v>
      </c>
      <c r="T215" s="146"/>
      <c r="U215" s="143">
        <v>10</v>
      </c>
      <c r="V215" s="148">
        <v>4</v>
      </c>
      <c r="W215" s="183">
        <v>1.875</v>
      </c>
      <c r="X215" s="282">
        <f>A215+M215</f>
        <v>-0.75</v>
      </c>
      <c r="Y215" s="196">
        <f>O215</f>
        <v>6</v>
      </c>
      <c r="Z215" s="243">
        <f>MATCH(A215,{-40000,-0.9999999999,1,40000},1)-1+MATCH(M215,{-40000,-0.9999999999,1,40000},1)-1</f>
        <v>2</v>
      </c>
      <c r="AA215" s="243">
        <f>MATCH(X215,{-40000,-6.9999999999,-2.9999999999,3,7,40000},1)/2-0.5</f>
        <v>1</v>
      </c>
      <c r="AB215" s="196">
        <f>U215</f>
        <v>10</v>
      </c>
      <c r="AC215" s="243">
        <f>4-Z215</f>
        <v>2</v>
      </c>
      <c r="AD215" s="243">
        <f>2-AA215</f>
        <v>1</v>
      </c>
    </row>
    <row r="216" spans="1:23" s="39" customFormat="1" ht="30" customHeight="1">
      <c r="A216" s="27"/>
      <c r="B216" s="27"/>
      <c r="C216" s="54"/>
      <c r="D216" s="27"/>
      <c r="E216" s="27"/>
      <c r="F216" s="27"/>
      <c r="G216" s="27"/>
      <c r="H216" s="27"/>
      <c r="I216" s="54"/>
      <c r="J216" s="27"/>
      <c r="K216" s="25"/>
      <c r="L216" s="52"/>
      <c r="M216" s="27"/>
      <c r="N216" s="27"/>
      <c r="O216" s="54"/>
      <c r="P216" s="27"/>
      <c r="Q216" s="27"/>
      <c r="R216" s="27"/>
      <c r="S216" s="27"/>
      <c r="T216" s="27"/>
      <c r="U216" s="54"/>
      <c r="V216" s="27"/>
      <c r="W216" s="27"/>
    </row>
    <row r="217" spans="1:23" s="39" customFormat="1" ht="15">
      <c r="A217" s="18"/>
      <c r="B217" s="19" t="s">
        <v>61</v>
      </c>
      <c r="C217" s="20"/>
      <c r="D217" s="19"/>
      <c r="E217" s="21">
        <v>19</v>
      </c>
      <c r="F217" s="22"/>
      <c r="G217" s="23" t="s">
        <v>63</v>
      </c>
      <c r="H217" s="23"/>
      <c r="I217" s="24" t="s">
        <v>137</v>
      </c>
      <c r="J217" s="24"/>
      <c r="K217" s="25"/>
      <c r="L217" s="26">
        <v>150</v>
      </c>
      <c r="M217" s="18"/>
      <c r="N217" s="19" t="s">
        <v>61</v>
      </c>
      <c r="O217" s="20"/>
      <c r="P217" s="19"/>
      <c r="Q217" s="21">
        <v>20</v>
      </c>
      <c r="R217" s="22"/>
      <c r="S217" s="23" t="s">
        <v>63</v>
      </c>
      <c r="T217" s="23"/>
      <c r="U217" s="24" t="s">
        <v>139</v>
      </c>
      <c r="V217" s="24"/>
      <c r="W217" s="25"/>
    </row>
    <row r="218" spans="1:23" s="39" customFormat="1" ht="12.75">
      <c r="A218" s="28"/>
      <c r="B218" s="28"/>
      <c r="C218" s="29"/>
      <c r="D218" s="30"/>
      <c r="E218" s="30"/>
      <c r="F218" s="30"/>
      <c r="G218" s="31" t="s">
        <v>67</v>
      </c>
      <c r="H218" s="31"/>
      <c r="I218" s="24" t="s">
        <v>140</v>
      </c>
      <c r="J218" s="24"/>
      <c r="K218" s="25"/>
      <c r="L218" s="26">
        <v>150</v>
      </c>
      <c r="M218" s="28"/>
      <c r="N218" s="28"/>
      <c r="O218" s="29"/>
      <c r="P218" s="30"/>
      <c r="Q218" s="30"/>
      <c r="R218" s="30"/>
      <c r="S218" s="31" t="s">
        <v>67</v>
      </c>
      <c r="T218" s="31"/>
      <c r="U218" s="24" t="s">
        <v>141</v>
      </c>
      <c r="V218" s="24"/>
      <c r="W218" s="25"/>
    </row>
    <row r="219" spans="1:23" s="39" customFormat="1" ht="4.5" customHeight="1">
      <c r="A219" s="82"/>
      <c r="B219" s="83"/>
      <c r="C219" s="84"/>
      <c r="D219" s="85"/>
      <c r="E219" s="86"/>
      <c r="F219" s="87"/>
      <c r="G219" s="88"/>
      <c r="H219" s="88"/>
      <c r="I219" s="84"/>
      <c r="J219" s="83"/>
      <c r="K219" s="89"/>
      <c r="L219" s="81"/>
      <c r="M219" s="82"/>
      <c r="N219" s="83"/>
      <c r="O219" s="84"/>
      <c r="P219" s="85"/>
      <c r="Q219" s="86"/>
      <c r="R219" s="87"/>
      <c r="S219" s="88"/>
      <c r="T219" s="88"/>
      <c r="U219" s="84"/>
      <c r="V219" s="83"/>
      <c r="W219" s="89"/>
    </row>
    <row r="220" spans="1:23" s="39" customFormat="1" ht="12.75" customHeight="1">
      <c r="A220" s="90"/>
      <c r="B220" s="91"/>
      <c r="C220" s="92"/>
      <c r="D220" s="93"/>
      <c r="E220" s="34" t="s">
        <v>70</v>
      </c>
      <c r="F220" s="94" t="s">
        <v>369</v>
      </c>
      <c r="G220" s="95"/>
      <c r="H220" s="96"/>
      <c r="I220" s="42"/>
      <c r="J220" s="275"/>
      <c r="K220" s="209"/>
      <c r="L220" s="98"/>
      <c r="M220" s="90"/>
      <c r="N220" s="91"/>
      <c r="O220" s="92"/>
      <c r="P220" s="93"/>
      <c r="Q220" s="34" t="s">
        <v>70</v>
      </c>
      <c r="R220" s="94" t="s">
        <v>1394</v>
      </c>
      <c r="S220" s="95"/>
      <c r="T220" s="96"/>
      <c r="U220" s="42"/>
      <c r="V220" s="275"/>
      <c r="W220" s="209"/>
    </row>
    <row r="221" spans="1:23" s="39" customFormat="1" ht="12.75" customHeight="1">
      <c r="A221" s="90"/>
      <c r="B221" s="91"/>
      <c r="C221" s="92"/>
      <c r="D221" s="93"/>
      <c r="E221" s="40" t="s">
        <v>73</v>
      </c>
      <c r="F221" s="94" t="s">
        <v>271</v>
      </c>
      <c r="G221" s="99"/>
      <c r="H221" s="96"/>
      <c r="I221" s="44"/>
      <c r="J221" s="276">
        <f>IF(F220&amp;F221&amp;F222&amp;F223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7.1</v>
      </c>
      <c r="K221" s="277"/>
      <c r="L221" s="98"/>
      <c r="M221" s="90"/>
      <c r="N221" s="91"/>
      <c r="O221" s="92"/>
      <c r="P221" s="93"/>
      <c r="Q221" s="40" t="s">
        <v>73</v>
      </c>
      <c r="R221" s="94" t="s">
        <v>106</v>
      </c>
      <c r="S221" s="99"/>
      <c r="T221" s="96"/>
      <c r="U221" s="44"/>
      <c r="V221" s="276">
        <f>IF(R220&amp;R221&amp;R222&amp;R223="","",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+0.1)</f>
        <v>12.1</v>
      </c>
      <c r="W221" s="277"/>
    </row>
    <row r="222" spans="1:23" s="39" customFormat="1" ht="12.75" customHeight="1">
      <c r="A222" s="90"/>
      <c r="B222" s="91"/>
      <c r="C222" s="92"/>
      <c r="D222" s="93"/>
      <c r="E222" s="40" t="s">
        <v>76</v>
      </c>
      <c r="F222" s="94" t="s">
        <v>1395</v>
      </c>
      <c r="G222" s="95"/>
      <c r="H222" s="96"/>
      <c r="I222" s="278">
        <f>IF(J221="","",(LEN(B224&amp;B225&amp;B226&amp;B227)-LEN(SUBSTITUTE(B224&amp;B225&amp;B226&amp;B227,"Т","")))*4+(LEN(B224&amp;B225&amp;B226&amp;B227)-LEN(SUBSTITUTE(B224&amp;B225&amp;B226&amp;B227,"К","")))*3+(LEN(B224&amp;B225&amp;B226&amp;B227)-LEN(SUBSTITUTE(B224&amp;B225&amp;B226&amp;B227,"Д","")))*2+(LEN(B224&amp;B225&amp;B226&amp;B227)-LEN(SUBSTITUTE(B224&amp;B225&amp;B226&amp;B227,"В","")))+0.1)</f>
        <v>8.1</v>
      </c>
      <c r="J222" s="276" t="str">
        <f>IF(J221="","","+")</f>
        <v>+</v>
      </c>
      <c r="K222" s="279">
        <f>IF(J221="","",(LEN(H224&amp;H225&amp;H226&amp;H227)-LEN(SUBSTITUTE(H224&amp;H225&amp;H226&amp;H227,"Т","")))*4+(LEN(H224&amp;H225&amp;H226&amp;H227)-LEN(SUBSTITUTE(H224&amp;H225&amp;H226&amp;H227,"К","")))*3+(LEN(H224&amp;H225&amp;H226&amp;H227)-LEN(SUBSTITUTE(H224&amp;H225&amp;H226&amp;H227,"Д","")))*2+(LEN(H224&amp;H225&amp;H226&amp;H227)-LEN(SUBSTITUTE(H224&amp;H225&amp;H226&amp;H227,"В","")))+0.1)</f>
        <v>7.1</v>
      </c>
      <c r="L222" s="98"/>
      <c r="M222" s="90"/>
      <c r="N222" s="91"/>
      <c r="O222" s="92"/>
      <c r="P222" s="93"/>
      <c r="Q222" s="40" t="s">
        <v>76</v>
      </c>
      <c r="R222" s="94" t="s">
        <v>1396</v>
      </c>
      <c r="S222" s="95"/>
      <c r="T222" s="96"/>
      <c r="U222" s="278">
        <f>IF(V221="","",(LEN(N224&amp;N225&amp;N226&amp;N227)-LEN(SUBSTITUTE(N224&amp;N225&amp;N226&amp;N227,"Т","")))*4+(LEN(N224&amp;N225&amp;N226&amp;N227)-LEN(SUBSTITUTE(N224&amp;N225&amp;N226&amp;N227,"К","")))*3+(LEN(N224&amp;N225&amp;N226&amp;N227)-LEN(SUBSTITUTE(N224&amp;N225&amp;N226&amp;N227,"Д","")))*2+(LEN(N224&amp;N225&amp;N226&amp;N227)-LEN(SUBSTITUTE(N224&amp;N225&amp;N226&amp;N227,"В","")))+0.1)</f>
        <v>7.1</v>
      </c>
      <c r="V222" s="276" t="str">
        <f>IF(V221="","","+")</f>
        <v>+</v>
      </c>
      <c r="W222" s="279">
        <f>IF(V221="","",(LEN(T224&amp;T225&amp;T226&amp;T227)-LEN(SUBSTITUTE(T224&amp;T225&amp;T226&amp;T227,"Т","")))*4+(LEN(T224&amp;T225&amp;T226&amp;T227)-LEN(SUBSTITUTE(T224&amp;T225&amp;T226&amp;T227,"К","")))*3+(LEN(T224&amp;T225&amp;T226&amp;T227)-LEN(SUBSTITUTE(T224&amp;T225&amp;T226&amp;T227,"Д","")))*2+(LEN(T224&amp;T225&amp;T226&amp;T227)-LEN(SUBSTITUTE(T224&amp;T225&amp;T226&amp;T227,"В","")))+0.1)</f>
        <v>12.1</v>
      </c>
    </row>
    <row r="223" spans="1:23" s="39" customFormat="1" ht="12.75" customHeight="1">
      <c r="A223" s="90"/>
      <c r="B223" s="91"/>
      <c r="C223" s="92"/>
      <c r="D223" s="93"/>
      <c r="E223" s="34" t="s">
        <v>79</v>
      </c>
      <c r="F223" s="94" t="s">
        <v>68</v>
      </c>
      <c r="G223" s="95"/>
      <c r="H223" s="96"/>
      <c r="I223" s="44"/>
      <c r="J223" s="276">
        <f>IF(J221="","",(LEN(F228&amp;F229&amp;F230&amp;F231)-LEN(SUBSTITUTE(F228&amp;F229&amp;F230&amp;F231,"Т","")))*4+(LEN(F228&amp;F229&amp;F230&amp;F231)-LEN(SUBSTITUTE(F228&amp;F229&amp;F230&amp;F231,"К","")))*3+(LEN(F228&amp;F229&amp;F230&amp;F231)-LEN(SUBSTITUTE(F228&amp;F229&amp;F230&amp;F231,"Д","")))*2+(LEN(F228&amp;F229&amp;F230&amp;F231)-LEN(SUBSTITUTE(F228&amp;F229&amp;F230&amp;F231,"В","")))+0.1)</f>
        <v>18.1</v>
      </c>
      <c r="K223" s="277"/>
      <c r="L223" s="98"/>
      <c r="M223" s="90"/>
      <c r="N223" s="91"/>
      <c r="O223" s="92"/>
      <c r="P223" s="93"/>
      <c r="Q223" s="34" t="s">
        <v>79</v>
      </c>
      <c r="R223" s="94" t="s">
        <v>1397</v>
      </c>
      <c r="S223" s="95"/>
      <c r="T223" s="96"/>
      <c r="U223" s="44"/>
      <c r="V223" s="276">
        <f>IF(V221="","",(LEN(R228&amp;R229&amp;R230&amp;R231)-LEN(SUBSTITUTE(R228&amp;R229&amp;R230&amp;R231,"Т","")))*4+(LEN(R228&amp;R229&amp;R230&amp;R231)-LEN(SUBSTITUTE(R228&amp;R229&amp;R230&amp;R231,"К","")))*3+(LEN(R228&amp;R229&amp;R230&amp;R231)-LEN(SUBSTITUTE(R228&amp;R229&amp;R230&amp;R231,"Д","")))*2+(LEN(R228&amp;R229&amp;R230&amp;R231)-LEN(SUBSTITUTE(R228&amp;R229&amp;R230&amp;R231,"В","")))+0.1)</f>
        <v>9.1</v>
      </c>
      <c r="W223" s="277"/>
    </row>
    <row r="224" spans="1:23" s="39" customFormat="1" ht="12.75" customHeight="1">
      <c r="A224" s="101" t="s">
        <v>70</v>
      </c>
      <c r="B224" s="109" t="s">
        <v>1398</v>
      </c>
      <c r="C224" s="92"/>
      <c r="D224" s="93"/>
      <c r="E224" s="103"/>
      <c r="F224" s="95"/>
      <c r="G224" s="34" t="s">
        <v>70</v>
      </c>
      <c r="H224" s="104" t="s">
        <v>627</v>
      </c>
      <c r="I224" s="95"/>
      <c r="J224" s="99"/>
      <c r="K224" s="97"/>
      <c r="L224" s="98"/>
      <c r="M224" s="101" t="s">
        <v>70</v>
      </c>
      <c r="N224" s="102" t="s">
        <v>161</v>
      </c>
      <c r="O224" s="92"/>
      <c r="P224" s="93"/>
      <c r="Q224" s="103"/>
      <c r="R224" s="95"/>
      <c r="S224" s="34" t="s">
        <v>70</v>
      </c>
      <c r="T224" s="104" t="s">
        <v>1026</v>
      </c>
      <c r="U224" s="95"/>
      <c r="V224" s="99"/>
      <c r="W224" s="97"/>
    </row>
    <row r="225" spans="1:23" s="39" customFormat="1" ht="12.75" customHeight="1">
      <c r="A225" s="105" t="s">
        <v>73</v>
      </c>
      <c r="B225" s="102" t="s">
        <v>1269</v>
      </c>
      <c r="C225" s="106"/>
      <c r="D225" s="93"/>
      <c r="E225" s="103"/>
      <c r="F225" s="107"/>
      <c r="G225" s="40" t="s">
        <v>73</v>
      </c>
      <c r="H225" s="104" t="s">
        <v>377</v>
      </c>
      <c r="I225" s="95"/>
      <c r="J225" s="99"/>
      <c r="K225" s="97"/>
      <c r="L225" s="98"/>
      <c r="M225" s="105" t="s">
        <v>73</v>
      </c>
      <c r="N225" s="102" t="s">
        <v>153</v>
      </c>
      <c r="O225" s="106"/>
      <c r="P225" s="93"/>
      <c r="Q225" s="103"/>
      <c r="R225" s="107"/>
      <c r="S225" s="40" t="s">
        <v>73</v>
      </c>
      <c r="T225" s="151" t="s">
        <v>1399</v>
      </c>
      <c r="U225" s="95"/>
      <c r="V225" s="99"/>
      <c r="W225" s="97"/>
    </row>
    <row r="226" spans="1:23" s="39" customFormat="1" ht="12.75" customHeight="1">
      <c r="A226" s="105" t="s">
        <v>76</v>
      </c>
      <c r="B226" s="102" t="s">
        <v>783</v>
      </c>
      <c r="C226" s="92"/>
      <c r="D226" s="93"/>
      <c r="E226" s="103"/>
      <c r="F226" s="107"/>
      <c r="G226" s="40" t="s">
        <v>76</v>
      </c>
      <c r="H226" s="104" t="s">
        <v>426</v>
      </c>
      <c r="I226" s="95"/>
      <c r="J226" s="95"/>
      <c r="K226" s="97"/>
      <c r="L226" s="98"/>
      <c r="M226" s="105" t="s">
        <v>76</v>
      </c>
      <c r="N226" s="102" t="s">
        <v>1400</v>
      </c>
      <c r="O226" s="92"/>
      <c r="P226" s="93"/>
      <c r="Q226" s="103"/>
      <c r="R226" s="107"/>
      <c r="S226" s="40" t="s">
        <v>76</v>
      </c>
      <c r="T226" s="104" t="s">
        <v>1401</v>
      </c>
      <c r="U226" s="95"/>
      <c r="V226" s="95"/>
      <c r="W226" s="97"/>
    </row>
    <row r="227" spans="1:23" s="39" customFormat="1" ht="12.75" customHeight="1">
      <c r="A227" s="101" t="s">
        <v>79</v>
      </c>
      <c r="B227" s="102" t="s">
        <v>176</v>
      </c>
      <c r="C227" s="106"/>
      <c r="D227" s="93"/>
      <c r="E227" s="103"/>
      <c r="F227" s="95"/>
      <c r="G227" s="34" t="s">
        <v>79</v>
      </c>
      <c r="H227" s="104" t="s">
        <v>1402</v>
      </c>
      <c r="I227" s="95"/>
      <c r="J227" s="108" t="s">
        <v>96</v>
      </c>
      <c r="K227" s="97"/>
      <c r="L227" s="98"/>
      <c r="M227" s="101" t="s">
        <v>79</v>
      </c>
      <c r="N227" s="109" t="s">
        <v>1084</v>
      </c>
      <c r="O227" s="106"/>
      <c r="P227" s="93"/>
      <c r="Q227" s="103"/>
      <c r="R227" s="95"/>
      <c r="S227" s="34" t="s">
        <v>79</v>
      </c>
      <c r="T227" s="104" t="s">
        <v>1290</v>
      </c>
      <c r="U227" s="95"/>
      <c r="V227" s="108" t="s">
        <v>96</v>
      </c>
      <c r="W227" s="97"/>
    </row>
    <row r="228" spans="1:23" s="39" customFormat="1" ht="12.75" customHeight="1">
      <c r="A228" s="110"/>
      <c r="B228" s="106"/>
      <c r="C228" s="106"/>
      <c r="D228" s="93"/>
      <c r="E228" s="34" t="s">
        <v>70</v>
      </c>
      <c r="F228" s="94" t="s">
        <v>459</v>
      </c>
      <c r="G228" s="95"/>
      <c r="H228" s="111"/>
      <c r="I228" s="112" t="s">
        <v>100</v>
      </c>
      <c r="J228" s="113" t="s">
        <v>1403</v>
      </c>
      <c r="K228" s="97"/>
      <c r="L228" s="98"/>
      <c r="M228" s="110"/>
      <c r="N228" s="106"/>
      <c r="O228" s="106"/>
      <c r="P228" s="93"/>
      <c r="Q228" s="34" t="s">
        <v>70</v>
      </c>
      <c r="R228" s="94" t="s">
        <v>1404</v>
      </c>
      <c r="S228" s="95"/>
      <c r="T228" s="111"/>
      <c r="U228" s="112" t="s">
        <v>100</v>
      </c>
      <c r="V228" s="113" t="s">
        <v>1405</v>
      </c>
      <c r="W228" s="97"/>
    </row>
    <row r="229" spans="1:23" s="39" customFormat="1" ht="12.75" customHeight="1">
      <c r="A229" s="90"/>
      <c r="B229" s="114" t="s">
        <v>104</v>
      </c>
      <c r="C229" s="92"/>
      <c r="D229" s="93"/>
      <c r="E229" s="40" t="s">
        <v>73</v>
      </c>
      <c r="F229" s="94" t="s">
        <v>1406</v>
      </c>
      <c r="G229" s="95"/>
      <c r="H229" s="96"/>
      <c r="I229" s="112" t="s">
        <v>5</v>
      </c>
      <c r="J229" s="115" t="s">
        <v>1403</v>
      </c>
      <c r="K229" s="97"/>
      <c r="L229" s="98"/>
      <c r="M229" s="90"/>
      <c r="N229" s="114" t="s">
        <v>104</v>
      </c>
      <c r="O229" s="92"/>
      <c r="P229" s="93"/>
      <c r="Q229" s="40" t="s">
        <v>73</v>
      </c>
      <c r="R229" s="94" t="s">
        <v>1407</v>
      </c>
      <c r="S229" s="95"/>
      <c r="T229" s="96"/>
      <c r="U229" s="112" t="s">
        <v>5</v>
      </c>
      <c r="V229" s="115" t="s">
        <v>1405</v>
      </c>
      <c r="W229" s="97"/>
    </row>
    <row r="230" spans="1:23" s="39" customFormat="1" ht="12.75" customHeight="1">
      <c r="A230" s="90"/>
      <c r="B230" s="114" t="s">
        <v>1408</v>
      </c>
      <c r="C230" s="92"/>
      <c r="D230" s="93"/>
      <c r="E230" s="40" t="s">
        <v>76</v>
      </c>
      <c r="F230" s="94" t="s">
        <v>68</v>
      </c>
      <c r="G230" s="99"/>
      <c r="H230" s="96"/>
      <c r="I230" s="112" t="s">
        <v>109</v>
      </c>
      <c r="J230" s="115" t="s">
        <v>1409</v>
      </c>
      <c r="K230" s="97"/>
      <c r="L230" s="98"/>
      <c r="M230" s="90"/>
      <c r="N230" s="114" t="s">
        <v>1141</v>
      </c>
      <c r="O230" s="92"/>
      <c r="P230" s="93"/>
      <c r="Q230" s="40" t="s">
        <v>76</v>
      </c>
      <c r="R230" s="94" t="s">
        <v>221</v>
      </c>
      <c r="S230" s="99"/>
      <c r="T230" s="96"/>
      <c r="U230" s="112" t="s">
        <v>109</v>
      </c>
      <c r="V230" s="115" t="s">
        <v>1410</v>
      </c>
      <c r="W230" s="97"/>
    </row>
    <row r="231" spans="1:23" s="39" customFormat="1" ht="12.75" customHeight="1">
      <c r="A231" s="116"/>
      <c r="B231" s="117"/>
      <c r="C231" s="117"/>
      <c r="D231" s="93"/>
      <c r="E231" s="34" t="s">
        <v>79</v>
      </c>
      <c r="F231" s="102" t="s">
        <v>1411</v>
      </c>
      <c r="G231" s="117"/>
      <c r="H231" s="117"/>
      <c r="I231" s="118" t="s">
        <v>115</v>
      </c>
      <c r="J231" s="115" t="s">
        <v>1409</v>
      </c>
      <c r="K231" s="119"/>
      <c r="L231" s="120"/>
      <c r="M231" s="116"/>
      <c r="N231" s="117"/>
      <c r="O231" s="117"/>
      <c r="P231" s="93"/>
      <c r="Q231" s="34" t="s">
        <v>79</v>
      </c>
      <c r="R231" s="102" t="s">
        <v>909</v>
      </c>
      <c r="S231" s="117"/>
      <c r="T231" s="117"/>
      <c r="U231" s="118" t="s">
        <v>115</v>
      </c>
      <c r="V231" s="115" t="s">
        <v>1410</v>
      </c>
      <c r="W231" s="119"/>
    </row>
    <row r="232" spans="1:23" ht="4.5" customHeight="1">
      <c r="A232" s="121"/>
      <c r="B232" s="122"/>
      <c r="C232" s="123"/>
      <c r="D232" s="124"/>
      <c r="E232" s="125"/>
      <c r="F232" s="126"/>
      <c r="G232" s="127"/>
      <c r="H232" s="127"/>
      <c r="I232" s="123"/>
      <c r="J232" s="122"/>
      <c r="K232" s="128"/>
      <c r="L232" s="129"/>
      <c r="M232" s="121"/>
      <c r="N232" s="122"/>
      <c r="O232" s="123"/>
      <c r="P232" s="124"/>
      <c r="Q232" s="125"/>
      <c r="R232" s="126"/>
      <c r="S232" s="127"/>
      <c r="T232" s="127"/>
      <c r="U232" s="123"/>
      <c r="V232" s="122"/>
      <c r="W232" s="128"/>
    </row>
    <row r="233" spans="1:30" ht="12.75" customHeight="1">
      <c r="A233" s="130"/>
      <c r="B233" s="130" t="s">
        <v>117</v>
      </c>
      <c r="C233" s="131"/>
      <c r="D233" s="132" t="s">
        <v>118</v>
      </c>
      <c r="E233" s="132" t="s">
        <v>119</v>
      </c>
      <c r="F233" s="132" t="s">
        <v>120</v>
      </c>
      <c r="G233" s="133" t="s">
        <v>121</v>
      </c>
      <c r="H233" s="134"/>
      <c r="I233" s="131" t="s">
        <v>122</v>
      </c>
      <c r="J233" s="132" t="s">
        <v>117</v>
      </c>
      <c r="K233" s="130" t="s">
        <v>123</v>
      </c>
      <c r="L233" s="26">
        <v>150</v>
      </c>
      <c r="M233" s="130"/>
      <c r="N233" s="130" t="s">
        <v>117</v>
      </c>
      <c r="O233" s="131"/>
      <c r="P233" s="132" t="s">
        <v>118</v>
      </c>
      <c r="Q233" s="132" t="s">
        <v>119</v>
      </c>
      <c r="R233" s="132" t="s">
        <v>120</v>
      </c>
      <c r="S233" s="133" t="s">
        <v>121</v>
      </c>
      <c r="T233" s="134"/>
      <c r="U233" s="131" t="s">
        <v>122</v>
      </c>
      <c r="V233" s="132" t="s">
        <v>117</v>
      </c>
      <c r="W233" s="135" t="s">
        <v>123</v>
      </c>
      <c r="X233" s="280" t="s">
        <v>1229</v>
      </c>
      <c r="Y233" s="311" t="s">
        <v>1230</v>
      </c>
      <c r="Z233" s="313" t="s">
        <v>1231</v>
      </c>
      <c r="AA233" s="315" t="s">
        <v>1232</v>
      </c>
      <c r="AB233" s="311" t="s">
        <v>1233</v>
      </c>
      <c r="AC233" s="313" t="s">
        <v>1231</v>
      </c>
      <c r="AD233" s="315" t="s">
        <v>1232</v>
      </c>
    </row>
    <row r="234" spans="1:30" ht="12.75">
      <c r="A234" s="136" t="s">
        <v>123</v>
      </c>
      <c r="B234" s="136" t="s">
        <v>124</v>
      </c>
      <c r="C234" s="137" t="s">
        <v>125</v>
      </c>
      <c r="D234" s="138" t="s">
        <v>126</v>
      </c>
      <c r="E234" s="138" t="s">
        <v>127</v>
      </c>
      <c r="F234" s="138"/>
      <c r="G234" s="139" t="s">
        <v>125</v>
      </c>
      <c r="H234" s="139" t="s">
        <v>122</v>
      </c>
      <c r="I234" s="137"/>
      <c r="J234" s="136" t="s">
        <v>124</v>
      </c>
      <c r="K234" s="136"/>
      <c r="L234" s="26">
        <v>150</v>
      </c>
      <c r="M234" s="136" t="s">
        <v>123</v>
      </c>
      <c r="N234" s="136" t="s">
        <v>124</v>
      </c>
      <c r="O234" s="137" t="s">
        <v>125</v>
      </c>
      <c r="P234" s="138" t="s">
        <v>126</v>
      </c>
      <c r="Q234" s="138" t="s">
        <v>127</v>
      </c>
      <c r="R234" s="138"/>
      <c r="S234" s="139" t="s">
        <v>125</v>
      </c>
      <c r="T234" s="139" t="s">
        <v>122</v>
      </c>
      <c r="U234" s="137"/>
      <c r="V234" s="136" t="s">
        <v>124</v>
      </c>
      <c r="W234" s="140"/>
      <c r="X234" s="281" t="s">
        <v>1234</v>
      </c>
      <c r="Y234" s="312"/>
      <c r="Z234" s="314"/>
      <c r="AA234" s="316"/>
      <c r="AB234" s="312"/>
      <c r="AC234" s="314"/>
      <c r="AD234" s="316"/>
    </row>
    <row r="235" spans="1:30" ht="16.5" customHeight="1">
      <c r="A235" s="141">
        <v>11.3125</v>
      </c>
      <c r="B235" s="142">
        <v>8</v>
      </c>
      <c r="C235" s="143">
        <v>10</v>
      </c>
      <c r="D235" s="185" t="s">
        <v>1412</v>
      </c>
      <c r="E235" s="144" t="s">
        <v>100</v>
      </c>
      <c r="F235" s="150">
        <v>12</v>
      </c>
      <c r="G235" s="146">
        <v>920</v>
      </c>
      <c r="H235" s="146"/>
      <c r="I235" s="147">
        <v>4</v>
      </c>
      <c r="J235" s="148">
        <v>0</v>
      </c>
      <c r="K235" s="187">
        <v>-11.3125</v>
      </c>
      <c r="L235" s="26"/>
      <c r="M235" s="141">
        <v>2.125</v>
      </c>
      <c r="N235" s="142">
        <v>6</v>
      </c>
      <c r="O235" s="143">
        <v>10</v>
      </c>
      <c r="P235" s="185" t="s">
        <v>135</v>
      </c>
      <c r="Q235" s="144" t="s">
        <v>100</v>
      </c>
      <c r="R235" s="150">
        <v>9</v>
      </c>
      <c r="S235" s="146">
        <v>140</v>
      </c>
      <c r="T235" s="146"/>
      <c r="U235" s="147">
        <v>4</v>
      </c>
      <c r="V235" s="148">
        <v>2</v>
      </c>
      <c r="W235" s="183">
        <v>-2.125</v>
      </c>
      <c r="X235" s="282">
        <f>A235+M235</f>
        <v>13.4375</v>
      </c>
      <c r="Y235" s="196">
        <f>O235</f>
        <v>10</v>
      </c>
      <c r="Z235" s="243">
        <f>MATCH(A235,{-40000,-0.9999999999,1,40000},1)-1+MATCH(M235,{-40000,-0.9999999999,1,40000},1)-1</f>
        <v>4</v>
      </c>
      <c r="AA235" s="243">
        <f>MATCH(X235,{-40000,-6.9999999999,-2.9999999999,3,7,40000},1)/2-0.5</f>
        <v>2</v>
      </c>
      <c r="AB235" s="196">
        <f>U235</f>
        <v>4</v>
      </c>
      <c r="AC235" s="243">
        <f>4-Z235</f>
        <v>0</v>
      </c>
      <c r="AD235" s="243">
        <f>2-AA235</f>
        <v>0</v>
      </c>
    </row>
    <row r="236" spans="1:30" ht="16.5" customHeight="1">
      <c r="A236" s="141">
        <v>-6.75</v>
      </c>
      <c r="B236" s="142">
        <v>2</v>
      </c>
      <c r="C236" s="143">
        <v>8</v>
      </c>
      <c r="D236" s="185" t="s">
        <v>130</v>
      </c>
      <c r="E236" s="144" t="s">
        <v>5</v>
      </c>
      <c r="F236" s="150">
        <v>9</v>
      </c>
      <c r="G236" s="146"/>
      <c r="H236" s="146">
        <v>50</v>
      </c>
      <c r="I236" s="147">
        <v>9</v>
      </c>
      <c r="J236" s="148">
        <v>6</v>
      </c>
      <c r="K236" s="187">
        <v>6.75</v>
      </c>
      <c r="L236" s="26"/>
      <c r="M236" s="141">
        <v>-3.8125</v>
      </c>
      <c r="N236" s="142">
        <v>2</v>
      </c>
      <c r="O236" s="143">
        <v>8</v>
      </c>
      <c r="P236" s="185" t="s">
        <v>181</v>
      </c>
      <c r="Q236" s="144" t="s">
        <v>100</v>
      </c>
      <c r="R236" s="150">
        <v>8</v>
      </c>
      <c r="S236" s="146"/>
      <c r="T236" s="146">
        <v>100</v>
      </c>
      <c r="U236" s="147">
        <v>9</v>
      </c>
      <c r="V236" s="148">
        <v>6</v>
      </c>
      <c r="W236" s="183">
        <v>3.8125</v>
      </c>
      <c r="X236" s="282">
        <f>A236+M236</f>
        <v>-10.5625</v>
      </c>
      <c r="Y236" s="196">
        <f>O236</f>
        <v>8</v>
      </c>
      <c r="Z236" s="243">
        <f>MATCH(A236,{-40000,-0.9999999999,1,40000},1)-1+MATCH(M236,{-40000,-0.9999999999,1,40000},1)-1</f>
        <v>0</v>
      </c>
      <c r="AA236" s="243">
        <f>MATCH(X236,{-40000,-6.9999999999,-2.9999999999,3,7,40000},1)/2-0.5</f>
        <v>0</v>
      </c>
      <c r="AB236" s="196">
        <f>U236</f>
        <v>9</v>
      </c>
      <c r="AC236" s="243">
        <f>4-Z236</f>
        <v>4</v>
      </c>
      <c r="AD236" s="243">
        <f>2-AA236</f>
        <v>2</v>
      </c>
    </row>
    <row r="237" spans="1:30" ht="16.5" customHeight="1">
      <c r="A237" s="141">
        <v>2.5625</v>
      </c>
      <c r="B237" s="142">
        <v>5</v>
      </c>
      <c r="C237" s="143">
        <v>2</v>
      </c>
      <c r="D237" s="185" t="s">
        <v>1429</v>
      </c>
      <c r="E237" s="144" t="s">
        <v>100</v>
      </c>
      <c r="F237" s="150">
        <v>12</v>
      </c>
      <c r="G237" s="146">
        <v>420</v>
      </c>
      <c r="H237" s="146"/>
      <c r="I237" s="147">
        <v>3</v>
      </c>
      <c r="J237" s="148">
        <v>3</v>
      </c>
      <c r="K237" s="187">
        <v>-2.5625</v>
      </c>
      <c r="L237" s="26"/>
      <c r="M237" s="141">
        <v>2.125</v>
      </c>
      <c r="N237" s="142">
        <v>6</v>
      </c>
      <c r="O237" s="143">
        <v>2</v>
      </c>
      <c r="P237" s="185" t="s">
        <v>181</v>
      </c>
      <c r="Q237" s="144" t="s">
        <v>100</v>
      </c>
      <c r="R237" s="150">
        <v>9</v>
      </c>
      <c r="S237" s="146">
        <v>140</v>
      </c>
      <c r="T237" s="146"/>
      <c r="U237" s="147">
        <v>3</v>
      </c>
      <c r="V237" s="148">
        <v>2</v>
      </c>
      <c r="W237" s="183">
        <v>-2.125</v>
      </c>
      <c r="X237" s="282">
        <f>A237+M237</f>
        <v>4.6875</v>
      </c>
      <c r="Y237" s="196">
        <f>O237</f>
        <v>2</v>
      </c>
      <c r="Z237" s="243">
        <f>MATCH(A237,{-40000,-0.9999999999,1,40000},1)-1+MATCH(M237,{-40000,-0.9999999999,1,40000},1)-1</f>
        <v>4</v>
      </c>
      <c r="AA237" s="243">
        <f>MATCH(X237,{-40000,-6.9999999999,-2.9999999999,3,7,40000},1)/2-0.5</f>
        <v>1.5</v>
      </c>
      <c r="AB237" s="196">
        <f>U237</f>
        <v>3</v>
      </c>
      <c r="AC237" s="243">
        <f>4-Z237</f>
        <v>0</v>
      </c>
      <c r="AD237" s="243">
        <f>2-AA237</f>
        <v>0.5</v>
      </c>
    </row>
    <row r="238" spans="1:30" ht="16.5" customHeight="1">
      <c r="A238" s="141">
        <v>-9.9375</v>
      </c>
      <c r="B238" s="142">
        <v>0</v>
      </c>
      <c r="C238" s="143">
        <v>1</v>
      </c>
      <c r="D238" s="185" t="s">
        <v>1280</v>
      </c>
      <c r="E238" s="144" t="s">
        <v>5</v>
      </c>
      <c r="F238" s="150">
        <v>6</v>
      </c>
      <c r="G238" s="146"/>
      <c r="H238" s="146">
        <v>300</v>
      </c>
      <c r="I238" s="147">
        <v>5</v>
      </c>
      <c r="J238" s="148">
        <v>8</v>
      </c>
      <c r="K238" s="187">
        <v>9.9375</v>
      </c>
      <c r="L238" s="26"/>
      <c r="M238" s="141">
        <v>-8.125</v>
      </c>
      <c r="N238" s="142">
        <v>0</v>
      </c>
      <c r="O238" s="143">
        <v>1</v>
      </c>
      <c r="P238" s="185" t="s">
        <v>130</v>
      </c>
      <c r="Q238" s="144" t="s">
        <v>100</v>
      </c>
      <c r="R238" s="150">
        <v>7</v>
      </c>
      <c r="S238" s="146"/>
      <c r="T238" s="146">
        <v>300</v>
      </c>
      <c r="U238" s="147">
        <v>5</v>
      </c>
      <c r="V238" s="148">
        <v>8</v>
      </c>
      <c r="W238" s="183">
        <v>8.125</v>
      </c>
      <c r="X238" s="282">
        <f>A238+M238</f>
        <v>-18.0625</v>
      </c>
      <c r="Y238" s="196">
        <f>O238</f>
        <v>1</v>
      </c>
      <c r="Z238" s="243">
        <f>MATCH(A238,{-40000,-0.9999999999,1,40000},1)-1+MATCH(M238,{-40000,-0.9999999999,1,40000},1)-1</f>
        <v>0</v>
      </c>
      <c r="AA238" s="243">
        <f>MATCH(X238,{-40000,-6.9999999999,-2.9999999999,3,7,40000},1)/2-0.5</f>
        <v>0</v>
      </c>
      <c r="AB238" s="196">
        <f>U238</f>
        <v>5</v>
      </c>
      <c r="AC238" s="243">
        <f>4-Z238</f>
        <v>4</v>
      </c>
      <c r="AD238" s="243">
        <f>2-AA238</f>
        <v>2</v>
      </c>
    </row>
    <row r="239" spans="1:30" ht="16.5" customHeight="1">
      <c r="A239" s="141">
        <v>2.5625</v>
      </c>
      <c r="B239" s="142">
        <v>5</v>
      </c>
      <c r="C239" s="143">
        <v>7</v>
      </c>
      <c r="D239" s="185" t="s">
        <v>1018</v>
      </c>
      <c r="E239" s="144" t="s">
        <v>100</v>
      </c>
      <c r="F239" s="150">
        <v>12</v>
      </c>
      <c r="G239" s="146">
        <v>420</v>
      </c>
      <c r="H239" s="146"/>
      <c r="I239" s="147">
        <v>11</v>
      </c>
      <c r="J239" s="148">
        <v>3</v>
      </c>
      <c r="K239" s="187">
        <v>-2.5625</v>
      </c>
      <c r="L239" s="26"/>
      <c r="M239" s="141">
        <v>2.125</v>
      </c>
      <c r="N239" s="142">
        <v>6</v>
      </c>
      <c r="O239" s="143">
        <v>7</v>
      </c>
      <c r="P239" s="185" t="s">
        <v>135</v>
      </c>
      <c r="Q239" s="144" t="s">
        <v>100</v>
      </c>
      <c r="R239" s="150">
        <v>9</v>
      </c>
      <c r="S239" s="146">
        <v>140</v>
      </c>
      <c r="T239" s="146"/>
      <c r="U239" s="147">
        <v>11</v>
      </c>
      <c r="V239" s="148">
        <v>2</v>
      </c>
      <c r="W239" s="183">
        <v>-2.125</v>
      </c>
      <c r="X239" s="282">
        <f>A239+M239</f>
        <v>4.6875</v>
      </c>
      <c r="Y239" s="196">
        <f>O239</f>
        <v>7</v>
      </c>
      <c r="Z239" s="243">
        <f>MATCH(A239,{-40000,-0.9999999999,1,40000},1)-1+MATCH(M239,{-40000,-0.9999999999,1,40000},1)-1</f>
        <v>4</v>
      </c>
      <c r="AA239" s="243">
        <f>MATCH(X239,{-40000,-6.9999999999,-2.9999999999,3,7,40000},1)/2-0.5</f>
        <v>1.5</v>
      </c>
      <c r="AB239" s="196">
        <f>U239</f>
        <v>11</v>
      </c>
      <c r="AC239" s="243">
        <f>4-Z239</f>
        <v>0</v>
      </c>
      <c r="AD239" s="243">
        <f>2-AA239</f>
        <v>0.5</v>
      </c>
    </row>
    <row r="240" spans="1:23" s="39" customFormat="1" ht="9.75" customHeight="1">
      <c r="A240" s="27"/>
      <c r="B240" s="27"/>
      <c r="C240" s="54"/>
      <c r="D240" s="27"/>
      <c r="E240" s="27"/>
      <c r="F240" s="27"/>
      <c r="G240" s="27"/>
      <c r="H240" s="27"/>
      <c r="I240" s="54"/>
      <c r="J240" s="27"/>
      <c r="K240" s="27"/>
      <c r="L240" s="52"/>
      <c r="M240" s="27"/>
      <c r="N240" s="27"/>
      <c r="O240" s="54"/>
      <c r="P240" s="27"/>
      <c r="Q240" s="27"/>
      <c r="R240" s="27"/>
      <c r="S240" s="27"/>
      <c r="T240" s="27"/>
      <c r="U240" s="54"/>
      <c r="V240" s="27"/>
      <c r="W240" s="27"/>
    </row>
    <row r="241" spans="1:23" s="39" customFormat="1" ht="15">
      <c r="A241" s="18"/>
      <c r="B241" s="19" t="s">
        <v>61</v>
      </c>
      <c r="C241" s="20"/>
      <c r="D241" s="19"/>
      <c r="E241" s="21">
        <v>21</v>
      </c>
      <c r="F241" s="22"/>
      <c r="G241" s="23" t="s">
        <v>63</v>
      </c>
      <c r="H241" s="23"/>
      <c r="I241" s="24" t="s">
        <v>64</v>
      </c>
      <c r="J241" s="24"/>
      <c r="K241" s="25"/>
      <c r="L241" s="26">
        <v>150</v>
      </c>
      <c r="M241" s="18"/>
      <c r="N241" s="19" t="s">
        <v>61</v>
      </c>
      <c r="O241" s="20"/>
      <c r="P241" s="19"/>
      <c r="Q241" s="21">
        <v>22</v>
      </c>
      <c r="R241" s="22"/>
      <c r="S241" s="23" t="s">
        <v>63</v>
      </c>
      <c r="T241" s="23"/>
      <c r="U241" s="24" t="s">
        <v>66</v>
      </c>
      <c r="V241" s="24"/>
      <c r="W241" s="25"/>
    </row>
    <row r="242" spans="1:23" s="39" customFormat="1" ht="12.75">
      <c r="A242" s="28"/>
      <c r="B242" s="28"/>
      <c r="C242" s="29"/>
      <c r="D242" s="30"/>
      <c r="E242" s="30"/>
      <c r="F242" s="30"/>
      <c r="G242" s="31" t="s">
        <v>67</v>
      </c>
      <c r="H242" s="31"/>
      <c r="I242" s="24" t="s">
        <v>69</v>
      </c>
      <c r="J242" s="24"/>
      <c r="K242" s="25"/>
      <c r="L242" s="26">
        <v>150</v>
      </c>
      <c r="M242" s="28"/>
      <c r="N242" s="28"/>
      <c r="O242" s="29"/>
      <c r="P242" s="30"/>
      <c r="Q242" s="30"/>
      <c r="R242" s="30"/>
      <c r="S242" s="31" t="s">
        <v>67</v>
      </c>
      <c r="T242" s="31"/>
      <c r="U242" s="24" t="s">
        <v>140</v>
      </c>
      <c r="V242" s="24"/>
      <c r="W242" s="25"/>
    </row>
    <row r="243" spans="1:23" s="39" customFormat="1" ht="4.5" customHeight="1">
      <c r="A243" s="82"/>
      <c r="B243" s="83"/>
      <c r="C243" s="84"/>
      <c r="D243" s="85"/>
      <c r="E243" s="86"/>
      <c r="F243" s="87"/>
      <c r="G243" s="88"/>
      <c r="H243" s="88"/>
      <c r="I243" s="84"/>
      <c r="J243" s="83"/>
      <c r="K243" s="89"/>
      <c r="L243" s="81"/>
      <c r="M243" s="82"/>
      <c r="N243" s="83"/>
      <c r="O243" s="84"/>
      <c r="P243" s="85"/>
      <c r="Q243" s="86"/>
      <c r="R243" s="87"/>
      <c r="S243" s="88"/>
      <c r="T243" s="88"/>
      <c r="U243" s="84"/>
      <c r="V243" s="83"/>
      <c r="W243" s="89"/>
    </row>
    <row r="244" spans="1:23" s="39" customFormat="1" ht="12.75" customHeight="1">
      <c r="A244" s="90"/>
      <c r="B244" s="91"/>
      <c r="C244" s="92"/>
      <c r="D244" s="93"/>
      <c r="E244" s="34" t="s">
        <v>70</v>
      </c>
      <c r="F244" s="94" t="s">
        <v>1413</v>
      </c>
      <c r="G244" s="95"/>
      <c r="H244" s="96"/>
      <c r="I244" s="42"/>
      <c r="J244" s="275"/>
      <c r="K244" s="209"/>
      <c r="L244" s="98"/>
      <c r="M244" s="90"/>
      <c r="N244" s="91"/>
      <c r="O244" s="92"/>
      <c r="P244" s="93"/>
      <c r="Q244" s="34" t="s">
        <v>70</v>
      </c>
      <c r="R244" s="94" t="s">
        <v>456</v>
      </c>
      <c r="S244" s="95"/>
      <c r="T244" s="96"/>
      <c r="U244" s="42"/>
      <c r="V244" s="275"/>
      <c r="W244" s="209"/>
    </row>
    <row r="245" spans="1:23" s="39" customFormat="1" ht="12.75" customHeight="1">
      <c r="A245" s="90"/>
      <c r="B245" s="91"/>
      <c r="C245" s="92"/>
      <c r="D245" s="93"/>
      <c r="E245" s="40" t="s">
        <v>73</v>
      </c>
      <c r="F245" s="94" t="s">
        <v>1414</v>
      </c>
      <c r="G245" s="99"/>
      <c r="H245" s="96"/>
      <c r="I245" s="44"/>
      <c r="J245" s="276">
        <f>IF(F244&amp;F245&amp;F246&amp;F247="","",(LEN(F244&amp;F245&amp;F246&amp;F247)-LEN(SUBSTITUTE(F244&amp;F245&amp;F246&amp;F247,"Т","")))*4+(LEN(F244&amp;F245&amp;F246&amp;F247)-LEN(SUBSTITUTE(F244&amp;F245&amp;F246&amp;F247,"К","")))*3+(LEN(F244&amp;F245&amp;F246&amp;F247)-LEN(SUBSTITUTE(F244&amp;F245&amp;F246&amp;F247,"Д","")))*2+(LEN(F244&amp;F245&amp;F246&amp;F247)-LEN(SUBSTITUTE(F244&amp;F245&amp;F246&amp;F247,"В","")))+0.1)</f>
        <v>12.1</v>
      </c>
      <c r="K245" s="277"/>
      <c r="L245" s="98"/>
      <c r="M245" s="90"/>
      <c r="N245" s="91"/>
      <c r="O245" s="92"/>
      <c r="P245" s="93"/>
      <c r="Q245" s="40" t="s">
        <v>73</v>
      </c>
      <c r="R245" s="94" t="s">
        <v>1415</v>
      </c>
      <c r="S245" s="99"/>
      <c r="T245" s="96"/>
      <c r="U245" s="44"/>
      <c r="V245" s="276">
        <f>IF(R244&amp;R245&amp;R246&amp;R247="","",(LEN(R244&amp;R245&amp;R246&amp;R247)-LEN(SUBSTITUTE(R244&amp;R245&amp;R246&amp;R247,"Т","")))*4+(LEN(R244&amp;R245&amp;R246&amp;R247)-LEN(SUBSTITUTE(R244&amp;R245&amp;R246&amp;R247,"К","")))*3+(LEN(R244&amp;R245&amp;R246&amp;R247)-LEN(SUBSTITUTE(R244&amp;R245&amp;R246&amp;R247,"Д","")))*2+(LEN(R244&amp;R245&amp;R246&amp;R247)-LEN(SUBSTITUTE(R244&amp;R245&amp;R246&amp;R247,"В","")))+0.1)</f>
        <v>8.1</v>
      </c>
      <c r="W245" s="277"/>
    </row>
    <row r="246" spans="1:23" s="39" customFormat="1" ht="12.75" customHeight="1">
      <c r="A246" s="90"/>
      <c r="B246" s="91"/>
      <c r="C246" s="92"/>
      <c r="D246" s="93"/>
      <c r="E246" s="40" t="s">
        <v>76</v>
      </c>
      <c r="F246" s="94" t="s">
        <v>163</v>
      </c>
      <c r="G246" s="95"/>
      <c r="H246" s="96"/>
      <c r="I246" s="278">
        <f>IF(J245="","",(LEN(B248&amp;B249&amp;B250&amp;B251)-LEN(SUBSTITUTE(B248&amp;B249&amp;B250&amp;B251,"Т","")))*4+(LEN(B248&amp;B249&amp;B250&amp;B251)-LEN(SUBSTITUTE(B248&amp;B249&amp;B250&amp;B251,"К","")))*3+(LEN(B248&amp;B249&amp;B250&amp;B251)-LEN(SUBSTITUTE(B248&amp;B249&amp;B250&amp;B251,"Д","")))*2+(LEN(B248&amp;B249&amp;B250&amp;B251)-LEN(SUBSTITUTE(B248&amp;B249&amp;B250&amp;B251,"В","")))+0.1)</f>
        <v>12.1</v>
      </c>
      <c r="J246" s="276" t="str">
        <f>IF(J245="","","+")</f>
        <v>+</v>
      </c>
      <c r="K246" s="279">
        <f>IF(J245="","",(LEN(H248&amp;H249&amp;H250&amp;H251)-LEN(SUBSTITUTE(H248&amp;H249&amp;H250&amp;H251,"Т","")))*4+(LEN(H248&amp;H249&amp;H250&amp;H251)-LEN(SUBSTITUTE(H248&amp;H249&amp;H250&amp;H251,"К","")))*3+(LEN(H248&amp;H249&amp;H250&amp;H251)-LEN(SUBSTITUTE(H248&amp;H249&amp;H250&amp;H251,"Д","")))*2+(LEN(H248&amp;H249&amp;H250&amp;H251)-LEN(SUBSTITUTE(H248&amp;H249&amp;H250&amp;H251,"В","")))+0.1)</f>
        <v>8.1</v>
      </c>
      <c r="L246" s="98"/>
      <c r="M246" s="90"/>
      <c r="N246" s="91"/>
      <c r="O246" s="92"/>
      <c r="P246" s="93"/>
      <c r="Q246" s="40" t="s">
        <v>76</v>
      </c>
      <c r="R246" s="94" t="s">
        <v>1416</v>
      </c>
      <c r="S246" s="95"/>
      <c r="T246" s="96"/>
      <c r="U246" s="278">
        <f>IF(V245="","",(LEN(N248&amp;N249&amp;N250&amp;N251)-LEN(SUBSTITUTE(N248&amp;N249&amp;N250&amp;N251,"Т","")))*4+(LEN(N248&amp;N249&amp;N250&amp;N251)-LEN(SUBSTITUTE(N248&amp;N249&amp;N250&amp;N251,"К","")))*3+(LEN(N248&amp;N249&amp;N250&amp;N251)-LEN(SUBSTITUTE(N248&amp;N249&amp;N250&amp;N251,"Д","")))*2+(LEN(N248&amp;N249&amp;N250&amp;N251)-LEN(SUBSTITUTE(N248&amp;N249&amp;N250&amp;N251,"В","")))+0.1)</f>
        <v>7.1</v>
      </c>
      <c r="V246" s="276" t="str">
        <f>IF(V245="","","+")</f>
        <v>+</v>
      </c>
      <c r="W246" s="279">
        <f>IF(V245="","",(LEN(T248&amp;T249&amp;T250&amp;T251)-LEN(SUBSTITUTE(T248&amp;T249&amp;T250&amp;T251,"Т","")))*4+(LEN(T248&amp;T249&amp;T250&amp;T251)-LEN(SUBSTITUTE(T248&amp;T249&amp;T250&amp;T251,"К","")))*3+(LEN(T248&amp;T249&amp;T250&amp;T251)-LEN(SUBSTITUTE(T248&amp;T249&amp;T250&amp;T251,"Д","")))*2+(LEN(T248&amp;T249&amp;T250&amp;T251)-LEN(SUBSTITUTE(T248&amp;T249&amp;T250&amp;T251,"В","")))+0.1)</f>
        <v>18.1</v>
      </c>
    </row>
    <row r="247" spans="1:23" s="39" customFormat="1" ht="12.75" customHeight="1">
      <c r="A247" s="90"/>
      <c r="B247" s="91"/>
      <c r="C247" s="92"/>
      <c r="D247" s="93"/>
      <c r="E247" s="34" t="s">
        <v>79</v>
      </c>
      <c r="F247" s="94" t="s">
        <v>275</v>
      </c>
      <c r="G247" s="95"/>
      <c r="H247" s="96"/>
      <c r="I247" s="44"/>
      <c r="J247" s="276">
        <f>IF(J245="","",(LEN(F252&amp;F253&amp;F254&amp;F255)-LEN(SUBSTITUTE(F252&amp;F253&amp;F254&amp;F255,"Т","")))*4+(LEN(F252&amp;F253&amp;F254&amp;F255)-LEN(SUBSTITUTE(F252&amp;F253&amp;F254&amp;F255,"К","")))*3+(LEN(F252&amp;F253&amp;F254&amp;F255)-LEN(SUBSTITUTE(F252&amp;F253&amp;F254&amp;F255,"Д","")))*2+(LEN(F252&amp;F253&amp;F254&amp;F255)-LEN(SUBSTITUTE(F252&amp;F253&amp;F254&amp;F255,"В","")))+0.1)</f>
        <v>8.1</v>
      </c>
      <c r="K247" s="277"/>
      <c r="L247" s="98"/>
      <c r="M247" s="90"/>
      <c r="N247" s="91"/>
      <c r="O247" s="92"/>
      <c r="P247" s="93"/>
      <c r="Q247" s="34" t="s">
        <v>79</v>
      </c>
      <c r="R247" s="94" t="s">
        <v>426</v>
      </c>
      <c r="S247" s="95"/>
      <c r="T247" s="96"/>
      <c r="U247" s="44"/>
      <c r="V247" s="276">
        <f>IF(V245="","",(LEN(R252&amp;R253&amp;R254&amp;R255)-LEN(SUBSTITUTE(R252&amp;R253&amp;R254&amp;R255,"Т","")))*4+(LEN(R252&amp;R253&amp;R254&amp;R255)-LEN(SUBSTITUTE(R252&amp;R253&amp;R254&amp;R255,"К","")))*3+(LEN(R252&amp;R253&amp;R254&amp;R255)-LEN(SUBSTITUTE(R252&amp;R253&amp;R254&amp;R255,"Д","")))*2+(LEN(R252&amp;R253&amp;R254&amp;R255)-LEN(SUBSTITUTE(R252&amp;R253&amp;R254&amp;R255,"В","")))+0.1)</f>
        <v>7.1</v>
      </c>
      <c r="W247" s="277"/>
    </row>
    <row r="248" spans="1:23" s="39" customFormat="1" ht="12.75" customHeight="1">
      <c r="A248" s="101" t="s">
        <v>70</v>
      </c>
      <c r="B248" s="102" t="s">
        <v>1316</v>
      </c>
      <c r="C248" s="92"/>
      <c r="D248" s="93"/>
      <c r="E248" s="103"/>
      <c r="F248" s="95"/>
      <c r="G248" s="34" t="s">
        <v>70</v>
      </c>
      <c r="H248" s="104" t="s">
        <v>846</v>
      </c>
      <c r="I248" s="95"/>
      <c r="J248" s="99"/>
      <c r="K248" s="97"/>
      <c r="L248" s="98"/>
      <c r="M248" s="101" t="s">
        <v>70</v>
      </c>
      <c r="N248" s="102" t="s">
        <v>1417</v>
      </c>
      <c r="O248" s="92"/>
      <c r="P248" s="93"/>
      <c r="Q248" s="103"/>
      <c r="R248" s="95"/>
      <c r="S248" s="34" t="s">
        <v>70</v>
      </c>
      <c r="T248" s="104" t="s">
        <v>1262</v>
      </c>
      <c r="U248" s="95"/>
      <c r="V248" s="99"/>
      <c r="W248" s="97"/>
    </row>
    <row r="249" spans="1:23" s="39" customFormat="1" ht="12.75" customHeight="1">
      <c r="A249" s="105" t="s">
        <v>73</v>
      </c>
      <c r="B249" s="102" t="s">
        <v>1418</v>
      </c>
      <c r="C249" s="106"/>
      <c r="D249" s="93"/>
      <c r="E249" s="103"/>
      <c r="F249" s="107"/>
      <c r="G249" s="40" t="s">
        <v>73</v>
      </c>
      <c r="H249" s="104" t="s">
        <v>989</v>
      </c>
      <c r="I249" s="95"/>
      <c r="J249" s="99"/>
      <c r="K249" s="97"/>
      <c r="L249" s="98"/>
      <c r="M249" s="105" t="s">
        <v>73</v>
      </c>
      <c r="N249" s="102" t="s">
        <v>369</v>
      </c>
      <c r="O249" s="106"/>
      <c r="P249" s="93"/>
      <c r="Q249" s="103"/>
      <c r="R249" s="107"/>
      <c r="S249" s="40" t="s">
        <v>73</v>
      </c>
      <c r="T249" s="104" t="s">
        <v>1419</v>
      </c>
      <c r="U249" s="95"/>
      <c r="V249" s="99"/>
      <c r="W249" s="97"/>
    </row>
    <row r="250" spans="1:23" s="39" customFormat="1" ht="12.75" customHeight="1">
      <c r="A250" s="105" t="s">
        <v>76</v>
      </c>
      <c r="B250" s="102" t="s">
        <v>676</v>
      </c>
      <c r="C250" s="92"/>
      <c r="D250" s="93"/>
      <c r="E250" s="103"/>
      <c r="F250" s="107"/>
      <c r="G250" s="40" t="s">
        <v>76</v>
      </c>
      <c r="H250" s="104" t="s">
        <v>523</v>
      </c>
      <c r="I250" s="95"/>
      <c r="J250" s="95"/>
      <c r="K250" s="97"/>
      <c r="L250" s="98"/>
      <c r="M250" s="105" t="s">
        <v>76</v>
      </c>
      <c r="N250" s="102" t="s">
        <v>205</v>
      </c>
      <c r="O250" s="92"/>
      <c r="P250" s="93"/>
      <c r="Q250" s="103"/>
      <c r="R250" s="107"/>
      <c r="S250" s="40" t="s">
        <v>76</v>
      </c>
      <c r="T250" s="104" t="s">
        <v>676</v>
      </c>
      <c r="U250" s="95"/>
      <c r="V250" s="95"/>
      <c r="W250" s="97"/>
    </row>
    <row r="251" spans="1:23" s="39" customFormat="1" ht="12.75" customHeight="1">
      <c r="A251" s="101" t="s">
        <v>79</v>
      </c>
      <c r="B251" s="102" t="s">
        <v>1420</v>
      </c>
      <c r="C251" s="106"/>
      <c r="D251" s="93"/>
      <c r="E251" s="103"/>
      <c r="F251" s="95"/>
      <c r="G251" s="34" t="s">
        <v>79</v>
      </c>
      <c r="H251" s="104" t="s">
        <v>286</v>
      </c>
      <c r="I251" s="95"/>
      <c r="J251" s="108" t="s">
        <v>96</v>
      </c>
      <c r="K251" s="97"/>
      <c r="L251" s="98"/>
      <c r="M251" s="101" t="s">
        <v>79</v>
      </c>
      <c r="N251" s="102" t="s">
        <v>1421</v>
      </c>
      <c r="O251" s="106"/>
      <c r="P251" s="93"/>
      <c r="Q251" s="103"/>
      <c r="R251" s="95"/>
      <c r="S251" s="34" t="s">
        <v>79</v>
      </c>
      <c r="T251" s="104" t="s">
        <v>597</v>
      </c>
      <c r="U251" s="95"/>
      <c r="V251" s="108" t="s">
        <v>96</v>
      </c>
      <c r="W251" s="97"/>
    </row>
    <row r="252" spans="1:23" s="39" customFormat="1" ht="12.75" customHeight="1">
      <c r="A252" s="110"/>
      <c r="B252" s="106"/>
      <c r="C252" s="106"/>
      <c r="D252" s="93"/>
      <c r="E252" s="34" t="s">
        <v>70</v>
      </c>
      <c r="F252" s="100" t="s">
        <v>818</v>
      </c>
      <c r="G252" s="95"/>
      <c r="H252" s="111"/>
      <c r="I252" s="112" t="s">
        <v>100</v>
      </c>
      <c r="J252" s="113" t="s">
        <v>1422</v>
      </c>
      <c r="K252" s="97"/>
      <c r="L252" s="98"/>
      <c r="M252" s="110"/>
      <c r="N252" s="106"/>
      <c r="O252" s="106"/>
      <c r="P252" s="93"/>
      <c r="Q252" s="34" t="s">
        <v>70</v>
      </c>
      <c r="R252" s="94" t="s">
        <v>220</v>
      </c>
      <c r="S252" s="95"/>
      <c r="T252" s="111"/>
      <c r="U252" s="112" t="s">
        <v>100</v>
      </c>
      <c r="V252" s="113" t="s">
        <v>1423</v>
      </c>
      <c r="W252" s="97"/>
    </row>
    <row r="253" spans="1:23" s="39" customFormat="1" ht="12.75" customHeight="1">
      <c r="A253" s="90"/>
      <c r="B253" s="114" t="s">
        <v>104</v>
      </c>
      <c r="C253" s="92"/>
      <c r="D253" s="93"/>
      <c r="E253" s="40" t="s">
        <v>73</v>
      </c>
      <c r="F253" s="94" t="s">
        <v>1050</v>
      </c>
      <c r="G253" s="95"/>
      <c r="H253" s="96"/>
      <c r="I253" s="112" t="s">
        <v>5</v>
      </c>
      <c r="J253" s="115" t="s">
        <v>1422</v>
      </c>
      <c r="K253" s="97"/>
      <c r="L253" s="98"/>
      <c r="M253" s="90"/>
      <c r="N253" s="114" t="s">
        <v>104</v>
      </c>
      <c r="O253" s="92"/>
      <c r="P253" s="93"/>
      <c r="Q253" s="40" t="s">
        <v>73</v>
      </c>
      <c r="R253" s="94" t="s">
        <v>1215</v>
      </c>
      <c r="S253" s="95"/>
      <c r="T253" s="96"/>
      <c r="U253" s="112" t="s">
        <v>5</v>
      </c>
      <c r="V253" s="115" t="s">
        <v>1423</v>
      </c>
      <c r="W253" s="97"/>
    </row>
    <row r="254" spans="1:23" s="39" customFormat="1" ht="12.75" customHeight="1">
      <c r="A254" s="90"/>
      <c r="B254" s="114" t="s">
        <v>1424</v>
      </c>
      <c r="C254" s="92"/>
      <c r="D254" s="93"/>
      <c r="E254" s="40" t="s">
        <v>76</v>
      </c>
      <c r="F254" s="94" t="s">
        <v>1425</v>
      </c>
      <c r="G254" s="99"/>
      <c r="H254" s="96"/>
      <c r="I254" s="112" t="s">
        <v>109</v>
      </c>
      <c r="J254" s="115" t="s">
        <v>1426</v>
      </c>
      <c r="K254" s="97"/>
      <c r="L254" s="98"/>
      <c r="M254" s="90"/>
      <c r="N254" s="114" t="s">
        <v>1427</v>
      </c>
      <c r="O254" s="92"/>
      <c r="P254" s="93"/>
      <c r="Q254" s="40" t="s">
        <v>76</v>
      </c>
      <c r="R254" s="94" t="s">
        <v>289</v>
      </c>
      <c r="S254" s="99"/>
      <c r="T254" s="96"/>
      <c r="U254" s="112" t="s">
        <v>109</v>
      </c>
      <c r="V254" s="115" t="s">
        <v>1428</v>
      </c>
      <c r="W254" s="97"/>
    </row>
    <row r="255" spans="1:23" s="39" customFormat="1" ht="12.75" customHeight="1">
      <c r="A255" s="116"/>
      <c r="B255" s="117"/>
      <c r="C255" s="117"/>
      <c r="D255" s="93"/>
      <c r="E255" s="34" t="s">
        <v>79</v>
      </c>
      <c r="F255" s="102" t="s">
        <v>411</v>
      </c>
      <c r="G255" s="117"/>
      <c r="H255" s="117"/>
      <c r="I255" s="118" t="s">
        <v>115</v>
      </c>
      <c r="J255" s="115" t="s">
        <v>1426</v>
      </c>
      <c r="K255" s="119"/>
      <c r="L255" s="120"/>
      <c r="M255" s="116"/>
      <c r="N255" s="117"/>
      <c r="O255" s="117"/>
      <c r="P255" s="93"/>
      <c r="Q255" s="34" t="s">
        <v>79</v>
      </c>
      <c r="R255" s="102" t="s">
        <v>1206</v>
      </c>
      <c r="S255" s="117"/>
      <c r="T255" s="117"/>
      <c r="U255" s="118" t="s">
        <v>115</v>
      </c>
      <c r="V255" s="115" t="s">
        <v>1428</v>
      </c>
      <c r="W255" s="119"/>
    </row>
    <row r="256" spans="1:23" ht="4.5" customHeight="1">
      <c r="A256" s="121"/>
      <c r="B256" s="122"/>
      <c r="C256" s="123"/>
      <c r="D256" s="124"/>
      <c r="E256" s="125"/>
      <c r="F256" s="126"/>
      <c r="G256" s="127"/>
      <c r="H256" s="127"/>
      <c r="I256" s="123"/>
      <c r="J256" s="122"/>
      <c r="K256" s="128"/>
      <c r="L256" s="129"/>
      <c r="M256" s="121"/>
      <c r="N256" s="122"/>
      <c r="O256" s="123"/>
      <c r="P256" s="124"/>
      <c r="Q256" s="125"/>
      <c r="R256" s="126"/>
      <c r="S256" s="127"/>
      <c r="T256" s="127"/>
      <c r="U256" s="123"/>
      <c r="V256" s="122"/>
      <c r="W256" s="128"/>
    </row>
    <row r="257" spans="1:30" ht="12.75" customHeight="1">
      <c r="A257" s="130"/>
      <c r="B257" s="130" t="s">
        <v>117</v>
      </c>
      <c r="C257" s="131"/>
      <c r="D257" s="132" t="s">
        <v>118</v>
      </c>
      <c r="E257" s="132" t="s">
        <v>119</v>
      </c>
      <c r="F257" s="132" t="s">
        <v>120</v>
      </c>
      <c r="G257" s="133" t="s">
        <v>121</v>
      </c>
      <c r="H257" s="134"/>
      <c r="I257" s="131" t="s">
        <v>122</v>
      </c>
      <c r="J257" s="132" t="s">
        <v>117</v>
      </c>
      <c r="K257" s="130" t="s">
        <v>123</v>
      </c>
      <c r="L257" s="26">
        <v>150</v>
      </c>
      <c r="M257" s="130"/>
      <c r="N257" s="130" t="s">
        <v>117</v>
      </c>
      <c r="O257" s="131"/>
      <c r="P257" s="132" t="s">
        <v>118</v>
      </c>
      <c r="Q257" s="132" t="s">
        <v>119</v>
      </c>
      <c r="R257" s="132" t="s">
        <v>120</v>
      </c>
      <c r="S257" s="133" t="s">
        <v>121</v>
      </c>
      <c r="T257" s="134"/>
      <c r="U257" s="131" t="s">
        <v>122</v>
      </c>
      <c r="V257" s="132" t="s">
        <v>117</v>
      </c>
      <c r="W257" s="135" t="s">
        <v>123</v>
      </c>
      <c r="X257" s="280" t="s">
        <v>1229</v>
      </c>
      <c r="Y257" s="311" t="s">
        <v>1230</v>
      </c>
      <c r="Z257" s="313" t="s">
        <v>1231</v>
      </c>
      <c r="AA257" s="315" t="s">
        <v>1232</v>
      </c>
      <c r="AB257" s="311" t="s">
        <v>1233</v>
      </c>
      <c r="AC257" s="313" t="s">
        <v>1231</v>
      </c>
      <c r="AD257" s="315" t="s">
        <v>1232</v>
      </c>
    </row>
    <row r="258" spans="1:30" ht="12.75">
      <c r="A258" s="136" t="s">
        <v>123</v>
      </c>
      <c r="B258" s="136" t="s">
        <v>124</v>
      </c>
      <c r="C258" s="137" t="s">
        <v>125</v>
      </c>
      <c r="D258" s="138" t="s">
        <v>126</v>
      </c>
      <c r="E258" s="138" t="s">
        <v>127</v>
      </c>
      <c r="F258" s="138"/>
      <c r="G258" s="139" t="s">
        <v>125</v>
      </c>
      <c r="H258" s="139" t="s">
        <v>122</v>
      </c>
      <c r="I258" s="137"/>
      <c r="J258" s="136" t="s">
        <v>124</v>
      </c>
      <c r="K258" s="136"/>
      <c r="L258" s="26">
        <v>150</v>
      </c>
      <c r="M258" s="136" t="s">
        <v>123</v>
      </c>
      <c r="N258" s="136" t="s">
        <v>124</v>
      </c>
      <c r="O258" s="137" t="s">
        <v>125</v>
      </c>
      <c r="P258" s="138" t="s">
        <v>126</v>
      </c>
      <c r="Q258" s="138" t="s">
        <v>127</v>
      </c>
      <c r="R258" s="138"/>
      <c r="S258" s="139" t="s">
        <v>125</v>
      </c>
      <c r="T258" s="139" t="s">
        <v>122</v>
      </c>
      <c r="U258" s="137"/>
      <c r="V258" s="136" t="s">
        <v>124</v>
      </c>
      <c r="W258" s="140"/>
      <c r="X258" s="281" t="s">
        <v>1234</v>
      </c>
      <c r="Y258" s="312"/>
      <c r="Z258" s="314"/>
      <c r="AA258" s="316"/>
      <c r="AB258" s="312"/>
      <c r="AC258" s="314"/>
      <c r="AD258" s="316"/>
    </row>
    <row r="259" spans="1:30" ht="16.5" customHeight="1">
      <c r="A259" s="141">
        <v>0.125</v>
      </c>
      <c r="B259" s="142">
        <v>4</v>
      </c>
      <c r="C259" s="143">
        <v>8</v>
      </c>
      <c r="D259" s="185" t="s">
        <v>301</v>
      </c>
      <c r="E259" s="144" t="s">
        <v>100</v>
      </c>
      <c r="F259" s="150">
        <v>9</v>
      </c>
      <c r="G259" s="146">
        <v>110</v>
      </c>
      <c r="H259" s="146"/>
      <c r="I259" s="147">
        <v>10</v>
      </c>
      <c r="J259" s="148">
        <v>4</v>
      </c>
      <c r="K259" s="187">
        <v>-0.125</v>
      </c>
      <c r="L259" s="26"/>
      <c r="M259" s="141">
        <v>8.25</v>
      </c>
      <c r="N259" s="142">
        <v>7</v>
      </c>
      <c r="O259" s="143">
        <v>8</v>
      </c>
      <c r="P259" s="185" t="s">
        <v>672</v>
      </c>
      <c r="Q259" s="144" t="s">
        <v>115</v>
      </c>
      <c r="R259" s="150">
        <v>10</v>
      </c>
      <c r="S259" s="146">
        <v>100</v>
      </c>
      <c r="T259" s="146"/>
      <c r="U259" s="147">
        <v>10</v>
      </c>
      <c r="V259" s="148">
        <v>1</v>
      </c>
      <c r="W259" s="183">
        <v>-8.25</v>
      </c>
      <c r="X259" s="282">
        <f>A259+M259</f>
        <v>8.375</v>
      </c>
      <c r="Y259" s="196">
        <f>O259</f>
        <v>8</v>
      </c>
      <c r="Z259" s="243">
        <f>MATCH(A259,{-40000,-0.9999999999,1,40000},1)-1+MATCH(M259,{-40000,-0.9999999999,1,40000},1)-1</f>
        <v>3</v>
      </c>
      <c r="AA259" s="243">
        <f>MATCH(X259,{-40000,-6.9999999999,-2.9999999999,3,7,40000},1)/2-0.5</f>
        <v>2</v>
      </c>
      <c r="AB259" s="196">
        <f>U259</f>
        <v>10</v>
      </c>
      <c r="AC259" s="243">
        <f>4-Z259</f>
        <v>1</v>
      </c>
      <c r="AD259" s="243">
        <f>2-AA259</f>
        <v>0</v>
      </c>
    </row>
    <row r="260" spans="1:30" ht="16.5" customHeight="1">
      <c r="A260" s="141">
        <v>-6.875</v>
      </c>
      <c r="B260" s="142">
        <v>0</v>
      </c>
      <c r="C260" s="143">
        <v>3</v>
      </c>
      <c r="D260" s="185" t="s">
        <v>698</v>
      </c>
      <c r="E260" s="144" t="s">
        <v>5</v>
      </c>
      <c r="F260" s="150">
        <v>9</v>
      </c>
      <c r="G260" s="146"/>
      <c r="H260" s="146">
        <v>200</v>
      </c>
      <c r="I260" s="147">
        <v>7</v>
      </c>
      <c r="J260" s="148">
        <v>8</v>
      </c>
      <c r="K260" s="187">
        <v>6.875</v>
      </c>
      <c r="L260" s="26"/>
      <c r="M260" s="141">
        <v>-3.75</v>
      </c>
      <c r="N260" s="142">
        <v>2</v>
      </c>
      <c r="O260" s="143">
        <v>3</v>
      </c>
      <c r="P260" s="185" t="s">
        <v>179</v>
      </c>
      <c r="Q260" s="144" t="s">
        <v>109</v>
      </c>
      <c r="R260" s="150">
        <v>10</v>
      </c>
      <c r="S260" s="146"/>
      <c r="T260" s="146">
        <v>620</v>
      </c>
      <c r="U260" s="147">
        <v>7</v>
      </c>
      <c r="V260" s="148">
        <v>6</v>
      </c>
      <c r="W260" s="183">
        <v>3.75</v>
      </c>
      <c r="X260" s="282">
        <f>A260+M260</f>
        <v>-10.625</v>
      </c>
      <c r="Y260" s="196">
        <f>O260</f>
        <v>3</v>
      </c>
      <c r="Z260" s="243">
        <f>MATCH(A260,{-40000,-0.9999999999,1,40000},1)-1+MATCH(M260,{-40000,-0.9999999999,1,40000},1)-1</f>
        <v>0</v>
      </c>
      <c r="AA260" s="243">
        <f>MATCH(X260,{-40000,-6.9999999999,-2.9999999999,3,7,40000},1)/2-0.5</f>
        <v>0</v>
      </c>
      <c r="AB260" s="196">
        <f>U260</f>
        <v>7</v>
      </c>
      <c r="AC260" s="243">
        <f>4-Z260</f>
        <v>4</v>
      </c>
      <c r="AD260" s="243">
        <f>2-AA260</f>
        <v>2</v>
      </c>
    </row>
    <row r="261" spans="1:30" ht="16.5" customHeight="1">
      <c r="A261" s="141">
        <v>1.375</v>
      </c>
      <c r="B261" s="142">
        <v>7</v>
      </c>
      <c r="C261" s="143">
        <v>9</v>
      </c>
      <c r="D261" s="188" t="s">
        <v>261</v>
      </c>
      <c r="E261" s="144" t="s">
        <v>5</v>
      </c>
      <c r="F261" s="150">
        <v>9</v>
      </c>
      <c r="G261" s="146">
        <v>150</v>
      </c>
      <c r="H261" s="146"/>
      <c r="I261" s="147">
        <v>5</v>
      </c>
      <c r="J261" s="148">
        <v>1</v>
      </c>
      <c r="K261" s="187">
        <v>-1.375</v>
      </c>
      <c r="L261" s="26"/>
      <c r="M261" s="141">
        <v>8.25</v>
      </c>
      <c r="N261" s="142">
        <v>7</v>
      </c>
      <c r="O261" s="143">
        <v>9</v>
      </c>
      <c r="P261" s="185" t="s">
        <v>672</v>
      </c>
      <c r="Q261" s="144" t="s">
        <v>115</v>
      </c>
      <c r="R261" s="150">
        <v>10</v>
      </c>
      <c r="S261" s="146">
        <v>100</v>
      </c>
      <c r="T261" s="146"/>
      <c r="U261" s="147">
        <v>5</v>
      </c>
      <c r="V261" s="148">
        <v>1</v>
      </c>
      <c r="W261" s="183">
        <v>-8.25</v>
      </c>
      <c r="X261" s="282">
        <f>A261+M261</f>
        <v>9.625</v>
      </c>
      <c r="Y261" s="196">
        <f>O261</f>
        <v>9</v>
      </c>
      <c r="Z261" s="243">
        <f>MATCH(A261,{-40000,-0.9999999999,1,40000},1)-1+MATCH(M261,{-40000,-0.9999999999,1,40000},1)-1</f>
        <v>4</v>
      </c>
      <c r="AA261" s="243">
        <f>MATCH(X261,{-40000,-6.9999999999,-2.9999999999,3,7,40000},1)/2-0.5</f>
        <v>2</v>
      </c>
      <c r="AB261" s="196">
        <f>U261</f>
        <v>5</v>
      </c>
      <c r="AC261" s="243">
        <f>4-Z261</f>
        <v>0</v>
      </c>
      <c r="AD261" s="243">
        <f>2-AA261</f>
        <v>0</v>
      </c>
    </row>
    <row r="262" spans="1:30" ht="16.5" customHeight="1">
      <c r="A262" s="141">
        <v>-0.1875</v>
      </c>
      <c r="B262" s="142">
        <v>2</v>
      </c>
      <c r="C262" s="143">
        <v>6</v>
      </c>
      <c r="D262" s="185" t="s">
        <v>224</v>
      </c>
      <c r="E262" s="144" t="s">
        <v>109</v>
      </c>
      <c r="F262" s="150">
        <v>7</v>
      </c>
      <c r="G262" s="146">
        <v>100</v>
      </c>
      <c r="H262" s="146"/>
      <c r="I262" s="147">
        <v>4</v>
      </c>
      <c r="J262" s="148">
        <v>6</v>
      </c>
      <c r="K262" s="187">
        <v>0.1875</v>
      </c>
      <c r="L262" s="26"/>
      <c r="M262" s="141">
        <v>-3.75</v>
      </c>
      <c r="N262" s="142">
        <v>2</v>
      </c>
      <c r="O262" s="143">
        <v>6</v>
      </c>
      <c r="P262" s="185" t="s">
        <v>179</v>
      </c>
      <c r="Q262" s="144" t="s">
        <v>109</v>
      </c>
      <c r="R262" s="150">
        <v>10</v>
      </c>
      <c r="S262" s="146"/>
      <c r="T262" s="146">
        <v>620</v>
      </c>
      <c r="U262" s="147">
        <v>4</v>
      </c>
      <c r="V262" s="148">
        <v>6</v>
      </c>
      <c r="W262" s="183">
        <v>3.75</v>
      </c>
      <c r="X262" s="282">
        <f>A262+M262</f>
        <v>-3.9375</v>
      </c>
      <c r="Y262" s="196">
        <f>O262</f>
        <v>6</v>
      </c>
      <c r="Z262" s="243">
        <f>MATCH(A262,{-40000,-0.9999999999,1,40000},1)-1+MATCH(M262,{-40000,-0.9999999999,1,40000},1)-1</f>
        <v>1</v>
      </c>
      <c r="AA262" s="243">
        <f>MATCH(X262,{-40000,-6.9999999999,-2.9999999999,3,7,40000},1)/2-0.5</f>
        <v>0.5</v>
      </c>
      <c r="AB262" s="196">
        <f>U262</f>
        <v>4</v>
      </c>
      <c r="AC262" s="243">
        <f>4-Z262</f>
        <v>3</v>
      </c>
      <c r="AD262" s="243">
        <f>2-AA262</f>
        <v>1.5</v>
      </c>
    </row>
    <row r="263" spans="1:30" ht="16.5" customHeight="1">
      <c r="A263" s="141">
        <v>1.375</v>
      </c>
      <c r="B263" s="142">
        <v>7</v>
      </c>
      <c r="C263" s="143">
        <v>1</v>
      </c>
      <c r="D263" s="185" t="s">
        <v>182</v>
      </c>
      <c r="E263" s="144" t="s">
        <v>115</v>
      </c>
      <c r="F263" s="150">
        <v>6</v>
      </c>
      <c r="G263" s="146">
        <v>150</v>
      </c>
      <c r="H263" s="146"/>
      <c r="I263" s="147">
        <v>11</v>
      </c>
      <c r="J263" s="148">
        <v>1</v>
      </c>
      <c r="K263" s="187">
        <v>-1.375</v>
      </c>
      <c r="L263" s="26"/>
      <c r="M263" s="141">
        <v>-3.75</v>
      </c>
      <c r="N263" s="142">
        <v>2</v>
      </c>
      <c r="O263" s="143">
        <v>1</v>
      </c>
      <c r="P263" s="185" t="s">
        <v>179</v>
      </c>
      <c r="Q263" s="144" t="s">
        <v>115</v>
      </c>
      <c r="R263" s="150">
        <v>10</v>
      </c>
      <c r="S263" s="146"/>
      <c r="T263" s="146">
        <v>620</v>
      </c>
      <c r="U263" s="147">
        <v>11</v>
      </c>
      <c r="V263" s="148">
        <v>6</v>
      </c>
      <c r="W263" s="183">
        <v>3.75</v>
      </c>
      <c r="X263" s="282">
        <f>A263+M263</f>
        <v>-2.375</v>
      </c>
      <c r="Y263" s="196">
        <f>O263</f>
        <v>1</v>
      </c>
      <c r="Z263" s="243">
        <f>MATCH(A263,{-40000,-0.9999999999,1,40000},1)-1+MATCH(M263,{-40000,-0.9999999999,1,40000},1)-1</f>
        <v>2</v>
      </c>
      <c r="AA263" s="243">
        <f>MATCH(X263,{-40000,-6.9999999999,-2.9999999999,3,7,40000},1)/2-0.5</f>
        <v>1</v>
      </c>
      <c r="AB263" s="196">
        <f>U263</f>
        <v>11</v>
      </c>
      <c r="AC263" s="243">
        <f>4-Z263</f>
        <v>2</v>
      </c>
      <c r="AD263" s="243">
        <f>2-AA263</f>
        <v>1</v>
      </c>
    </row>
  </sheetData>
  <sheetProtection/>
  <mergeCells count="66">
    <mergeCell ref="Y257:Y258"/>
    <mergeCell ref="Z257:Z258"/>
    <mergeCell ref="AA257:AA258"/>
    <mergeCell ref="AB257:AB258"/>
    <mergeCell ref="AC257:AC258"/>
    <mergeCell ref="AD257:AD258"/>
    <mergeCell ref="Y233:Y234"/>
    <mergeCell ref="Z233:Z234"/>
    <mergeCell ref="AA233:AA234"/>
    <mergeCell ref="AB233:AB234"/>
    <mergeCell ref="AC233:AC234"/>
    <mergeCell ref="AD233:AD234"/>
    <mergeCell ref="Y209:Y210"/>
    <mergeCell ref="Z209:Z210"/>
    <mergeCell ref="AA209:AA210"/>
    <mergeCell ref="AB209:AB210"/>
    <mergeCell ref="AC209:AC210"/>
    <mergeCell ref="AD209:AD210"/>
    <mergeCell ref="Y185:Y186"/>
    <mergeCell ref="Z185:Z186"/>
    <mergeCell ref="AA185:AA186"/>
    <mergeCell ref="AB185:AB186"/>
    <mergeCell ref="AC185:AC186"/>
    <mergeCell ref="AD185:AD186"/>
    <mergeCell ref="Y161:Y162"/>
    <mergeCell ref="Z161:Z162"/>
    <mergeCell ref="AA161:AA162"/>
    <mergeCell ref="AB161:AB162"/>
    <mergeCell ref="AC161:AC162"/>
    <mergeCell ref="AD161:AD162"/>
    <mergeCell ref="Y137:Y138"/>
    <mergeCell ref="Z137:Z138"/>
    <mergeCell ref="AA137:AA138"/>
    <mergeCell ref="AB137:AB138"/>
    <mergeCell ref="AC137:AC138"/>
    <mergeCell ref="AD137:AD138"/>
    <mergeCell ref="AC89:AC90"/>
    <mergeCell ref="AD89:AD90"/>
    <mergeCell ref="Y113:Y114"/>
    <mergeCell ref="Z113:Z114"/>
    <mergeCell ref="AA113:AA114"/>
    <mergeCell ref="AB113:AB114"/>
    <mergeCell ref="AC113:AC114"/>
    <mergeCell ref="AD113:AD114"/>
    <mergeCell ref="Y65:Y66"/>
    <mergeCell ref="Z65:Z66"/>
    <mergeCell ref="Y89:Y90"/>
    <mergeCell ref="Z89:Z90"/>
    <mergeCell ref="AA89:AA90"/>
    <mergeCell ref="AB89:AB90"/>
    <mergeCell ref="AA65:AA66"/>
    <mergeCell ref="AB65:AB66"/>
    <mergeCell ref="AC41:AC42"/>
    <mergeCell ref="AD41:AD42"/>
    <mergeCell ref="AC65:AC66"/>
    <mergeCell ref="AD65:AD66"/>
    <mergeCell ref="AA17:AA18"/>
    <mergeCell ref="AB17:AB18"/>
    <mergeCell ref="AC17:AC18"/>
    <mergeCell ref="AD17:AD18"/>
    <mergeCell ref="Y17:Y18"/>
    <mergeCell ref="Z17:Z18"/>
    <mergeCell ref="Y41:Y42"/>
    <mergeCell ref="Z41:Z42"/>
    <mergeCell ref="AA41:AA42"/>
    <mergeCell ref="AB41:AB42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D26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24" width="7.625" style="238" bestFit="1" customWidth="1"/>
    <col min="25" max="25" width="6.00390625" style="27" customWidth="1"/>
    <col min="26" max="26" width="5.375" style="27" customWidth="1"/>
    <col min="27" max="27" width="5.00390625" style="27" customWidth="1"/>
    <col min="28" max="28" width="6.00390625" style="27" customWidth="1"/>
    <col min="29" max="29" width="5.375" style="27" customWidth="1"/>
    <col min="30" max="30" width="5.375" style="27" bestFit="1" customWidth="1"/>
    <col min="31" max="16384" width="5.00390625" style="27" customWidth="1"/>
  </cols>
  <sheetData>
    <row r="1" spans="1:29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  <c r="Y1" s="25"/>
      <c r="Z1" s="25"/>
      <c r="AB1" s="25"/>
      <c r="AC1" s="25"/>
    </row>
    <row r="2" spans="1:29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  <c r="Y2" s="25"/>
      <c r="Z2" s="25"/>
      <c r="AB2" s="25"/>
      <c r="AC2" s="25"/>
    </row>
    <row r="3" spans="1:29" ht="4.5" customHeight="1">
      <c r="A3" s="198"/>
      <c r="B3" s="199"/>
      <c r="C3" s="200"/>
      <c r="D3" s="201"/>
      <c r="E3" s="202"/>
      <c r="F3" s="203"/>
      <c r="G3" s="204"/>
      <c r="H3" s="204"/>
      <c r="I3" s="200"/>
      <c r="J3" s="199"/>
      <c r="K3" s="205"/>
      <c r="L3" s="26"/>
      <c r="M3" s="198"/>
      <c r="N3" s="199"/>
      <c r="O3" s="200"/>
      <c r="P3" s="201"/>
      <c r="Q3" s="202"/>
      <c r="R3" s="203"/>
      <c r="S3" s="204"/>
      <c r="T3" s="204"/>
      <c r="U3" s="200"/>
      <c r="V3" s="199"/>
      <c r="W3" s="205"/>
      <c r="Y3" s="283"/>
      <c r="Z3" s="283"/>
      <c r="AB3" s="283"/>
      <c r="AC3" s="283"/>
    </row>
    <row r="4" spans="1:29" s="39" customFormat="1" ht="12.75" customHeight="1">
      <c r="A4" s="206"/>
      <c r="B4" s="32"/>
      <c r="C4" s="33"/>
      <c r="D4" s="207"/>
      <c r="E4" s="208" t="s">
        <v>70</v>
      </c>
      <c r="F4" s="35" t="s">
        <v>1431</v>
      </c>
      <c r="G4" s="36"/>
      <c r="H4" s="42"/>
      <c r="I4" s="42"/>
      <c r="J4" s="275"/>
      <c r="K4" s="209"/>
      <c r="L4" s="38"/>
      <c r="M4" s="206"/>
      <c r="N4" s="32"/>
      <c r="O4" s="33"/>
      <c r="P4" s="207"/>
      <c r="Q4" s="208" t="s">
        <v>70</v>
      </c>
      <c r="R4" s="35" t="s">
        <v>456</v>
      </c>
      <c r="S4" s="36"/>
      <c r="T4" s="42"/>
      <c r="U4" s="42"/>
      <c r="V4" s="275"/>
      <c r="W4" s="209"/>
      <c r="X4" s="239"/>
      <c r="Y4" s="284"/>
      <c r="Z4" s="284"/>
      <c r="AB4" s="284"/>
      <c r="AC4" s="284"/>
    </row>
    <row r="5" spans="1:29" s="39" customFormat="1" ht="12.75" customHeight="1">
      <c r="A5" s="206"/>
      <c r="B5" s="32"/>
      <c r="C5" s="33"/>
      <c r="D5" s="207"/>
      <c r="E5" s="210" t="s">
        <v>73</v>
      </c>
      <c r="F5" s="35" t="s">
        <v>77</v>
      </c>
      <c r="G5" s="211"/>
      <c r="H5" s="42"/>
      <c r="I5" s="44"/>
      <c r="J5" s="27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10.1</v>
      </c>
      <c r="K5" s="277"/>
      <c r="L5" s="38"/>
      <c r="M5" s="206"/>
      <c r="N5" s="32"/>
      <c r="O5" s="33"/>
      <c r="P5" s="207"/>
      <c r="Q5" s="210" t="s">
        <v>73</v>
      </c>
      <c r="R5" s="35" t="s">
        <v>1432</v>
      </c>
      <c r="S5" s="211"/>
      <c r="T5" s="42"/>
      <c r="U5" s="44"/>
      <c r="V5" s="27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277"/>
      <c r="X5" s="239"/>
      <c r="Y5" s="284"/>
      <c r="Z5" s="284"/>
      <c r="AB5" s="284"/>
      <c r="AC5" s="284"/>
    </row>
    <row r="6" spans="1:29" s="39" customFormat="1" ht="12.75" customHeight="1">
      <c r="A6" s="206"/>
      <c r="B6" s="32"/>
      <c r="C6" s="33"/>
      <c r="D6" s="207"/>
      <c r="E6" s="210" t="s">
        <v>76</v>
      </c>
      <c r="F6" s="35" t="s">
        <v>78</v>
      </c>
      <c r="G6" s="36"/>
      <c r="H6" s="42"/>
      <c r="I6" s="27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J6" s="276" t="str">
        <f>IF(J5="","","+")</f>
        <v>+</v>
      </c>
      <c r="K6" s="27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7.1</v>
      </c>
      <c r="L6" s="38"/>
      <c r="M6" s="206"/>
      <c r="N6" s="32"/>
      <c r="O6" s="33"/>
      <c r="P6" s="207"/>
      <c r="Q6" s="210" t="s">
        <v>76</v>
      </c>
      <c r="R6" s="35" t="s">
        <v>627</v>
      </c>
      <c r="S6" s="36"/>
      <c r="T6" s="42"/>
      <c r="U6" s="27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3.1</v>
      </c>
      <c r="V6" s="276" t="str">
        <f>IF(V5="","","+")</f>
        <v>+</v>
      </c>
      <c r="W6" s="27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  <c r="X6" s="239"/>
      <c r="Y6" s="284"/>
      <c r="Z6" s="284"/>
      <c r="AB6" s="284"/>
      <c r="AC6" s="284"/>
    </row>
    <row r="7" spans="1:29" s="39" customFormat="1" ht="12.75" customHeight="1">
      <c r="A7" s="206"/>
      <c r="B7" s="32"/>
      <c r="C7" s="33"/>
      <c r="D7" s="207"/>
      <c r="E7" s="208" t="s">
        <v>79</v>
      </c>
      <c r="F7" s="35" t="s">
        <v>1433</v>
      </c>
      <c r="G7" s="36"/>
      <c r="H7" s="42"/>
      <c r="I7" s="44"/>
      <c r="J7" s="27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277"/>
      <c r="L7" s="38"/>
      <c r="M7" s="206"/>
      <c r="N7" s="32"/>
      <c r="O7" s="33"/>
      <c r="P7" s="207"/>
      <c r="Q7" s="208" t="s">
        <v>79</v>
      </c>
      <c r="R7" s="35" t="s">
        <v>1242</v>
      </c>
      <c r="S7" s="36"/>
      <c r="T7" s="42"/>
      <c r="U7" s="44"/>
      <c r="V7" s="27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19.1</v>
      </c>
      <c r="W7" s="277"/>
      <c r="X7" s="239"/>
      <c r="Y7" s="284"/>
      <c r="Z7" s="284"/>
      <c r="AB7" s="284"/>
      <c r="AC7" s="284"/>
    </row>
    <row r="8" spans="1:29" s="39" customFormat="1" ht="12.75" customHeight="1">
      <c r="A8" s="213" t="s">
        <v>70</v>
      </c>
      <c r="B8" s="214" t="s">
        <v>505</v>
      </c>
      <c r="C8" s="33"/>
      <c r="D8" s="207"/>
      <c r="F8" s="36"/>
      <c r="G8" s="208" t="s">
        <v>70</v>
      </c>
      <c r="H8" s="216" t="s">
        <v>856</v>
      </c>
      <c r="I8" s="36"/>
      <c r="J8" s="211"/>
      <c r="K8" s="209"/>
      <c r="L8" s="38"/>
      <c r="M8" s="213" t="s">
        <v>70</v>
      </c>
      <c r="N8" s="214" t="s">
        <v>68</v>
      </c>
      <c r="O8" s="33"/>
      <c r="P8" s="207"/>
      <c r="R8" s="36"/>
      <c r="S8" s="208" t="s">
        <v>70</v>
      </c>
      <c r="T8" s="216" t="s">
        <v>1434</v>
      </c>
      <c r="U8" s="36"/>
      <c r="V8" s="211"/>
      <c r="W8" s="209"/>
      <c r="X8" s="239"/>
      <c r="Y8" s="284"/>
      <c r="Z8" s="284"/>
      <c r="AB8" s="284"/>
      <c r="AC8" s="284"/>
    </row>
    <row r="9" spans="1:29" s="39" customFormat="1" ht="12.75" customHeight="1">
      <c r="A9" s="217" t="s">
        <v>73</v>
      </c>
      <c r="B9" s="214" t="s">
        <v>1435</v>
      </c>
      <c r="C9" s="45"/>
      <c r="D9" s="207"/>
      <c r="F9" s="218"/>
      <c r="G9" s="210" t="s">
        <v>73</v>
      </c>
      <c r="H9" s="216" t="s">
        <v>274</v>
      </c>
      <c r="I9" s="36"/>
      <c r="J9" s="211"/>
      <c r="K9" s="209"/>
      <c r="L9" s="38"/>
      <c r="M9" s="217" t="s">
        <v>73</v>
      </c>
      <c r="N9" s="214" t="s">
        <v>1436</v>
      </c>
      <c r="O9" s="45"/>
      <c r="P9" s="207"/>
      <c r="R9" s="218"/>
      <c r="S9" s="210" t="s">
        <v>73</v>
      </c>
      <c r="T9" s="216" t="s">
        <v>1437</v>
      </c>
      <c r="U9" s="36"/>
      <c r="V9" s="211"/>
      <c r="W9" s="209"/>
      <c r="X9" s="239"/>
      <c r="Y9" s="284"/>
      <c r="Z9" s="284"/>
      <c r="AB9" s="284"/>
      <c r="AC9" s="284"/>
    </row>
    <row r="10" spans="1:29" s="39" customFormat="1" ht="12.75" customHeight="1">
      <c r="A10" s="217" t="s">
        <v>76</v>
      </c>
      <c r="B10" s="214" t="s">
        <v>1272</v>
      </c>
      <c r="C10" s="33"/>
      <c r="D10" s="207"/>
      <c r="F10" s="218"/>
      <c r="G10" s="210" t="s">
        <v>76</v>
      </c>
      <c r="H10" s="216" t="s">
        <v>1438</v>
      </c>
      <c r="I10" s="36"/>
      <c r="J10" s="36"/>
      <c r="K10" s="209"/>
      <c r="L10" s="38"/>
      <c r="M10" s="217" t="s">
        <v>76</v>
      </c>
      <c r="N10" s="214" t="s">
        <v>1435</v>
      </c>
      <c r="O10" s="33"/>
      <c r="P10" s="207"/>
      <c r="R10" s="218"/>
      <c r="S10" s="210" t="s">
        <v>76</v>
      </c>
      <c r="T10" s="215" t="s">
        <v>1134</v>
      </c>
      <c r="U10" s="36"/>
      <c r="V10" s="36"/>
      <c r="W10" s="209"/>
      <c r="X10" s="239"/>
      <c r="Y10" s="284"/>
      <c r="Z10" s="284"/>
      <c r="AB10" s="284"/>
      <c r="AC10" s="284"/>
    </row>
    <row r="11" spans="1:29" s="39" customFormat="1" ht="12.75" customHeight="1">
      <c r="A11" s="213" t="s">
        <v>79</v>
      </c>
      <c r="B11" s="214" t="s">
        <v>586</v>
      </c>
      <c r="C11" s="45"/>
      <c r="D11" s="207"/>
      <c r="F11" s="36"/>
      <c r="G11" s="208" t="s">
        <v>79</v>
      </c>
      <c r="H11" s="216" t="s">
        <v>657</v>
      </c>
      <c r="I11" s="95"/>
      <c r="J11" s="108" t="s">
        <v>96</v>
      </c>
      <c r="K11" s="97"/>
      <c r="L11" s="38"/>
      <c r="M11" s="213" t="s">
        <v>79</v>
      </c>
      <c r="N11" s="214" t="s">
        <v>1439</v>
      </c>
      <c r="O11" s="45"/>
      <c r="P11" s="207"/>
      <c r="R11" s="36"/>
      <c r="S11" s="208" t="s">
        <v>79</v>
      </c>
      <c r="T11" s="216" t="s">
        <v>567</v>
      </c>
      <c r="U11" s="95"/>
      <c r="V11" s="108" t="s">
        <v>96</v>
      </c>
      <c r="W11" s="97"/>
      <c r="X11" s="239"/>
      <c r="Y11" s="285"/>
      <c r="Z11" s="285"/>
      <c r="AB11" s="285"/>
      <c r="AC11" s="285"/>
    </row>
    <row r="12" spans="1:29" s="39" customFormat="1" ht="12.75" customHeight="1">
      <c r="A12" s="220"/>
      <c r="B12" s="45"/>
      <c r="C12" s="208"/>
      <c r="D12" s="207"/>
      <c r="E12" s="208" t="s">
        <v>70</v>
      </c>
      <c r="F12" s="35" t="s">
        <v>305</v>
      </c>
      <c r="G12" s="36"/>
      <c r="H12" s="221"/>
      <c r="I12" s="112" t="s">
        <v>100</v>
      </c>
      <c r="J12" s="113" t="s">
        <v>1440</v>
      </c>
      <c r="K12" s="97"/>
      <c r="L12" s="38"/>
      <c r="M12" s="220"/>
      <c r="N12" s="45"/>
      <c r="O12" s="208"/>
      <c r="P12" s="207"/>
      <c r="Q12" s="208" t="s">
        <v>70</v>
      </c>
      <c r="R12" s="35" t="s">
        <v>1441</v>
      </c>
      <c r="S12" s="36"/>
      <c r="T12" s="221"/>
      <c r="U12" s="112" t="s">
        <v>100</v>
      </c>
      <c r="V12" s="113" t="s">
        <v>1442</v>
      </c>
      <c r="W12" s="97"/>
      <c r="X12" s="239"/>
      <c r="Y12" s="285"/>
      <c r="Z12" s="285"/>
      <c r="AB12" s="285"/>
      <c r="AC12" s="285"/>
    </row>
    <row r="13" spans="1:29" s="39" customFormat="1" ht="12.75" customHeight="1">
      <c r="A13" s="206"/>
      <c r="B13" s="114" t="s">
        <v>104</v>
      </c>
      <c r="C13" s="33"/>
      <c r="D13" s="207"/>
      <c r="E13" s="210" t="s">
        <v>73</v>
      </c>
      <c r="F13" s="35" t="s">
        <v>1443</v>
      </c>
      <c r="G13" s="36"/>
      <c r="H13" s="42"/>
      <c r="I13" s="112" t="s">
        <v>5</v>
      </c>
      <c r="J13" s="115" t="s">
        <v>1444</v>
      </c>
      <c r="K13" s="97"/>
      <c r="L13" s="38"/>
      <c r="M13" s="206"/>
      <c r="N13" s="114" t="s">
        <v>104</v>
      </c>
      <c r="O13" s="33"/>
      <c r="P13" s="207"/>
      <c r="Q13" s="210" t="s">
        <v>73</v>
      </c>
      <c r="R13" s="35" t="s">
        <v>68</v>
      </c>
      <c r="S13" s="36"/>
      <c r="T13" s="42"/>
      <c r="U13" s="112" t="s">
        <v>5</v>
      </c>
      <c r="V13" s="115" t="s">
        <v>1445</v>
      </c>
      <c r="W13" s="97"/>
      <c r="X13" s="239"/>
      <c r="Y13" s="285"/>
      <c r="Z13" s="285"/>
      <c r="AB13" s="285"/>
      <c r="AC13" s="285"/>
    </row>
    <row r="14" spans="1:29" s="39" customFormat="1" ht="12.75" customHeight="1">
      <c r="A14" s="206"/>
      <c r="B14" s="114" t="s">
        <v>1446</v>
      </c>
      <c r="C14" s="33"/>
      <c r="D14" s="207"/>
      <c r="E14" s="210" t="s">
        <v>76</v>
      </c>
      <c r="F14" s="35" t="s">
        <v>281</v>
      </c>
      <c r="G14" s="211"/>
      <c r="H14" s="42"/>
      <c r="I14" s="112" t="s">
        <v>109</v>
      </c>
      <c r="J14" s="115" t="s">
        <v>1447</v>
      </c>
      <c r="K14" s="97"/>
      <c r="L14" s="38"/>
      <c r="M14" s="206"/>
      <c r="N14" s="114" t="s">
        <v>865</v>
      </c>
      <c r="O14" s="33"/>
      <c r="P14" s="207"/>
      <c r="Q14" s="210" t="s">
        <v>76</v>
      </c>
      <c r="R14" s="35" t="s">
        <v>1448</v>
      </c>
      <c r="S14" s="211"/>
      <c r="T14" s="42"/>
      <c r="U14" s="112" t="s">
        <v>109</v>
      </c>
      <c r="V14" s="115" t="s">
        <v>1449</v>
      </c>
      <c r="W14" s="97"/>
      <c r="X14" s="239"/>
      <c r="Y14" s="285"/>
      <c r="Z14" s="285"/>
      <c r="AB14" s="285"/>
      <c r="AC14" s="285"/>
    </row>
    <row r="15" spans="1:29" s="39" customFormat="1" ht="12.75" customHeight="1">
      <c r="A15" s="222"/>
      <c r="B15" s="43"/>
      <c r="C15" s="43"/>
      <c r="D15" s="207"/>
      <c r="E15" s="208" t="s">
        <v>79</v>
      </c>
      <c r="F15" s="214" t="s">
        <v>68</v>
      </c>
      <c r="G15" s="43"/>
      <c r="H15" s="43"/>
      <c r="I15" s="118" t="s">
        <v>115</v>
      </c>
      <c r="J15" s="115" t="s">
        <v>1447</v>
      </c>
      <c r="K15" s="119"/>
      <c r="L15" s="46"/>
      <c r="M15" s="222"/>
      <c r="N15" s="43"/>
      <c r="O15" s="43"/>
      <c r="P15" s="207"/>
      <c r="Q15" s="208" t="s">
        <v>79</v>
      </c>
      <c r="R15" s="214" t="s">
        <v>1269</v>
      </c>
      <c r="S15" s="43"/>
      <c r="T15" s="43"/>
      <c r="U15" s="118" t="s">
        <v>115</v>
      </c>
      <c r="V15" s="115" t="s">
        <v>1450</v>
      </c>
      <c r="W15" s="119"/>
      <c r="X15" s="239"/>
      <c r="Y15" s="117"/>
      <c r="Z15" s="117"/>
      <c r="AB15" s="117"/>
      <c r="AC15" s="117"/>
    </row>
    <row r="16" spans="1:29" ht="4.5" customHeight="1">
      <c r="A16" s="223"/>
      <c r="B16" s="224"/>
      <c r="C16" s="225"/>
      <c r="D16" s="226"/>
      <c r="E16" s="227"/>
      <c r="F16" s="228"/>
      <c r="G16" s="229"/>
      <c r="H16" s="229"/>
      <c r="I16" s="225"/>
      <c r="J16" s="224"/>
      <c r="K16" s="230"/>
      <c r="M16" s="223"/>
      <c r="N16" s="224"/>
      <c r="O16" s="225"/>
      <c r="P16" s="226"/>
      <c r="Q16" s="227"/>
      <c r="R16" s="228"/>
      <c r="S16" s="229"/>
      <c r="T16" s="229"/>
      <c r="U16" s="225"/>
      <c r="V16" s="224"/>
      <c r="W16" s="230"/>
      <c r="Y16" s="283"/>
      <c r="Z16" s="283"/>
      <c r="AB16" s="283"/>
      <c r="AC16" s="283"/>
    </row>
    <row r="17" spans="1:30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0" t="s">
        <v>123</v>
      </c>
      <c r="X17" s="240" t="s">
        <v>1229</v>
      </c>
      <c r="Y17" s="311" t="s">
        <v>1230</v>
      </c>
      <c r="Z17" s="313" t="s">
        <v>1231</v>
      </c>
      <c r="AA17" s="315" t="s">
        <v>1232</v>
      </c>
      <c r="AB17" s="311" t="s">
        <v>1233</v>
      </c>
      <c r="AC17" s="313" t="s">
        <v>1231</v>
      </c>
      <c r="AD17" s="315" t="s">
        <v>1232</v>
      </c>
    </row>
    <row r="18" spans="1:30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79" t="s">
        <v>124</v>
      </c>
      <c r="O18" s="180" t="s">
        <v>125</v>
      </c>
      <c r="P18" s="181" t="s">
        <v>126</v>
      </c>
      <c r="Q18" s="181" t="s">
        <v>127</v>
      </c>
      <c r="R18" s="181"/>
      <c r="S18" s="139" t="s">
        <v>125</v>
      </c>
      <c r="T18" s="139" t="s">
        <v>122</v>
      </c>
      <c r="U18" s="137"/>
      <c r="V18" s="136" t="s">
        <v>124</v>
      </c>
      <c r="W18" s="136"/>
      <c r="X18" s="241" t="s">
        <v>1234</v>
      </c>
      <c r="Y18" s="312"/>
      <c r="Z18" s="314"/>
      <c r="AA18" s="316"/>
      <c r="AB18" s="312"/>
      <c r="AC18" s="314"/>
      <c r="AD18" s="316"/>
    </row>
    <row r="19" spans="1:30" ht="16.5" customHeight="1">
      <c r="A19" s="141">
        <v>-3</v>
      </c>
      <c r="B19" s="142">
        <v>0</v>
      </c>
      <c r="C19" s="143">
        <v>1</v>
      </c>
      <c r="D19" s="182" t="s">
        <v>128</v>
      </c>
      <c r="E19" s="144" t="s">
        <v>100</v>
      </c>
      <c r="F19" s="145">
        <v>9</v>
      </c>
      <c r="G19" s="146">
        <v>400</v>
      </c>
      <c r="H19" s="146"/>
      <c r="I19" s="147">
        <v>2</v>
      </c>
      <c r="J19" s="148">
        <v>6</v>
      </c>
      <c r="K19" s="149">
        <v>3</v>
      </c>
      <c r="L19" s="26"/>
      <c r="M19" s="141">
        <v>-2.125</v>
      </c>
      <c r="N19" s="142">
        <v>2</v>
      </c>
      <c r="O19" s="143">
        <v>1</v>
      </c>
      <c r="P19" s="182" t="s">
        <v>1280</v>
      </c>
      <c r="Q19" s="144" t="s">
        <v>100</v>
      </c>
      <c r="R19" s="145">
        <v>11</v>
      </c>
      <c r="S19" s="146"/>
      <c r="T19" s="146">
        <v>100</v>
      </c>
      <c r="U19" s="147">
        <v>2</v>
      </c>
      <c r="V19" s="148">
        <v>4</v>
      </c>
      <c r="W19" s="149">
        <v>2.125</v>
      </c>
      <c r="X19" s="242">
        <f>A19+M19+A42</f>
        <v>-4.5</v>
      </c>
      <c r="Y19" s="196">
        <f>O19</f>
        <v>1</v>
      </c>
      <c r="Z19" s="243">
        <f>MATCH(A19,{-40000,-0.9999999999,1,40000},1)-1+MATCH(M19,{-40000,-0.9999999999,1,40000},1)-1+MATCH(A42,{-40000,-0.9999999999,1,40000},1)-1</f>
        <v>1</v>
      </c>
      <c r="AA19" s="243">
        <f>MATCH(X19,{-40000,-9.9999999999,-6.9999999999,-2.9999999999,3,7,10,40000},1)/2-0.5</f>
        <v>1</v>
      </c>
      <c r="AB19" s="196">
        <f>U19</f>
        <v>2</v>
      </c>
      <c r="AC19" s="243">
        <f>6-Z19</f>
        <v>5</v>
      </c>
      <c r="AD19" s="243">
        <f>3-AA19</f>
        <v>2</v>
      </c>
    </row>
    <row r="20" spans="1:30" ht="16.5" customHeight="1">
      <c r="A20" s="141">
        <v>-0.75</v>
      </c>
      <c r="B20" s="142">
        <v>4</v>
      </c>
      <c r="C20" s="143">
        <v>4</v>
      </c>
      <c r="D20" s="182" t="s">
        <v>130</v>
      </c>
      <c r="E20" s="144" t="s">
        <v>5</v>
      </c>
      <c r="F20" s="145">
        <v>12</v>
      </c>
      <c r="G20" s="146">
        <v>480</v>
      </c>
      <c r="H20" s="146"/>
      <c r="I20" s="147">
        <v>5</v>
      </c>
      <c r="J20" s="148">
        <v>2</v>
      </c>
      <c r="K20" s="149">
        <v>0.75</v>
      </c>
      <c r="L20" s="26"/>
      <c r="M20" s="141">
        <v>14.875</v>
      </c>
      <c r="N20" s="142">
        <v>6</v>
      </c>
      <c r="O20" s="143">
        <v>4</v>
      </c>
      <c r="P20" s="182" t="s">
        <v>373</v>
      </c>
      <c r="Q20" s="144" t="s">
        <v>115</v>
      </c>
      <c r="R20" s="145">
        <v>4</v>
      </c>
      <c r="S20" s="146">
        <v>1400</v>
      </c>
      <c r="T20" s="146"/>
      <c r="U20" s="147">
        <v>5</v>
      </c>
      <c r="V20" s="148">
        <v>0</v>
      </c>
      <c r="W20" s="149">
        <v>-14.875</v>
      </c>
      <c r="X20" s="242">
        <f>A20+M20+A43</f>
        <v>14.75</v>
      </c>
      <c r="Y20" s="196">
        <f>O20</f>
        <v>4</v>
      </c>
      <c r="Z20" s="243">
        <f>MATCH(A20,{-40000,-0.9999999999,1,40000},1)-1+MATCH(M20,{-40000,-0.9999999999,1,40000},1)-1+MATCH(A43,{-40000,-0.9999999999,1,40000},1)-1</f>
        <v>4</v>
      </c>
      <c r="AA20" s="243">
        <f>MATCH(X20,{-40000,-9.9999999999,-6.9999999999,-2.9999999999,3,7,10,40000},1)/2-0.5</f>
        <v>3</v>
      </c>
      <c r="AB20" s="196">
        <f>U20</f>
        <v>5</v>
      </c>
      <c r="AC20" s="243">
        <f>6-Z20</f>
        <v>2</v>
      </c>
      <c r="AD20" s="243">
        <f>3-AA20</f>
        <v>0</v>
      </c>
    </row>
    <row r="21" spans="1:30" ht="16.5" customHeight="1">
      <c r="A21" s="141">
        <v>-1.5</v>
      </c>
      <c r="B21" s="142">
        <v>2</v>
      </c>
      <c r="C21" s="143">
        <v>7</v>
      </c>
      <c r="D21" s="182" t="s">
        <v>128</v>
      </c>
      <c r="E21" s="144" t="s">
        <v>100</v>
      </c>
      <c r="F21" s="145">
        <v>11</v>
      </c>
      <c r="G21" s="146">
        <v>460</v>
      </c>
      <c r="H21" s="146"/>
      <c r="I21" s="147">
        <v>3</v>
      </c>
      <c r="J21" s="148">
        <v>4</v>
      </c>
      <c r="K21" s="149">
        <v>1.5</v>
      </c>
      <c r="L21" s="26"/>
      <c r="M21" s="141">
        <v>-2.125</v>
      </c>
      <c r="N21" s="142">
        <v>2</v>
      </c>
      <c r="O21" s="143">
        <v>7</v>
      </c>
      <c r="P21" s="182" t="s">
        <v>1451</v>
      </c>
      <c r="Q21" s="144" t="s">
        <v>5</v>
      </c>
      <c r="R21" s="145">
        <v>11</v>
      </c>
      <c r="S21" s="146"/>
      <c r="T21" s="146">
        <v>100</v>
      </c>
      <c r="U21" s="147">
        <v>3</v>
      </c>
      <c r="V21" s="148">
        <v>4</v>
      </c>
      <c r="W21" s="149">
        <v>2.125</v>
      </c>
      <c r="X21" s="242">
        <f>A21+M21+A44</f>
        <v>-5</v>
      </c>
      <c r="Y21" s="196">
        <f>O21</f>
        <v>7</v>
      </c>
      <c r="Z21" s="243">
        <f>MATCH(A21,{-40000,-0.9999999999,1,40000},1)-1+MATCH(M21,{-40000,-0.9999999999,1,40000},1)-1+MATCH(A44,{-40000,-0.9999999999,1,40000},1)-1</f>
        <v>0</v>
      </c>
      <c r="AA21" s="243">
        <f>MATCH(X21,{-40000,-9.9999999999,-6.9999999999,-2.9999999999,3,7,10,40000},1)/2-0.5</f>
        <v>1</v>
      </c>
      <c r="AB21" s="196">
        <f>U21</f>
        <v>3</v>
      </c>
      <c r="AC21" s="243">
        <f>6-Z21</f>
        <v>6</v>
      </c>
      <c r="AD21" s="243">
        <f>3-AA21</f>
        <v>2</v>
      </c>
    </row>
    <row r="22" spans="1:30" ht="16.5" customHeight="1">
      <c r="A22" s="141">
        <v>9.75</v>
      </c>
      <c r="B22" s="142">
        <v>6</v>
      </c>
      <c r="C22" s="143">
        <v>6</v>
      </c>
      <c r="D22" s="182" t="s">
        <v>372</v>
      </c>
      <c r="E22" s="144" t="s">
        <v>5</v>
      </c>
      <c r="F22" s="145">
        <v>13</v>
      </c>
      <c r="G22" s="146">
        <v>1010</v>
      </c>
      <c r="H22" s="146"/>
      <c r="I22" s="147">
        <v>8</v>
      </c>
      <c r="J22" s="148">
        <v>0</v>
      </c>
      <c r="K22" s="149">
        <v>-9.75</v>
      </c>
      <c r="L22" s="26"/>
      <c r="M22" s="141">
        <v>-2.125</v>
      </c>
      <c r="N22" s="142">
        <v>2</v>
      </c>
      <c r="O22" s="143">
        <v>6</v>
      </c>
      <c r="P22" s="182" t="s">
        <v>672</v>
      </c>
      <c r="Q22" s="144" t="s">
        <v>5</v>
      </c>
      <c r="R22" s="145">
        <v>10</v>
      </c>
      <c r="S22" s="146"/>
      <c r="T22" s="146">
        <v>100</v>
      </c>
      <c r="U22" s="147">
        <v>8</v>
      </c>
      <c r="V22" s="148">
        <v>4</v>
      </c>
      <c r="W22" s="149">
        <v>2.125</v>
      </c>
      <c r="X22" s="242">
        <f>A22+M22+A45</f>
        <v>7.25</v>
      </c>
      <c r="Y22" s="196">
        <f>O22</f>
        <v>6</v>
      </c>
      <c r="Z22" s="243">
        <f>MATCH(A22,{-40000,-0.9999999999,1,40000},1)-1+MATCH(M22,{-40000,-0.9999999999,1,40000},1)-1+MATCH(A45,{-40000,-0.9999999999,1,40000},1)-1</f>
        <v>3</v>
      </c>
      <c r="AA22" s="243">
        <f>MATCH(X22,{-40000,-9.9999999999,-6.9999999999,-2.9999999999,3,7,10,40000},1)/2-0.5</f>
        <v>2.5</v>
      </c>
      <c r="AB22" s="196">
        <f>U22</f>
        <v>8</v>
      </c>
      <c r="AC22" s="243">
        <f>6-Z22</f>
        <v>3</v>
      </c>
      <c r="AD22" s="243">
        <f>3-AA22</f>
        <v>0.5</v>
      </c>
    </row>
    <row r="23" spans="1:29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  <c r="X23" s="239"/>
      <c r="Y23" s="27"/>
      <c r="Z23" s="27"/>
      <c r="AB23" s="27"/>
      <c r="AC23" s="27"/>
    </row>
    <row r="24" spans="1:29" s="39" customFormat="1" ht="15">
      <c r="A24" s="18"/>
      <c r="B24" s="19" t="s">
        <v>61</v>
      </c>
      <c r="C24" s="20"/>
      <c r="D24" s="19"/>
      <c r="E24" s="21" t="s">
        <v>136</v>
      </c>
      <c r="F24" s="22"/>
      <c r="G24" s="23" t="s">
        <v>63</v>
      </c>
      <c r="H24" s="23"/>
      <c r="I24" s="24" t="s">
        <v>137</v>
      </c>
      <c r="J24" s="24"/>
      <c r="K24" s="25"/>
      <c r="L24" s="26">
        <v>150</v>
      </c>
      <c r="M24" s="18"/>
      <c r="N24" s="19" t="s">
        <v>61</v>
      </c>
      <c r="O24" s="20"/>
      <c r="P24" s="19"/>
      <c r="Q24" s="21" t="s">
        <v>138</v>
      </c>
      <c r="R24" s="22"/>
      <c r="S24" s="23" t="s">
        <v>63</v>
      </c>
      <c r="T24" s="23"/>
      <c r="U24" s="24" t="s">
        <v>139</v>
      </c>
      <c r="V24" s="24"/>
      <c r="W24" s="25"/>
      <c r="X24" s="239"/>
      <c r="Y24" s="25"/>
      <c r="Z24" s="25"/>
      <c r="AB24" s="25"/>
      <c r="AC24" s="25"/>
    </row>
    <row r="25" spans="1:29" s="39" customFormat="1" ht="12.75">
      <c r="A25" s="28"/>
      <c r="B25" s="28"/>
      <c r="C25" s="29"/>
      <c r="D25" s="30"/>
      <c r="E25" s="30"/>
      <c r="F25" s="30"/>
      <c r="G25" s="31" t="s">
        <v>67</v>
      </c>
      <c r="H25" s="31"/>
      <c r="I25" s="24" t="s">
        <v>140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67</v>
      </c>
      <c r="T25" s="31"/>
      <c r="U25" s="24" t="s">
        <v>141</v>
      </c>
      <c r="V25" s="24"/>
      <c r="W25" s="25"/>
      <c r="X25" s="239"/>
      <c r="Y25" s="25"/>
      <c r="Z25" s="25"/>
      <c r="AB25" s="25"/>
      <c r="AC25" s="25"/>
    </row>
    <row r="26" spans="1:29" s="39" customFormat="1" ht="4.5" customHeight="1">
      <c r="A26" s="198"/>
      <c r="B26" s="199"/>
      <c r="C26" s="200"/>
      <c r="D26" s="201"/>
      <c r="E26" s="202"/>
      <c r="F26" s="203"/>
      <c r="G26" s="204"/>
      <c r="H26" s="204"/>
      <c r="I26" s="200"/>
      <c r="J26" s="199"/>
      <c r="K26" s="205"/>
      <c r="L26" s="26"/>
      <c r="M26" s="198"/>
      <c r="N26" s="199"/>
      <c r="O26" s="200"/>
      <c r="P26" s="201"/>
      <c r="Q26" s="202"/>
      <c r="R26" s="203"/>
      <c r="S26" s="204"/>
      <c r="T26" s="204"/>
      <c r="U26" s="200"/>
      <c r="V26" s="199"/>
      <c r="W26" s="205"/>
      <c r="X26" s="239"/>
      <c r="Y26" s="283"/>
      <c r="Z26" s="283"/>
      <c r="AB26" s="283"/>
      <c r="AC26" s="283"/>
    </row>
    <row r="27" spans="1:29" s="39" customFormat="1" ht="12.75" customHeight="1">
      <c r="A27" s="206"/>
      <c r="B27" s="32"/>
      <c r="C27" s="33"/>
      <c r="D27" s="207"/>
      <c r="E27" s="208" t="s">
        <v>70</v>
      </c>
      <c r="F27" s="35" t="s">
        <v>1452</v>
      </c>
      <c r="G27" s="36"/>
      <c r="H27" s="42"/>
      <c r="I27" s="42"/>
      <c r="J27" s="275"/>
      <c r="K27" s="209"/>
      <c r="L27" s="38"/>
      <c r="M27" s="206"/>
      <c r="N27" s="32"/>
      <c r="O27" s="33"/>
      <c r="P27" s="207"/>
      <c r="Q27" s="208" t="s">
        <v>70</v>
      </c>
      <c r="R27" s="35" t="s">
        <v>314</v>
      </c>
      <c r="S27" s="36"/>
      <c r="T27" s="42"/>
      <c r="U27" s="42"/>
      <c r="V27" s="275"/>
      <c r="W27" s="209"/>
      <c r="X27" s="239"/>
      <c r="Y27" s="284"/>
      <c r="Z27" s="284"/>
      <c r="AB27" s="284"/>
      <c r="AC27" s="284"/>
    </row>
    <row r="28" spans="1:29" s="39" customFormat="1" ht="12.75" customHeight="1">
      <c r="A28" s="206"/>
      <c r="B28" s="32"/>
      <c r="C28" s="33"/>
      <c r="D28" s="207"/>
      <c r="E28" s="210" t="s">
        <v>73</v>
      </c>
      <c r="F28" s="35" t="s">
        <v>951</v>
      </c>
      <c r="G28" s="211"/>
      <c r="H28" s="42"/>
      <c r="I28" s="44"/>
      <c r="J28" s="27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7.1</v>
      </c>
      <c r="K28" s="277"/>
      <c r="L28" s="38"/>
      <c r="M28" s="206"/>
      <c r="N28" s="32"/>
      <c r="O28" s="33"/>
      <c r="P28" s="207"/>
      <c r="Q28" s="210" t="s">
        <v>73</v>
      </c>
      <c r="R28" s="35" t="s">
        <v>1453</v>
      </c>
      <c r="S28" s="211"/>
      <c r="T28" s="42"/>
      <c r="U28" s="44"/>
      <c r="V28" s="27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11.1</v>
      </c>
      <c r="W28" s="277"/>
      <c r="X28" s="239"/>
      <c r="Y28" s="284"/>
      <c r="Z28" s="284"/>
      <c r="AB28" s="284"/>
      <c r="AC28" s="284"/>
    </row>
    <row r="29" spans="1:29" s="39" customFormat="1" ht="12.75" customHeight="1">
      <c r="A29" s="206"/>
      <c r="B29" s="32"/>
      <c r="C29" s="33"/>
      <c r="D29" s="207"/>
      <c r="E29" s="210" t="s">
        <v>76</v>
      </c>
      <c r="F29" s="35" t="s">
        <v>309</v>
      </c>
      <c r="G29" s="36"/>
      <c r="H29" s="42"/>
      <c r="I29" s="27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J29" s="276" t="str">
        <f>IF(J28="","","+")</f>
        <v>+</v>
      </c>
      <c r="K29" s="27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13.1</v>
      </c>
      <c r="L29" s="38"/>
      <c r="M29" s="206"/>
      <c r="N29" s="32"/>
      <c r="O29" s="33"/>
      <c r="P29" s="207"/>
      <c r="Q29" s="210" t="s">
        <v>76</v>
      </c>
      <c r="R29" s="35" t="s">
        <v>220</v>
      </c>
      <c r="S29" s="36"/>
      <c r="T29" s="42"/>
      <c r="U29" s="27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15.1</v>
      </c>
      <c r="V29" s="276" t="str">
        <f>IF(V28="","","+")</f>
        <v>+</v>
      </c>
      <c r="W29" s="27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8.1</v>
      </c>
      <c r="X29" s="239"/>
      <c r="Y29" s="284"/>
      <c r="Z29" s="284"/>
      <c r="AB29" s="284"/>
      <c r="AC29" s="284"/>
    </row>
    <row r="30" spans="1:29" s="39" customFormat="1" ht="12.75" customHeight="1">
      <c r="A30" s="206"/>
      <c r="B30" s="32"/>
      <c r="C30" s="33"/>
      <c r="D30" s="207"/>
      <c r="E30" s="208" t="s">
        <v>79</v>
      </c>
      <c r="F30" s="35" t="s">
        <v>1041</v>
      </c>
      <c r="G30" s="36"/>
      <c r="H30" s="42"/>
      <c r="I30" s="44"/>
      <c r="J30" s="27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7.1</v>
      </c>
      <c r="K30" s="277"/>
      <c r="L30" s="38"/>
      <c r="M30" s="206"/>
      <c r="N30" s="32"/>
      <c r="O30" s="33"/>
      <c r="P30" s="207"/>
      <c r="Q30" s="208" t="s">
        <v>79</v>
      </c>
      <c r="R30" s="35" t="s">
        <v>1454</v>
      </c>
      <c r="S30" s="36"/>
      <c r="T30" s="42"/>
      <c r="U30" s="44"/>
      <c r="V30" s="27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6.1</v>
      </c>
      <c r="W30" s="277"/>
      <c r="X30" s="239"/>
      <c r="Y30" s="284"/>
      <c r="Z30" s="284"/>
      <c r="AB30" s="284"/>
      <c r="AC30" s="284"/>
    </row>
    <row r="31" spans="1:29" s="39" customFormat="1" ht="12.75" customHeight="1">
      <c r="A31" s="213" t="s">
        <v>70</v>
      </c>
      <c r="B31" s="214" t="s">
        <v>1455</v>
      </c>
      <c r="C31" s="33"/>
      <c r="D31" s="207"/>
      <c r="F31" s="36"/>
      <c r="G31" s="208" t="s">
        <v>70</v>
      </c>
      <c r="H31" s="216" t="s">
        <v>393</v>
      </c>
      <c r="I31" s="36"/>
      <c r="J31" s="211"/>
      <c r="K31" s="209"/>
      <c r="L31" s="38"/>
      <c r="M31" s="213" t="s">
        <v>70</v>
      </c>
      <c r="N31" s="214" t="s">
        <v>479</v>
      </c>
      <c r="O31" s="33"/>
      <c r="P31" s="207"/>
      <c r="R31" s="36"/>
      <c r="S31" s="208" t="s">
        <v>70</v>
      </c>
      <c r="T31" s="216" t="s">
        <v>1322</v>
      </c>
      <c r="U31" s="36"/>
      <c r="V31" s="211"/>
      <c r="W31" s="209"/>
      <c r="X31" s="239"/>
      <c r="Y31" s="284"/>
      <c r="Z31" s="284"/>
      <c r="AB31" s="284"/>
      <c r="AC31" s="284"/>
    </row>
    <row r="32" spans="1:29" s="39" customFormat="1" ht="12.75" customHeight="1">
      <c r="A32" s="217" t="s">
        <v>73</v>
      </c>
      <c r="B32" s="214" t="s">
        <v>1456</v>
      </c>
      <c r="C32" s="45"/>
      <c r="D32" s="207"/>
      <c r="F32" s="218"/>
      <c r="G32" s="210" t="s">
        <v>73</v>
      </c>
      <c r="H32" s="216" t="s">
        <v>1268</v>
      </c>
      <c r="I32" s="36"/>
      <c r="J32" s="211"/>
      <c r="K32" s="209"/>
      <c r="L32" s="38"/>
      <c r="M32" s="217" t="s">
        <v>73</v>
      </c>
      <c r="N32" s="214" t="s">
        <v>1457</v>
      </c>
      <c r="O32" s="45"/>
      <c r="P32" s="207"/>
      <c r="R32" s="218"/>
      <c r="S32" s="210" t="s">
        <v>73</v>
      </c>
      <c r="T32" s="216" t="s">
        <v>1046</v>
      </c>
      <c r="U32" s="36"/>
      <c r="V32" s="211"/>
      <c r="W32" s="209"/>
      <c r="X32" s="239"/>
      <c r="Y32" s="284"/>
      <c r="Z32" s="284"/>
      <c r="AB32" s="284"/>
      <c r="AC32" s="284"/>
    </row>
    <row r="33" spans="1:29" s="39" customFormat="1" ht="12.75" customHeight="1">
      <c r="A33" s="217" t="s">
        <v>76</v>
      </c>
      <c r="B33" s="214" t="s">
        <v>982</v>
      </c>
      <c r="C33" s="33"/>
      <c r="D33" s="207"/>
      <c r="F33" s="218"/>
      <c r="G33" s="210" t="s">
        <v>76</v>
      </c>
      <c r="H33" s="216" t="s">
        <v>322</v>
      </c>
      <c r="I33" s="36"/>
      <c r="J33" s="36"/>
      <c r="K33" s="209"/>
      <c r="L33" s="38"/>
      <c r="M33" s="217" t="s">
        <v>76</v>
      </c>
      <c r="N33" s="214" t="s">
        <v>1458</v>
      </c>
      <c r="O33" s="33"/>
      <c r="P33" s="207"/>
      <c r="R33" s="218"/>
      <c r="S33" s="210" t="s">
        <v>76</v>
      </c>
      <c r="T33" s="216" t="s">
        <v>152</v>
      </c>
      <c r="U33" s="36"/>
      <c r="V33" s="36"/>
      <c r="W33" s="209"/>
      <c r="X33" s="239"/>
      <c r="Y33" s="284"/>
      <c r="Z33" s="284"/>
      <c r="AB33" s="284"/>
      <c r="AC33" s="284"/>
    </row>
    <row r="34" spans="1:29" s="39" customFormat="1" ht="12.75" customHeight="1">
      <c r="A34" s="213" t="s">
        <v>79</v>
      </c>
      <c r="B34" s="214" t="s">
        <v>1459</v>
      </c>
      <c r="C34" s="45"/>
      <c r="D34" s="207"/>
      <c r="F34" s="36"/>
      <c r="G34" s="208" t="s">
        <v>79</v>
      </c>
      <c r="H34" s="216" t="s">
        <v>540</v>
      </c>
      <c r="I34" s="95"/>
      <c r="J34" s="108" t="s">
        <v>96</v>
      </c>
      <c r="K34" s="97"/>
      <c r="L34" s="38"/>
      <c r="M34" s="213" t="s">
        <v>79</v>
      </c>
      <c r="N34" s="214" t="s">
        <v>507</v>
      </c>
      <c r="O34" s="45"/>
      <c r="P34" s="207"/>
      <c r="R34" s="36"/>
      <c r="S34" s="208" t="s">
        <v>79</v>
      </c>
      <c r="T34" s="216" t="s">
        <v>1460</v>
      </c>
      <c r="U34" s="95"/>
      <c r="V34" s="108" t="s">
        <v>96</v>
      </c>
      <c r="W34" s="97"/>
      <c r="X34" s="239"/>
      <c r="Y34" s="285"/>
      <c r="Z34" s="285"/>
      <c r="AB34" s="285"/>
      <c r="AC34" s="285"/>
    </row>
    <row r="35" spans="1:29" s="39" customFormat="1" ht="12.75" customHeight="1">
      <c r="A35" s="220"/>
      <c r="B35" s="45"/>
      <c r="C35" s="208"/>
      <c r="D35" s="207"/>
      <c r="E35" s="208" t="s">
        <v>70</v>
      </c>
      <c r="F35" s="35" t="s">
        <v>1461</v>
      </c>
      <c r="G35" s="36"/>
      <c r="H35" s="221"/>
      <c r="I35" s="112" t="s">
        <v>100</v>
      </c>
      <c r="J35" s="113" t="s">
        <v>1462</v>
      </c>
      <c r="K35" s="97"/>
      <c r="L35" s="38"/>
      <c r="M35" s="220"/>
      <c r="N35" s="45"/>
      <c r="O35" s="208"/>
      <c r="P35" s="207"/>
      <c r="Q35" s="208" t="s">
        <v>70</v>
      </c>
      <c r="R35" s="35" t="s">
        <v>1463</v>
      </c>
      <c r="S35" s="36"/>
      <c r="T35" s="221"/>
      <c r="U35" s="112" t="s">
        <v>100</v>
      </c>
      <c r="V35" s="113" t="s">
        <v>1464</v>
      </c>
      <c r="W35" s="97"/>
      <c r="X35" s="239"/>
      <c r="Y35" s="285"/>
      <c r="Z35" s="285"/>
      <c r="AB35" s="285"/>
      <c r="AC35" s="285"/>
    </row>
    <row r="36" spans="1:29" s="39" customFormat="1" ht="12.75" customHeight="1">
      <c r="A36" s="206"/>
      <c r="B36" s="114" t="s">
        <v>104</v>
      </c>
      <c r="C36" s="33"/>
      <c r="D36" s="207"/>
      <c r="E36" s="210" t="s">
        <v>73</v>
      </c>
      <c r="F36" s="35" t="s">
        <v>91</v>
      </c>
      <c r="G36" s="36"/>
      <c r="H36" s="42"/>
      <c r="I36" s="112" t="s">
        <v>5</v>
      </c>
      <c r="J36" s="115" t="s">
        <v>1462</v>
      </c>
      <c r="K36" s="97"/>
      <c r="L36" s="38"/>
      <c r="M36" s="206"/>
      <c r="N36" s="114" t="s">
        <v>104</v>
      </c>
      <c r="O36" s="33"/>
      <c r="P36" s="207"/>
      <c r="Q36" s="210" t="s">
        <v>73</v>
      </c>
      <c r="R36" s="35" t="s">
        <v>422</v>
      </c>
      <c r="S36" s="36"/>
      <c r="T36" s="42"/>
      <c r="U36" s="112" t="s">
        <v>5</v>
      </c>
      <c r="V36" s="115" t="s">
        <v>1464</v>
      </c>
      <c r="W36" s="97"/>
      <c r="X36" s="239"/>
      <c r="Y36" s="285"/>
      <c r="Z36" s="285"/>
      <c r="AB36" s="285"/>
      <c r="AC36" s="285"/>
    </row>
    <row r="37" spans="1:29" s="39" customFormat="1" ht="12.75" customHeight="1">
      <c r="A37" s="206"/>
      <c r="B37" s="114" t="s">
        <v>1465</v>
      </c>
      <c r="C37" s="33"/>
      <c r="D37" s="207"/>
      <c r="E37" s="210" t="s">
        <v>76</v>
      </c>
      <c r="F37" s="35" t="s">
        <v>108</v>
      </c>
      <c r="G37" s="211"/>
      <c r="H37" s="42"/>
      <c r="I37" s="112" t="s">
        <v>109</v>
      </c>
      <c r="J37" s="115" t="s">
        <v>1466</v>
      </c>
      <c r="K37" s="97"/>
      <c r="L37" s="38"/>
      <c r="M37" s="206"/>
      <c r="N37" s="114" t="s">
        <v>332</v>
      </c>
      <c r="O37" s="33"/>
      <c r="P37" s="207"/>
      <c r="Q37" s="210" t="s">
        <v>76</v>
      </c>
      <c r="R37" s="35" t="s">
        <v>1467</v>
      </c>
      <c r="S37" s="211"/>
      <c r="T37" s="42"/>
      <c r="U37" s="112" t="s">
        <v>109</v>
      </c>
      <c r="V37" s="115" t="s">
        <v>1468</v>
      </c>
      <c r="W37" s="97"/>
      <c r="X37" s="239"/>
      <c r="Y37" s="285"/>
      <c r="Z37" s="285"/>
      <c r="AB37" s="285"/>
      <c r="AC37" s="285"/>
    </row>
    <row r="38" spans="1:29" s="39" customFormat="1" ht="12.75" customHeight="1">
      <c r="A38" s="222"/>
      <c r="B38" s="43"/>
      <c r="C38" s="43"/>
      <c r="D38" s="207"/>
      <c r="E38" s="208" t="s">
        <v>79</v>
      </c>
      <c r="F38" s="214" t="s">
        <v>870</v>
      </c>
      <c r="G38" s="43"/>
      <c r="H38" s="43"/>
      <c r="I38" s="118" t="s">
        <v>115</v>
      </c>
      <c r="J38" s="115" t="s">
        <v>1469</v>
      </c>
      <c r="K38" s="119"/>
      <c r="L38" s="46"/>
      <c r="M38" s="222"/>
      <c r="N38" s="43"/>
      <c r="O38" s="43"/>
      <c r="P38" s="207"/>
      <c r="Q38" s="208" t="s">
        <v>79</v>
      </c>
      <c r="R38" s="214" t="s">
        <v>231</v>
      </c>
      <c r="S38" s="43"/>
      <c r="T38" s="43"/>
      <c r="U38" s="118" t="s">
        <v>115</v>
      </c>
      <c r="V38" s="115" t="s">
        <v>1468</v>
      </c>
      <c r="W38" s="119"/>
      <c r="X38" s="239"/>
      <c r="Y38" s="117"/>
      <c r="Z38" s="117"/>
      <c r="AB38" s="117"/>
      <c r="AC38" s="117"/>
    </row>
    <row r="39" spans="1:29" ht="4.5" customHeight="1">
      <c r="A39" s="223"/>
      <c r="B39" s="224"/>
      <c r="C39" s="225"/>
      <c r="D39" s="226"/>
      <c r="E39" s="227"/>
      <c r="F39" s="228"/>
      <c r="G39" s="229"/>
      <c r="H39" s="229"/>
      <c r="I39" s="225"/>
      <c r="J39" s="224"/>
      <c r="K39" s="230"/>
      <c r="M39" s="223"/>
      <c r="N39" s="224"/>
      <c r="O39" s="225"/>
      <c r="P39" s="226"/>
      <c r="Q39" s="227"/>
      <c r="R39" s="228"/>
      <c r="S39" s="229"/>
      <c r="T39" s="229"/>
      <c r="U39" s="225"/>
      <c r="V39" s="224"/>
      <c r="W39" s="230"/>
      <c r="Y39" s="283"/>
      <c r="Z39" s="283"/>
      <c r="AB39" s="283"/>
      <c r="AC39" s="283"/>
    </row>
    <row r="40" spans="1:30" ht="12.75" customHeight="1">
      <c r="A40" s="130"/>
      <c r="B40" s="130" t="s">
        <v>117</v>
      </c>
      <c r="C40" s="131"/>
      <c r="D40" s="132" t="s">
        <v>118</v>
      </c>
      <c r="E40" s="132" t="s">
        <v>119</v>
      </c>
      <c r="F40" s="132" t="s">
        <v>120</v>
      </c>
      <c r="G40" s="133" t="s">
        <v>121</v>
      </c>
      <c r="H40" s="134"/>
      <c r="I40" s="131" t="s">
        <v>122</v>
      </c>
      <c r="J40" s="132" t="s">
        <v>117</v>
      </c>
      <c r="K40" s="130" t="s">
        <v>123</v>
      </c>
      <c r="L40" s="26">
        <v>150</v>
      </c>
      <c r="M40" s="130"/>
      <c r="N40" s="130" t="s">
        <v>117</v>
      </c>
      <c r="O40" s="131"/>
      <c r="P40" s="132" t="s">
        <v>118</v>
      </c>
      <c r="Q40" s="132" t="s">
        <v>119</v>
      </c>
      <c r="R40" s="132" t="s">
        <v>120</v>
      </c>
      <c r="S40" s="133" t="s">
        <v>121</v>
      </c>
      <c r="T40" s="134"/>
      <c r="U40" s="131" t="s">
        <v>122</v>
      </c>
      <c r="V40" s="132" t="s">
        <v>117</v>
      </c>
      <c r="W40" s="130" t="s">
        <v>123</v>
      </c>
      <c r="X40" s="240" t="s">
        <v>1229</v>
      </c>
      <c r="Y40" s="311" t="s">
        <v>1230</v>
      </c>
      <c r="Z40" s="313" t="s">
        <v>1231</v>
      </c>
      <c r="AA40" s="315" t="s">
        <v>1232</v>
      </c>
      <c r="AB40" s="311" t="s">
        <v>1233</v>
      </c>
      <c r="AC40" s="313" t="s">
        <v>1231</v>
      </c>
      <c r="AD40" s="315" t="s">
        <v>1232</v>
      </c>
    </row>
    <row r="41" spans="1:30" ht="12.75">
      <c r="A41" s="136" t="s">
        <v>123</v>
      </c>
      <c r="B41" s="179" t="s">
        <v>124</v>
      </c>
      <c r="C41" s="180" t="s">
        <v>125</v>
      </c>
      <c r="D41" s="181" t="s">
        <v>126</v>
      </c>
      <c r="E41" s="181" t="s">
        <v>127</v>
      </c>
      <c r="F41" s="181"/>
      <c r="G41" s="139" t="s">
        <v>125</v>
      </c>
      <c r="H41" s="139" t="s">
        <v>122</v>
      </c>
      <c r="I41" s="137"/>
      <c r="J41" s="136" t="s">
        <v>124</v>
      </c>
      <c r="K41" s="136"/>
      <c r="L41" s="26">
        <v>150</v>
      </c>
      <c r="M41" s="136" t="s">
        <v>123</v>
      </c>
      <c r="N41" s="179" t="s">
        <v>124</v>
      </c>
      <c r="O41" s="180" t="s">
        <v>125</v>
      </c>
      <c r="P41" s="181" t="s">
        <v>126</v>
      </c>
      <c r="Q41" s="181" t="s">
        <v>127</v>
      </c>
      <c r="R41" s="181"/>
      <c r="S41" s="139" t="s">
        <v>125</v>
      </c>
      <c r="T41" s="139" t="s">
        <v>122</v>
      </c>
      <c r="U41" s="137"/>
      <c r="V41" s="136" t="s">
        <v>124</v>
      </c>
      <c r="W41" s="136"/>
      <c r="X41" s="241" t="s">
        <v>1234</v>
      </c>
      <c r="Y41" s="312"/>
      <c r="Z41" s="314"/>
      <c r="AA41" s="316"/>
      <c r="AB41" s="312"/>
      <c r="AC41" s="314"/>
      <c r="AD41" s="316"/>
    </row>
    <row r="42" spans="1:30" ht="16.5" customHeight="1">
      <c r="A42" s="141">
        <v>0.625</v>
      </c>
      <c r="B42" s="142">
        <v>5</v>
      </c>
      <c r="C42" s="143">
        <v>1</v>
      </c>
      <c r="D42" s="182" t="s">
        <v>128</v>
      </c>
      <c r="E42" s="144" t="s">
        <v>109</v>
      </c>
      <c r="F42" s="145">
        <v>9</v>
      </c>
      <c r="G42" s="146"/>
      <c r="H42" s="146">
        <v>600</v>
      </c>
      <c r="I42" s="147">
        <v>2</v>
      </c>
      <c r="J42" s="148">
        <v>1</v>
      </c>
      <c r="K42" s="149">
        <v>-0.625</v>
      </c>
      <c r="L42" s="26"/>
      <c r="M42" s="141">
        <v>-1.5</v>
      </c>
      <c r="N42" s="142">
        <v>0</v>
      </c>
      <c r="O42" s="143">
        <v>3</v>
      </c>
      <c r="P42" s="182" t="s">
        <v>180</v>
      </c>
      <c r="Q42" s="144" t="s">
        <v>115</v>
      </c>
      <c r="R42" s="145">
        <v>9</v>
      </c>
      <c r="S42" s="146"/>
      <c r="T42" s="146">
        <v>150</v>
      </c>
      <c r="U42" s="147">
        <v>4</v>
      </c>
      <c r="V42" s="148">
        <v>6</v>
      </c>
      <c r="W42" s="149">
        <v>1.5</v>
      </c>
      <c r="X42" s="242">
        <f>M65+M42+A65</f>
        <v>8.25</v>
      </c>
      <c r="Y42" s="196">
        <f>O42</f>
        <v>3</v>
      </c>
      <c r="Z42" s="243">
        <f>MATCH(M65,{-40000,-0.9999999999,1,40000},1)-1+MATCH(M42,{-40000,-0.9999999999,1,40000},1)-1+MATCH(A65,{-40000,-0.9999999999,1,40000},1)-1</f>
        <v>4</v>
      </c>
      <c r="AA42" s="243">
        <f>MATCH(X42,{-40000,-9.9999999999,-6.9999999999,-2.9999999999,3,7,10,40000},1)/2-0.5</f>
        <v>2.5</v>
      </c>
      <c r="AB42" s="196">
        <f>U42</f>
        <v>4</v>
      </c>
      <c r="AC42" s="243">
        <f>6-Z42</f>
        <v>2</v>
      </c>
      <c r="AD42" s="243">
        <f>3-AA42</f>
        <v>0.5</v>
      </c>
    </row>
    <row r="43" spans="1:30" ht="16.5" customHeight="1">
      <c r="A43" s="141">
        <v>0.625</v>
      </c>
      <c r="B43" s="142">
        <v>5</v>
      </c>
      <c r="C43" s="143">
        <v>4</v>
      </c>
      <c r="D43" s="190" t="s">
        <v>128</v>
      </c>
      <c r="E43" s="144" t="s">
        <v>115</v>
      </c>
      <c r="F43" s="145">
        <v>9</v>
      </c>
      <c r="G43" s="146"/>
      <c r="H43" s="146">
        <v>600</v>
      </c>
      <c r="I43" s="147">
        <v>5</v>
      </c>
      <c r="J43" s="148">
        <v>1</v>
      </c>
      <c r="K43" s="149">
        <v>-0.625</v>
      </c>
      <c r="L43" s="26"/>
      <c r="M43" s="141">
        <v>-0.625</v>
      </c>
      <c r="N43" s="142">
        <v>3</v>
      </c>
      <c r="O43" s="143">
        <v>6</v>
      </c>
      <c r="P43" s="190" t="s">
        <v>180</v>
      </c>
      <c r="Q43" s="144" t="s">
        <v>115</v>
      </c>
      <c r="R43" s="145">
        <v>8</v>
      </c>
      <c r="S43" s="146"/>
      <c r="T43" s="146">
        <v>120</v>
      </c>
      <c r="U43" s="147">
        <v>1</v>
      </c>
      <c r="V43" s="148">
        <v>3</v>
      </c>
      <c r="W43" s="149">
        <v>0.625</v>
      </c>
      <c r="X43" s="242">
        <f>M66+M43+A66</f>
        <v>-10.5</v>
      </c>
      <c r="Y43" s="196">
        <f>O43</f>
        <v>6</v>
      </c>
      <c r="Z43" s="243">
        <f>MATCH(M66,{-40000,-0.9999999999,1,40000},1)-1+MATCH(M43,{-40000,-0.9999999999,1,40000},1)-1+MATCH(A66,{-40000,-0.9999999999,1,40000},1)-1</f>
        <v>1</v>
      </c>
      <c r="AA43" s="243">
        <f>MATCH(X43,{-40000,-9.9999999999,-6.9999999999,-2.9999999999,3,7,10,40000},1)/2-0.5</f>
        <v>0</v>
      </c>
      <c r="AB43" s="196">
        <f>U43</f>
        <v>1</v>
      </c>
      <c r="AC43" s="243">
        <f>6-Z43</f>
        <v>5</v>
      </c>
      <c r="AD43" s="243">
        <f>3-AA43</f>
        <v>3</v>
      </c>
    </row>
    <row r="44" spans="1:30" ht="16.5" customHeight="1">
      <c r="A44" s="141">
        <v>-1.375</v>
      </c>
      <c r="B44" s="142">
        <v>0</v>
      </c>
      <c r="C44" s="143">
        <v>7</v>
      </c>
      <c r="D44" s="182" t="s">
        <v>128</v>
      </c>
      <c r="E44" s="144" t="s">
        <v>115</v>
      </c>
      <c r="F44" s="145">
        <v>11</v>
      </c>
      <c r="G44" s="146"/>
      <c r="H44" s="146">
        <v>660</v>
      </c>
      <c r="I44" s="147">
        <v>3</v>
      </c>
      <c r="J44" s="148">
        <v>6</v>
      </c>
      <c r="K44" s="149">
        <v>1.375</v>
      </c>
      <c r="L44" s="26"/>
      <c r="M44" s="141">
        <v>-0.625</v>
      </c>
      <c r="N44" s="142">
        <v>3</v>
      </c>
      <c r="O44" s="143">
        <v>2</v>
      </c>
      <c r="P44" s="182" t="s">
        <v>180</v>
      </c>
      <c r="Q44" s="144" t="s">
        <v>115</v>
      </c>
      <c r="R44" s="145">
        <v>8</v>
      </c>
      <c r="S44" s="146"/>
      <c r="T44" s="146">
        <v>120</v>
      </c>
      <c r="U44" s="147">
        <v>8</v>
      </c>
      <c r="V44" s="148">
        <v>3</v>
      </c>
      <c r="W44" s="149">
        <v>0.625</v>
      </c>
      <c r="X44" s="242">
        <f>M67+M44+A67</f>
        <v>8.125</v>
      </c>
      <c r="Y44" s="196">
        <f>O44</f>
        <v>2</v>
      </c>
      <c r="Z44" s="243">
        <f>MATCH(M67,{-40000,-0.9999999999,1,40000},1)-1+MATCH(M44,{-40000,-0.9999999999,1,40000},1)-1+MATCH(A67,{-40000,-0.9999999999,1,40000},1)-1</f>
        <v>5</v>
      </c>
      <c r="AA44" s="243">
        <f>MATCH(X44,{-40000,-9.9999999999,-6.9999999999,-2.9999999999,3,7,10,40000},1)/2-0.5</f>
        <v>2.5</v>
      </c>
      <c r="AB44" s="196">
        <f>U44</f>
        <v>8</v>
      </c>
      <c r="AC44" s="243">
        <f>6-Z44</f>
        <v>1</v>
      </c>
      <c r="AD44" s="243">
        <f>3-AA44</f>
        <v>0.5</v>
      </c>
    </row>
    <row r="45" spans="1:30" ht="16.5" customHeight="1">
      <c r="A45" s="141">
        <v>-0.375</v>
      </c>
      <c r="B45" s="142">
        <v>2</v>
      </c>
      <c r="C45" s="143">
        <v>6</v>
      </c>
      <c r="D45" s="190" t="s">
        <v>128</v>
      </c>
      <c r="E45" s="144" t="s">
        <v>109</v>
      </c>
      <c r="F45" s="145">
        <v>10</v>
      </c>
      <c r="G45" s="146"/>
      <c r="H45" s="146">
        <v>630</v>
      </c>
      <c r="I45" s="147">
        <v>8</v>
      </c>
      <c r="J45" s="148">
        <v>4</v>
      </c>
      <c r="K45" s="149">
        <v>0.375</v>
      </c>
      <c r="L45" s="26"/>
      <c r="M45" s="141">
        <v>5.25</v>
      </c>
      <c r="N45" s="142">
        <v>6</v>
      </c>
      <c r="O45" s="143">
        <v>7</v>
      </c>
      <c r="P45" s="190" t="s">
        <v>128</v>
      </c>
      <c r="Q45" s="144" t="s">
        <v>115</v>
      </c>
      <c r="R45" s="145">
        <v>8</v>
      </c>
      <c r="S45" s="146">
        <v>100</v>
      </c>
      <c r="T45" s="146"/>
      <c r="U45" s="147">
        <v>5</v>
      </c>
      <c r="V45" s="148">
        <v>0</v>
      </c>
      <c r="W45" s="149">
        <v>-5.25</v>
      </c>
      <c r="X45" s="242">
        <f>M68+M45+A68</f>
        <v>-3.125</v>
      </c>
      <c r="Y45" s="196">
        <f>O45</f>
        <v>7</v>
      </c>
      <c r="Z45" s="243">
        <f>MATCH(M68,{-40000,-0.9999999999,1,40000},1)-1+MATCH(M45,{-40000,-0.9999999999,1,40000},1)-1+MATCH(A68,{-40000,-0.9999999999,1,40000},1)-1</f>
        <v>2</v>
      </c>
      <c r="AA45" s="243">
        <f>MATCH(X45,{-40000,-9.9999999999,-6.9999999999,-2.9999999999,3,7,10,40000},1)/2-0.5</f>
        <v>1</v>
      </c>
      <c r="AB45" s="196">
        <f>U45</f>
        <v>5</v>
      </c>
      <c r="AC45" s="243">
        <f>6-Z45</f>
        <v>4</v>
      </c>
      <c r="AD45" s="243">
        <f>3-AA45</f>
        <v>2</v>
      </c>
    </row>
    <row r="46" spans="1:29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  <c r="X46" s="239"/>
      <c r="Y46" s="27"/>
      <c r="Z46" s="27"/>
      <c r="AB46" s="27"/>
      <c r="AC46" s="27"/>
    </row>
    <row r="47" spans="1:29" s="39" customFormat="1" ht="15">
      <c r="A47" s="18"/>
      <c r="B47" s="19" t="s">
        <v>61</v>
      </c>
      <c r="C47" s="20"/>
      <c r="D47" s="19"/>
      <c r="E47" s="21" t="s">
        <v>184</v>
      </c>
      <c r="F47" s="22"/>
      <c r="G47" s="23" t="s">
        <v>63</v>
      </c>
      <c r="H47" s="23"/>
      <c r="I47" s="24" t="s">
        <v>64</v>
      </c>
      <c r="J47" s="24"/>
      <c r="K47" s="25"/>
      <c r="L47" s="26">
        <v>150</v>
      </c>
      <c r="M47" s="18"/>
      <c r="N47" s="19" t="s">
        <v>61</v>
      </c>
      <c r="O47" s="20"/>
      <c r="P47" s="19"/>
      <c r="Q47" s="21" t="s">
        <v>185</v>
      </c>
      <c r="R47" s="22"/>
      <c r="S47" s="23" t="s">
        <v>63</v>
      </c>
      <c r="T47" s="23"/>
      <c r="U47" s="24" t="s">
        <v>66</v>
      </c>
      <c r="V47" s="24"/>
      <c r="W47" s="25"/>
      <c r="X47" s="239"/>
      <c r="Y47" s="25"/>
      <c r="Z47" s="25"/>
      <c r="AB47" s="25"/>
      <c r="AC47" s="25"/>
    </row>
    <row r="48" spans="1:29" s="39" customFormat="1" ht="12.75">
      <c r="A48" s="28"/>
      <c r="B48" s="28"/>
      <c r="C48" s="29"/>
      <c r="D48" s="30"/>
      <c r="E48" s="30"/>
      <c r="F48" s="30"/>
      <c r="G48" s="31" t="s">
        <v>67</v>
      </c>
      <c r="H48" s="31"/>
      <c r="I48" s="24" t="s">
        <v>69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67</v>
      </c>
      <c r="T48" s="231"/>
      <c r="U48" s="24" t="s">
        <v>140</v>
      </c>
      <c r="V48" s="24"/>
      <c r="W48" s="25"/>
      <c r="X48" s="239"/>
      <c r="Y48" s="25"/>
      <c r="Z48" s="25"/>
      <c r="AB48" s="25"/>
      <c r="AC48" s="25"/>
    </row>
    <row r="49" spans="1:29" s="39" customFormat="1" ht="4.5" customHeight="1">
      <c r="A49" s="198"/>
      <c r="B49" s="199"/>
      <c r="C49" s="200"/>
      <c r="D49" s="201"/>
      <c r="E49" s="202"/>
      <c r="F49" s="203"/>
      <c r="G49" s="204"/>
      <c r="H49" s="204"/>
      <c r="I49" s="200"/>
      <c r="J49" s="199"/>
      <c r="K49" s="205"/>
      <c r="L49" s="26"/>
      <c r="M49" s="198"/>
      <c r="N49" s="199"/>
      <c r="O49" s="200"/>
      <c r="P49" s="201"/>
      <c r="Q49" s="202"/>
      <c r="R49" s="203"/>
      <c r="S49" s="204"/>
      <c r="T49" s="204"/>
      <c r="U49" s="200"/>
      <c r="V49" s="199"/>
      <c r="W49" s="205"/>
      <c r="X49" s="239"/>
      <c r="Y49" s="283"/>
      <c r="Z49" s="283"/>
      <c r="AB49" s="283"/>
      <c r="AC49" s="283"/>
    </row>
    <row r="50" spans="1:29" s="39" customFormat="1" ht="12.75" customHeight="1">
      <c r="A50" s="206"/>
      <c r="B50" s="32"/>
      <c r="C50" s="33"/>
      <c r="D50" s="207"/>
      <c r="E50" s="208" t="s">
        <v>70</v>
      </c>
      <c r="F50" s="212" t="s">
        <v>245</v>
      </c>
      <c r="G50" s="36"/>
      <c r="H50" s="42"/>
      <c r="I50" s="42"/>
      <c r="J50" s="275"/>
      <c r="K50" s="209"/>
      <c r="L50" s="38"/>
      <c r="M50" s="206"/>
      <c r="N50" s="32"/>
      <c r="O50" s="33"/>
      <c r="P50" s="207"/>
      <c r="Q50" s="208" t="s">
        <v>70</v>
      </c>
      <c r="R50" s="35" t="s">
        <v>1459</v>
      </c>
      <c r="S50" s="36"/>
      <c r="T50" s="42"/>
      <c r="U50" s="42"/>
      <c r="V50" s="275"/>
      <c r="W50" s="209"/>
      <c r="X50" s="239"/>
      <c r="Y50" s="284"/>
      <c r="Z50" s="284"/>
      <c r="AB50" s="284"/>
      <c r="AC50" s="284"/>
    </row>
    <row r="51" spans="1:29" s="39" customFormat="1" ht="12.75" customHeight="1">
      <c r="A51" s="206"/>
      <c r="B51" s="32"/>
      <c r="C51" s="33"/>
      <c r="D51" s="207"/>
      <c r="E51" s="210" t="s">
        <v>73</v>
      </c>
      <c r="F51" s="35" t="s">
        <v>200</v>
      </c>
      <c r="G51" s="211"/>
      <c r="H51" s="42"/>
      <c r="I51" s="44"/>
      <c r="J51" s="27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9.1</v>
      </c>
      <c r="K51" s="277"/>
      <c r="L51" s="38"/>
      <c r="M51" s="206"/>
      <c r="N51" s="32"/>
      <c r="O51" s="33"/>
      <c r="P51" s="207"/>
      <c r="Q51" s="210" t="s">
        <v>73</v>
      </c>
      <c r="R51" s="35" t="s">
        <v>853</v>
      </c>
      <c r="S51" s="211"/>
      <c r="T51" s="42"/>
      <c r="U51" s="44"/>
      <c r="V51" s="27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6.1</v>
      </c>
      <c r="W51" s="277"/>
      <c r="X51" s="239"/>
      <c r="Y51" s="284"/>
      <c r="Z51" s="284"/>
      <c r="AB51" s="284"/>
      <c r="AC51" s="284"/>
    </row>
    <row r="52" spans="1:29" s="39" customFormat="1" ht="12.75" customHeight="1">
      <c r="A52" s="206"/>
      <c r="B52" s="32"/>
      <c r="C52" s="33"/>
      <c r="D52" s="207"/>
      <c r="E52" s="210" t="s">
        <v>76</v>
      </c>
      <c r="F52" s="35" t="s">
        <v>1470</v>
      </c>
      <c r="G52" s="36"/>
      <c r="H52" s="42"/>
      <c r="I52" s="27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J52" s="276" t="str">
        <f>IF(J51="","","+")</f>
        <v>+</v>
      </c>
      <c r="K52" s="27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14.1</v>
      </c>
      <c r="L52" s="38"/>
      <c r="M52" s="206"/>
      <c r="N52" s="32"/>
      <c r="O52" s="33"/>
      <c r="P52" s="207"/>
      <c r="Q52" s="210" t="s">
        <v>76</v>
      </c>
      <c r="R52" s="35" t="s">
        <v>1167</v>
      </c>
      <c r="S52" s="36"/>
      <c r="T52" s="42"/>
      <c r="U52" s="27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12.1</v>
      </c>
      <c r="V52" s="276" t="str">
        <f>IF(V51="","","+")</f>
        <v>+</v>
      </c>
      <c r="W52" s="27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19.1</v>
      </c>
      <c r="X52" s="239"/>
      <c r="Y52" s="284"/>
      <c r="Z52" s="284"/>
      <c r="AB52" s="284"/>
      <c r="AC52" s="284"/>
    </row>
    <row r="53" spans="1:29" s="39" customFormat="1" ht="12.75" customHeight="1">
      <c r="A53" s="206"/>
      <c r="B53" s="32"/>
      <c r="C53" s="33"/>
      <c r="D53" s="207"/>
      <c r="E53" s="208" t="s">
        <v>79</v>
      </c>
      <c r="F53" s="35" t="s">
        <v>832</v>
      </c>
      <c r="G53" s="36"/>
      <c r="H53" s="42"/>
      <c r="I53" s="44"/>
      <c r="J53" s="27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12.1</v>
      </c>
      <c r="K53" s="277"/>
      <c r="L53" s="38"/>
      <c r="M53" s="206"/>
      <c r="N53" s="32"/>
      <c r="O53" s="33"/>
      <c r="P53" s="207"/>
      <c r="Q53" s="208" t="s">
        <v>79</v>
      </c>
      <c r="R53" s="35" t="s">
        <v>1046</v>
      </c>
      <c r="S53" s="36"/>
      <c r="T53" s="42"/>
      <c r="U53" s="44"/>
      <c r="V53" s="27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3.1</v>
      </c>
      <c r="W53" s="277"/>
      <c r="X53" s="239"/>
      <c r="Y53" s="284"/>
      <c r="Z53" s="284"/>
      <c r="AB53" s="284"/>
      <c r="AC53" s="284"/>
    </row>
    <row r="54" spans="1:29" s="39" customFormat="1" ht="12.75" customHeight="1">
      <c r="A54" s="213" t="s">
        <v>70</v>
      </c>
      <c r="B54" s="214" t="s">
        <v>311</v>
      </c>
      <c r="C54" s="33"/>
      <c r="D54" s="207"/>
      <c r="F54" s="36"/>
      <c r="G54" s="208" t="s">
        <v>70</v>
      </c>
      <c r="H54" s="216" t="s">
        <v>466</v>
      </c>
      <c r="I54" s="36"/>
      <c r="J54" s="211"/>
      <c r="K54" s="209"/>
      <c r="L54" s="38"/>
      <c r="M54" s="213" t="s">
        <v>70</v>
      </c>
      <c r="N54" s="219" t="s">
        <v>818</v>
      </c>
      <c r="O54" s="33"/>
      <c r="P54" s="207"/>
      <c r="R54" s="36"/>
      <c r="S54" s="208" t="s">
        <v>70</v>
      </c>
      <c r="T54" s="216" t="s">
        <v>459</v>
      </c>
      <c r="U54" s="36"/>
      <c r="V54" s="211"/>
      <c r="W54" s="209"/>
      <c r="X54" s="239"/>
      <c r="Y54" s="284"/>
      <c r="Z54" s="284"/>
      <c r="AB54" s="284"/>
      <c r="AC54" s="284"/>
    </row>
    <row r="55" spans="1:29" s="39" customFormat="1" ht="12.75" customHeight="1">
      <c r="A55" s="217" t="s">
        <v>73</v>
      </c>
      <c r="B55" s="214" t="s">
        <v>1471</v>
      </c>
      <c r="C55" s="45"/>
      <c r="D55" s="207"/>
      <c r="F55" s="218"/>
      <c r="G55" s="210" t="s">
        <v>73</v>
      </c>
      <c r="H55" s="216" t="s">
        <v>1472</v>
      </c>
      <c r="I55" s="36"/>
      <c r="J55" s="211"/>
      <c r="K55" s="209"/>
      <c r="L55" s="38"/>
      <c r="M55" s="217" t="s">
        <v>73</v>
      </c>
      <c r="N55" s="214" t="s">
        <v>211</v>
      </c>
      <c r="O55" s="45"/>
      <c r="P55" s="207"/>
      <c r="R55" s="218"/>
      <c r="S55" s="210" t="s">
        <v>73</v>
      </c>
      <c r="T55" s="216" t="s">
        <v>632</v>
      </c>
      <c r="U55" s="36"/>
      <c r="V55" s="211"/>
      <c r="W55" s="209"/>
      <c r="X55" s="239"/>
      <c r="Y55" s="284"/>
      <c r="Z55" s="284"/>
      <c r="AB55" s="284"/>
      <c r="AC55" s="284"/>
    </row>
    <row r="56" spans="1:29" s="39" customFormat="1" ht="12.75" customHeight="1">
      <c r="A56" s="217" t="s">
        <v>76</v>
      </c>
      <c r="B56" s="214" t="s">
        <v>1473</v>
      </c>
      <c r="C56" s="33"/>
      <c r="D56" s="207"/>
      <c r="F56" s="218"/>
      <c r="G56" s="210" t="s">
        <v>76</v>
      </c>
      <c r="H56" s="216" t="s">
        <v>1169</v>
      </c>
      <c r="I56" s="36"/>
      <c r="J56" s="36"/>
      <c r="K56" s="209"/>
      <c r="L56" s="38"/>
      <c r="M56" s="217" t="s">
        <v>76</v>
      </c>
      <c r="N56" s="214" t="s">
        <v>677</v>
      </c>
      <c r="O56" s="33"/>
      <c r="P56" s="207"/>
      <c r="R56" s="218"/>
      <c r="S56" s="210" t="s">
        <v>76</v>
      </c>
      <c r="T56" s="216" t="s">
        <v>1474</v>
      </c>
      <c r="U56" s="36"/>
      <c r="V56" s="36"/>
      <c r="W56" s="209"/>
      <c r="X56" s="239"/>
      <c r="Y56" s="284"/>
      <c r="Z56" s="284"/>
      <c r="AB56" s="284"/>
      <c r="AC56" s="284"/>
    </row>
    <row r="57" spans="1:29" s="39" customFormat="1" ht="12.75" customHeight="1">
      <c r="A57" s="213" t="s">
        <v>79</v>
      </c>
      <c r="B57" s="214" t="s">
        <v>1362</v>
      </c>
      <c r="C57" s="45"/>
      <c r="D57" s="207"/>
      <c r="F57" s="36"/>
      <c r="G57" s="208" t="s">
        <v>79</v>
      </c>
      <c r="H57" s="216" t="s">
        <v>563</v>
      </c>
      <c r="I57" s="95"/>
      <c r="J57" s="108" t="s">
        <v>96</v>
      </c>
      <c r="K57" s="97"/>
      <c r="L57" s="38"/>
      <c r="M57" s="213" t="s">
        <v>79</v>
      </c>
      <c r="N57" s="214" t="s">
        <v>1475</v>
      </c>
      <c r="O57" s="45"/>
      <c r="P57" s="207"/>
      <c r="R57" s="36"/>
      <c r="S57" s="208" t="s">
        <v>79</v>
      </c>
      <c r="T57" s="216" t="s">
        <v>995</v>
      </c>
      <c r="U57" s="95"/>
      <c r="V57" s="108" t="s">
        <v>96</v>
      </c>
      <c r="W57" s="97"/>
      <c r="X57" s="239"/>
      <c r="Y57" s="285"/>
      <c r="Z57" s="285"/>
      <c r="AB57" s="285"/>
      <c r="AC57" s="285"/>
    </row>
    <row r="58" spans="1:29" s="39" customFormat="1" ht="12.75" customHeight="1">
      <c r="A58" s="220"/>
      <c r="B58" s="45"/>
      <c r="C58" s="208"/>
      <c r="D58" s="207"/>
      <c r="E58" s="208" t="s">
        <v>70</v>
      </c>
      <c r="F58" s="35" t="s">
        <v>1476</v>
      </c>
      <c r="G58" s="36"/>
      <c r="H58" s="221"/>
      <c r="I58" s="112" t="s">
        <v>100</v>
      </c>
      <c r="J58" s="113" t="s">
        <v>1477</v>
      </c>
      <c r="K58" s="97"/>
      <c r="L58" s="38"/>
      <c r="M58" s="220"/>
      <c r="N58" s="45"/>
      <c r="O58" s="208"/>
      <c r="P58" s="207"/>
      <c r="Q58" s="208" t="s">
        <v>70</v>
      </c>
      <c r="R58" s="35" t="s">
        <v>1478</v>
      </c>
      <c r="S58" s="36"/>
      <c r="T58" s="221"/>
      <c r="U58" s="112" t="s">
        <v>100</v>
      </c>
      <c r="V58" s="113" t="s">
        <v>1479</v>
      </c>
      <c r="W58" s="97"/>
      <c r="X58" s="239"/>
      <c r="Y58" s="285"/>
      <c r="Z58" s="285"/>
      <c r="AB58" s="285"/>
      <c r="AC58" s="285"/>
    </row>
    <row r="59" spans="1:29" s="39" customFormat="1" ht="12.75" customHeight="1">
      <c r="A59" s="206"/>
      <c r="B59" s="114" t="s">
        <v>104</v>
      </c>
      <c r="C59" s="33"/>
      <c r="D59" s="207"/>
      <c r="E59" s="210" t="s">
        <v>73</v>
      </c>
      <c r="F59" s="212" t="s">
        <v>926</v>
      </c>
      <c r="G59" s="36"/>
      <c r="H59" s="42"/>
      <c r="I59" s="112" t="s">
        <v>5</v>
      </c>
      <c r="J59" s="115" t="s">
        <v>1477</v>
      </c>
      <c r="K59" s="97"/>
      <c r="L59" s="38"/>
      <c r="M59" s="206"/>
      <c r="N59" s="114" t="s">
        <v>104</v>
      </c>
      <c r="O59" s="33"/>
      <c r="P59" s="207"/>
      <c r="Q59" s="210" t="s">
        <v>73</v>
      </c>
      <c r="R59" s="35" t="s">
        <v>496</v>
      </c>
      <c r="S59" s="36"/>
      <c r="T59" s="42"/>
      <c r="U59" s="112" t="s">
        <v>5</v>
      </c>
      <c r="V59" s="115" t="s">
        <v>1479</v>
      </c>
      <c r="W59" s="97"/>
      <c r="X59" s="239"/>
      <c r="Y59" s="285"/>
      <c r="Z59" s="285"/>
      <c r="AB59" s="285"/>
      <c r="AC59" s="285"/>
    </row>
    <row r="60" spans="1:29" s="39" customFormat="1" ht="12.75" customHeight="1">
      <c r="A60" s="206"/>
      <c r="B60" s="114" t="s">
        <v>1480</v>
      </c>
      <c r="C60" s="33"/>
      <c r="D60" s="207"/>
      <c r="E60" s="210" t="s">
        <v>76</v>
      </c>
      <c r="F60" s="35" t="s">
        <v>1269</v>
      </c>
      <c r="G60" s="211"/>
      <c r="H60" s="42"/>
      <c r="I60" s="112" t="s">
        <v>109</v>
      </c>
      <c r="J60" s="115" t="s">
        <v>1481</v>
      </c>
      <c r="K60" s="97"/>
      <c r="L60" s="38"/>
      <c r="M60" s="206"/>
      <c r="N60" s="114" t="s">
        <v>723</v>
      </c>
      <c r="O60" s="33"/>
      <c r="P60" s="207"/>
      <c r="Q60" s="210" t="s">
        <v>76</v>
      </c>
      <c r="R60" s="35" t="s">
        <v>1365</v>
      </c>
      <c r="S60" s="211"/>
      <c r="T60" s="42"/>
      <c r="U60" s="112" t="s">
        <v>109</v>
      </c>
      <c r="V60" s="115" t="s">
        <v>1482</v>
      </c>
      <c r="W60" s="97"/>
      <c r="X60" s="239"/>
      <c r="Y60" s="285"/>
      <c r="Z60" s="285"/>
      <c r="AB60" s="285"/>
      <c r="AC60" s="285"/>
    </row>
    <row r="61" spans="1:29" s="39" customFormat="1" ht="12.75" customHeight="1">
      <c r="A61" s="222"/>
      <c r="B61" s="43"/>
      <c r="C61" s="43"/>
      <c r="D61" s="207"/>
      <c r="E61" s="208" t="s">
        <v>79</v>
      </c>
      <c r="F61" s="214" t="s">
        <v>597</v>
      </c>
      <c r="G61" s="43"/>
      <c r="H61" s="43"/>
      <c r="I61" s="118" t="s">
        <v>115</v>
      </c>
      <c r="J61" s="115" t="s">
        <v>1481</v>
      </c>
      <c r="K61" s="119"/>
      <c r="L61" s="46"/>
      <c r="M61" s="222"/>
      <c r="N61" s="43"/>
      <c r="O61" s="43"/>
      <c r="P61" s="207"/>
      <c r="Q61" s="208" t="s">
        <v>79</v>
      </c>
      <c r="R61" s="219" t="s">
        <v>420</v>
      </c>
      <c r="S61" s="43"/>
      <c r="T61" s="43"/>
      <c r="U61" s="118" t="s">
        <v>115</v>
      </c>
      <c r="V61" s="115" t="s">
        <v>1482</v>
      </c>
      <c r="W61" s="119"/>
      <c r="X61" s="239"/>
      <c r="Y61" s="285"/>
      <c r="Z61" s="285"/>
      <c r="AB61" s="285"/>
      <c r="AC61" s="285"/>
    </row>
    <row r="62" spans="1:29" ht="4.5" customHeight="1">
      <c r="A62" s="223"/>
      <c r="B62" s="224"/>
      <c r="C62" s="225"/>
      <c r="D62" s="226"/>
      <c r="E62" s="227"/>
      <c r="F62" s="228"/>
      <c r="G62" s="229"/>
      <c r="H62" s="229"/>
      <c r="I62" s="225"/>
      <c r="J62" s="224"/>
      <c r="K62" s="230"/>
      <c r="M62" s="223"/>
      <c r="N62" s="224"/>
      <c r="O62" s="225"/>
      <c r="P62" s="226"/>
      <c r="Q62" s="227"/>
      <c r="R62" s="228"/>
      <c r="S62" s="229"/>
      <c r="T62" s="229"/>
      <c r="U62" s="225"/>
      <c r="V62" s="224"/>
      <c r="W62" s="230"/>
      <c r="Y62" s="285"/>
      <c r="Z62" s="285"/>
      <c r="AA62" s="39"/>
      <c r="AB62" s="285"/>
      <c r="AC62" s="285"/>
    </row>
    <row r="63" spans="1:29" ht="12.75" customHeight="1">
      <c r="A63" s="130"/>
      <c r="B63" s="130" t="s">
        <v>117</v>
      </c>
      <c r="C63" s="131"/>
      <c r="D63" s="132" t="s">
        <v>118</v>
      </c>
      <c r="E63" s="132" t="s">
        <v>119</v>
      </c>
      <c r="F63" s="132" t="s">
        <v>120</v>
      </c>
      <c r="G63" s="133" t="s">
        <v>121</v>
      </c>
      <c r="H63" s="134"/>
      <c r="I63" s="131" t="s">
        <v>122</v>
      </c>
      <c r="J63" s="132" t="s">
        <v>117</v>
      </c>
      <c r="K63" s="130" t="s">
        <v>123</v>
      </c>
      <c r="L63" s="26">
        <v>150</v>
      </c>
      <c r="M63" s="130"/>
      <c r="N63" s="130" t="s">
        <v>117</v>
      </c>
      <c r="O63" s="131"/>
      <c r="P63" s="132" t="s">
        <v>118</v>
      </c>
      <c r="Q63" s="132" t="s">
        <v>119</v>
      </c>
      <c r="R63" s="132" t="s">
        <v>120</v>
      </c>
      <c r="S63" s="133" t="s">
        <v>121</v>
      </c>
      <c r="T63" s="134"/>
      <c r="U63" s="131" t="s">
        <v>122</v>
      </c>
      <c r="V63" s="132" t="s">
        <v>117</v>
      </c>
      <c r="W63" s="130" t="s">
        <v>123</v>
      </c>
      <c r="Y63" s="285"/>
      <c r="Z63" s="285"/>
      <c r="AA63" s="39"/>
      <c r="AB63" s="285"/>
      <c r="AC63" s="285"/>
    </row>
    <row r="64" spans="1:29" ht="12.75">
      <c r="A64" s="136" t="s">
        <v>123</v>
      </c>
      <c r="B64" s="179" t="s">
        <v>124</v>
      </c>
      <c r="C64" s="180" t="s">
        <v>125</v>
      </c>
      <c r="D64" s="181" t="s">
        <v>126</v>
      </c>
      <c r="E64" s="181" t="s">
        <v>127</v>
      </c>
      <c r="F64" s="181"/>
      <c r="G64" s="139" t="s">
        <v>125</v>
      </c>
      <c r="H64" s="139" t="s">
        <v>122</v>
      </c>
      <c r="I64" s="137"/>
      <c r="J64" s="136" t="s">
        <v>124</v>
      </c>
      <c r="K64" s="136"/>
      <c r="L64" s="26">
        <v>150</v>
      </c>
      <c r="M64" s="136" t="s">
        <v>123</v>
      </c>
      <c r="N64" s="179" t="s">
        <v>124</v>
      </c>
      <c r="O64" s="180" t="s">
        <v>125</v>
      </c>
      <c r="P64" s="181" t="s">
        <v>126</v>
      </c>
      <c r="Q64" s="181" t="s">
        <v>127</v>
      </c>
      <c r="R64" s="181"/>
      <c r="S64" s="139" t="s">
        <v>125</v>
      </c>
      <c r="T64" s="139" t="s">
        <v>122</v>
      </c>
      <c r="U64" s="137"/>
      <c r="V64" s="136" t="s">
        <v>124</v>
      </c>
      <c r="W64" s="136"/>
      <c r="Y64" s="285"/>
      <c r="Z64" s="285"/>
      <c r="AA64" s="39"/>
      <c r="AB64" s="285"/>
      <c r="AC64" s="285"/>
    </row>
    <row r="65" spans="1:29" ht="16.5" customHeight="1">
      <c r="A65" s="141">
        <v>3.75</v>
      </c>
      <c r="B65" s="142">
        <v>6</v>
      </c>
      <c r="C65" s="143">
        <v>3</v>
      </c>
      <c r="D65" s="182" t="s">
        <v>130</v>
      </c>
      <c r="E65" s="144" t="s">
        <v>109</v>
      </c>
      <c r="F65" s="145">
        <v>8</v>
      </c>
      <c r="G65" s="146">
        <v>100</v>
      </c>
      <c r="H65" s="146"/>
      <c r="I65" s="147">
        <v>4</v>
      </c>
      <c r="J65" s="148">
        <v>0</v>
      </c>
      <c r="K65" s="149">
        <v>-3.75</v>
      </c>
      <c r="L65" s="26"/>
      <c r="M65" s="141">
        <v>6</v>
      </c>
      <c r="N65" s="142">
        <v>4</v>
      </c>
      <c r="O65" s="143">
        <v>3</v>
      </c>
      <c r="P65" s="182" t="s">
        <v>128</v>
      </c>
      <c r="Q65" s="144" t="s">
        <v>115</v>
      </c>
      <c r="R65" s="145">
        <v>12</v>
      </c>
      <c r="S65" s="146"/>
      <c r="T65" s="146">
        <v>690</v>
      </c>
      <c r="U65" s="147">
        <v>4</v>
      </c>
      <c r="V65" s="148">
        <v>2</v>
      </c>
      <c r="W65" s="149">
        <v>-6</v>
      </c>
      <c r="Y65" s="285"/>
      <c r="Z65" s="285"/>
      <c r="AA65" s="39"/>
      <c r="AB65" s="285"/>
      <c r="AC65" s="285"/>
    </row>
    <row r="66" spans="1:29" ht="16.5" customHeight="1">
      <c r="A66" s="141">
        <v>-2.625</v>
      </c>
      <c r="B66" s="142">
        <v>1</v>
      </c>
      <c r="C66" s="143">
        <v>6</v>
      </c>
      <c r="D66" s="182" t="s">
        <v>129</v>
      </c>
      <c r="E66" s="144" t="s">
        <v>109</v>
      </c>
      <c r="F66" s="145">
        <v>9</v>
      </c>
      <c r="G66" s="146"/>
      <c r="H66" s="146">
        <v>140</v>
      </c>
      <c r="I66" s="147">
        <v>1</v>
      </c>
      <c r="J66" s="148">
        <v>5</v>
      </c>
      <c r="K66" s="149">
        <v>2.625</v>
      </c>
      <c r="L66" s="26"/>
      <c r="M66" s="141">
        <v>-7.25</v>
      </c>
      <c r="N66" s="142">
        <v>0</v>
      </c>
      <c r="O66" s="143">
        <v>6</v>
      </c>
      <c r="P66" s="190" t="s">
        <v>1280</v>
      </c>
      <c r="Q66" s="144" t="s">
        <v>109</v>
      </c>
      <c r="R66" s="145">
        <v>12</v>
      </c>
      <c r="S66" s="146"/>
      <c r="T66" s="146">
        <v>1440</v>
      </c>
      <c r="U66" s="147">
        <v>1</v>
      </c>
      <c r="V66" s="148">
        <v>6</v>
      </c>
      <c r="W66" s="149">
        <v>7.25</v>
      </c>
      <c r="Y66" s="285"/>
      <c r="Z66" s="285"/>
      <c r="AA66" s="39"/>
      <c r="AB66" s="285"/>
      <c r="AC66" s="285"/>
    </row>
    <row r="67" spans="1:29" ht="16.5" customHeight="1">
      <c r="A67" s="141">
        <v>2.25</v>
      </c>
      <c r="B67" s="142">
        <v>4</v>
      </c>
      <c r="C67" s="143">
        <v>2</v>
      </c>
      <c r="D67" s="182" t="s">
        <v>130</v>
      </c>
      <c r="E67" s="144" t="s">
        <v>109</v>
      </c>
      <c r="F67" s="145">
        <v>9</v>
      </c>
      <c r="G67" s="146">
        <v>50</v>
      </c>
      <c r="H67" s="146"/>
      <c r="I67" s="147">
        <v>8</v>
      </c>
      <c r="J67" s="148">
        <v>2</v>
      </c>
      <c r="K67" s="149">
        <v>-2.25</v>
      </c>
      <c r="L67" s="26"/>
      <c r="M67" s="141">
        <v>6.5</v>
      </c>
      <c r="N67" s="142">
        <v>6</v>
      </c>
      <c r="O67" s="143">
        <v>2</v>
      </c>
      <c r="P67" s="182" t="s">
        <v>128</v>
      </c>
      <c r="Q67" s="144" t="s">
        <v>109</v>
      </c>
      <c r="R67" s="145">
        <v>11</v>
      </c>
      <c r="S67" s="146"/>
      <c r="T67" s="146">
        <v>660</v>
      </c>
      <c r="U67" s="147">
        <v>8</v>
      </c>
      <c r="V67" s="148">
        <v>0</v>
      </c>
      <c r="W67" s="149">
        <v>-6.5</v>
      </c>
      <c r="Y67" s="285"/>
      <c r="Z67" s="285"/>
      <c r="AA67" s="39"/>
      <c r="AB67" s="285"/>
      <c r="AC67" s="285"/>
    </row>
    <row r="68" spans="1:29" ht="16.5" customHeight="1">
      <c r="A68" s="141">
        <v>-2.625</v>
      </c>
      <c r="B68" s="142">
        <v>1</v>
      </c>
      <c r="C68" s="143">
        <v>7</v>
      </c>
      <c r="D68" s="182" t="s">
        <v>224</v>
      </c>
      <c r="E68" s="144" t="s">
        <v>109</v>
      </c>
      <c r="F68" s="145">
        <v>9</v>
      </c>
      <c r="G68" s="146"/>
      <c r="H68" s="146">
        <v>140</v>
      </c>
      <c r="I68" s="147">
        <v>5</v>
      </c>
      <c r="J68" s="148">
        <v>5</v>
      </c>
      <c r="K68" s="149">
        <v>2.625</v>
      </c>
      <c r="L68" s="26"/>
      <c r="M68" s="141">
        <v>-5.75</v>
      </c>
      <c r="N68" s="142">
        <v>2</v>
      </c>
      <c r="O68" s="143">
        <v>7</v>
      </c>
      <c r="P68" s="182" t="s">
        <v>696</v>
      </c>
      <c r="Q68" s="144" t="s">
        <v>115</v>
      </c>
      <c r="R68" s="145">
        <v>12</v>
      </c>
      <c r="S68" s="146"/>
      <c r="T68" s="146">
        <v>1370</v>
      </c>
      <c r="U68" s="147">
        <v>5</v>
      </c>
      <c r="V68" s="148">
        <v>4</v>
      </c>
      <c r="W68" s="149">
        <v>5.75</v>
      </c>
      <c r="Y68" s="192"/>
      <c r="Z68" s="192"/>
      <c r="AB68" s="192"/>
      <c r="AC68" s="192"/>
    </row>
    <row r="69" spans="1:29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  <c r="X69" s="239"/>
      <c r="Y69" s="27"/>
      <c r="Z69" s="27"/>
      <c r="AB69" s="27"/>
      <c r="AC69" s="27"/>
    </row>
    <row r="70" spans="1:29" s="39" customFormat="1" ht="15">
      <c r="A70" s="18"/>
      <c r="B70" s="19" t="s">
        <v>61</v>
      </c>
      <c r="C70" s="20"/>
      <c r="D70" s="19"/>
      <c r="E70" s="21" t="s">
        <v>227</v>
      </c>
      <c r="F70" s="22"/>
      <c r="G70" s="23" t="s">
        <v>63</v>
      </c>
      <c r="H70" s="23"/>
      <c r="I70" s="24" t="s">
        <v>137</v>
      </c>
      <c r="J70" s="24"/>
      <c r="K70" s="25"/>
      <c r="L70" s="26">
        <v>150</v>
      </c>
      <c r="M70" s="18"/>
      <c r="N70" s="19" t="s">
        <v>61</v>
      </c>
      <c r="O70" s="20"/>
      <c r="P70" s="19"/>
      <c r="Q70" s="21" t="s">
        <v>228</v>
      </c>
      <c r="R70" s="22"/>
      <c r="S70" s="23" t="s">
        <v>63</v>
      </c>
      <c r="T70" s="23"/>
      <c r="U70" s="24" t="s">
        <v>139</v>
      </c>
      <c r="V70" s="24"/>
      <c r="W70" s="25"/>
      <c r="X70" s="239"/>
      <c r="Y70" s="25"/>
      <c r="Z70" s="25"/>
      <c r="AB70" s="25"/>
      <c r="AC70" s="25"/>
    </row>
    <row r="71" spans="1:29" s="39" customFormat="1" ht="12.75">
      <c r="A71" s="28"/>
      <c r="B71" s="28"/>
      <c r="C71" s="29"/>
      <c r="D71" s="30"/>
      <c r="E71" s="30"/>
      <c r="F71" s="30"/>
      <c r="G71" s="31" t="s">
        <v>67</v>
      </c>
      <c r="H71" s="31"/>
      <c r="I71" s="24" t="s">
        <v>141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67</v>
      </c>
      <c r="T71" s="31"/>
      <c r="U71" s="24" t="s">
        <v>68</v>
      </c>
      <c r="V71" s="24"/>
      <c r="W71" s="25"/>
      <c r="X71" s="239"/>
      <c r="Y71" s="25"/>
      <c r="Z71" s="25"/>
      <c r="AB71" s="25"/>
      <c r="AC71" s="25"/>
    </row>
    <row r="72" spans="1:29" s="39" customFormat="1" ht="4.5" customHeight="1">
      <c r="A72" s="198"/>
      <c r="B72" s="199"/>
      <c r="C72" s="200"/>
      <c r="D72" s="201"/>
      <c r="E72" s="202"/>
      <c r="F72" s="203"/>
      <c r="G72" s="204"/>
      <c r="H72" s="204"/>
      <c r="I72" s="200"/>
      <c r="J72" s="199"/>
      <c r="K72" s="205"/>
      <c r="L72" s="26"/>
      <c r="M72" s="198"/>
      <c r="N72" s="199"/>
      <c r="O72" s="200"/>
      <c r="P72" s="201"/>
      <c r="Q72" s="202"/>
      <c r="R72" s="203"/>
      <c r="S72" s="204"/>
      <c r="T72" s="204"/>
      <c r="U72" s="200"/>
      <c r="V72" s="199"/>
      <c r="W72" s="205"/>
      <c r="X72" s="239"/>
      <c r="Y72" s="283"/>
      <c r="Z72" s="283"/>
      <c r="AB72" s="283"/>
      <c r="AC72" s="283"/>
    </row>
    <row r="73" spans="1:29" s="39" customFormat="1" ht="12.75" customHeight="1">
      <c r="A73" s="206"/>
      <c r="B73" s="32"/>
      <c r="C73" s="33"/>
      <c r="D73" s="207"/>
      <c r="E73" s="208" t="s">
        <v>70</v>
      </c>
      <c r="F73" s="35" t="s">
        <v>322</v>
      </c>
      <c r="G73" s="36"/>
      <c r="H73" s="42"/>
      <c r="I73" s="42"/>
      <c r="J73" s="275"/>
      <c r="K73" s="209"/>
      <c r="L73" s="38"/>
      <c r="M73" s="206"/>
      <c r="N73" s="32"/>
      <c r="O73" s="33"/>
      <c r="P73" s="207"/>
      <c r="Q73" s="208" t="s">
        <v>70</v>
      </c>
      <c r="R73" s="35" t="s">
        <v>1483</v>
      </c>
      <c r="S73" s="36"/>
      <c r="T73" s="42"/>
      <c r="U73" s="42"/>
      <c r="V73" s="275"/>
      <c r="W73" s="209"/>
      <c r="X73" s="239"/>
      <c r="Y73" s="284"/>
      <c r="Z73" s="284"/>
      <c r="AB73" s="284"/>
      <c r="AC73" s="284"/>
    </row>
    <row r="74" spans="1:29" s="39" customFormat="1" ht="12.75" customHeight="1">
      <c r="A74" s="206"/>
      <c r="B74" s="32"/>
      <c r="C74" s="33"/>
      <c r="D74" s="207"/>
      <c r="E74" s="210" t="s">
        <v>73</v>
      </c>
      <c r="F74" s="35" t="s">
        <v>1484</v>
      </c>
      <c r="G74" s="211"/>
      <c r="H74" s="42"/>
      <c r="I74" s="44"/>
      <c r="J74" s="27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10.1</v>
      </c>
      <c r="K74" s="277"/>
      <c r="L74" s="38"/>
      <c r="M74" s="206"/>
      <c r="N74" s="32"/>
      <c r="O74" s="33"/>
      <c r="P74" s="207"/>
      <c r="Q74" s="210" t="s">
        <v>73</v>
      </c>
      <c r="R74" s="35" t="s">
        <v>161</v>
      </c>
      <c r="S74" s="211"/>
      <c r="T74" s="42"/>
      <c r="U74" s="44"/>
      <c r="V74" s="27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8.1</v>
      </c>
      <c r="W74" s="277"/>
      <c r="X74" s="239"/>
      <c r="Y74" s="284"/>
      <c r="Z74" s="284"/>
      <c r="AB74" s="284"/>
      <c r="AC74" s="284"/>
    </row>
    <row r="75" spans="1:29" s="39" customFormat="1" ht="12.75" customHeight="1">
      <c r="A75" s="206"/>
      <c r="B75" s="32"/>
      <c r="C75" s="33"/>
      <c r="D75" s="207"/>
      <c r="E75" s="210" t="s">
        <v>76</v>
      </c>
      <c r="F75" s="35" t="s">
        <v>89</v>
      </c>
      <c r="G75" s="36"/>
      <c r="H75" s="42"/>
      <c r="I75" s="27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J75" s="276" t="str">
        <f>IF(J74="","","+")</f>
        <v>+</v>
      </c>
      <c r="K75" s="27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L75" s="38"/>
      <c r="M75" s="206"/>
      <c r="N75" s="32"/>
      <c r="O75" s="33"/>
      <c r="P75" s="207"/>
      <c r="Q75" s="210" t="s">
        <v>76</v>
      </c>
      <c r="R75" s="35" t="s">
        <v>88</v>
      </c>
      <c r="S75" s="36"/>
      <c r="T75" s="42"/>
      <c r="U75" s="27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9.1</v>
      </c>
      <c r="V75" s="276" t="str">
        <f>IF(V74="","","+")</f>
        <v>+</v>
      </c>
      <c r="W75" s="27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5.1</v>
      </c>
      <c r="X75" s="239"/>
      <c r="Y75" s="284"/>
      <c r="Z75" s="284"/>
      <c r="AB75" s="284"/>
      <c r="AC75" s="284"/>
    </row>
    <row r="76" spans="1:29" s="39" customFormat="1" ht="12.75" customHeight="1">
      <c r="A76" s="206"/>
      <c r="B76" s="32"/>
      <c r="C76" s="33"/>
      <c r="D76" s="207"/>
      <c r="E76" s="208" t="s">
        <v>79</v>
      </c>
      <c r="F76" s="35" t="s">
        <v>386</v>
      </c>
      <c r="G76" s="36"/>
      <c r="H76" s="42"/>
      <c r="I76" s="44"/>
      <c r="J76" s="27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K76" s="277"/>
      <c r="L76" s="38"/>
      <c r="M76" s="206"/>
      <c r="N76" s="32"/>
      <c r="O76" s="33"/>
      <c r="P76" s="207"/>
      <c r="Q76" s="208" t="s">
        <v>79</v>
      </c>
      <c r="R76" s="35" t="s">
        <v>1485</v>
      </c>
      <c r="S76" s="36"/>
      <c r="T76" s="42"/>
      <c r="U76" s="44"/>
      <c r="V76" s="27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18.1</v>
      </c>
      <c r="W76" s="277"/>
      <c r="X76" s="239"/>
      <c r="Y76" s="284"/>
      <c r="Z76" s="284"/>
      <c r="AB76" s="284"/>
      <c r="AC76" s="284"/>
    </row>
    <row r="77" spans="1:29" s="39" customFormat="1" ht="12.75" customHeight="1">
      <c r="A77" s="213" t="s">
        <v>70</v>
      </c>
      <c r="B77" s="214" t="s">
        <v>1486</v>
      </c>
      <c r="C77" s="33"/>
      <c r="D77" s="207"/>
      <c r="F77" s="36"/>
      <c r="G77" s="208" t="s">
        <v>70</v>
      </c>
      <c r="H77" s="216" t="s">
        <v>1487</v>
      </c>
      <c r="I77" s="36"/>
      <c r="J77" s="211"/>
      <c r="K77" s="209"/>
      <c r="L77" s="38"/>
      <c r="M77" s="213" t="s">
        <v>70</v>
      </c>
      <c r="N77" s="214" t="s">
        <v>605</v>
      </c>
      <c r="O77" s="33"/>
      <c r="P77" s="207"/>
      <c r="R77" s="36"/>
      <c r="S77" s="208" t="s">
        <v>70</v>
      </c>
      <c r="T77" s="216" t="s">
        <v>163</v>
      </c>
      <c r="U77" s="36"/>
      <c r="V77" s="211"/>
      <c r="W77" s="209"/>
      <c r="X77" s="239"/>
      <c r="Y77" s="284"/>
      <c r="Z77" s="284"/>
      <c r="AB77" s="284"/>
      <c r="AC77" s="284"/>
    </row>
    <row r="78" spans="1:29" s="39" customFormat="1" ht="12.75" customHeight="1">
      <c r="A78" s="217" t="s">
        <v>73</v>
      </c>
      <c r="B78" s="219" t="s">
        <v>265</v>
      </c>
      <c r="C78" s="45"/>
      <c r="D78" s="207"/>
      <c r="F78" s="218"/>
      <c r="G78" s="210" t="s">
        <v>73</v>
      </c>
      <c r="H78" s="216" t="s">
        <v>350</v>
      </c>
      <c r="I78" s="36"/>
      <c r="J78" s="211"/>
      <c r="K78" s="209"/>
      <c r="L78" s="38"/>
      <c r="M78" s="217" t="s">
        <v>73</v>
      </c>
      <c r="N78" s="214" t="s">
        <v>1488</v>
      </c>
      <c r="O78" s="45"/>
      <c r="P78" s="207"/>
      <c r="R78" s="218"/>
      <c r="S78" s="210" t="s">
        <v>73</v>
      </c>
      <c r="T78" s="215" t="s">
        <v>933</v>
      </c>
      <c r="U78" s="36"/>
      <c r="V78" s="211"/>
      <c r="W78" s="209"/>
      <c r="X78" s="239"/>
      <c r="Y78" s="284"/>
      <c r="Z78" s="284"/>
      <c r="AB78" s="284"/>
      <c r="AC78" s="284"/>
    </row>
    <row r="79" spans="1:29" s="39" customFormat="1" ht="12.75" customHeight="1">
      <c r="A79" s="217" t="s">
        <v>76</v>
      </c>
      <c r="B79" s="214" t="s">
        <v>1489</v>
      </c>
      <c r="C79" s="33"/>
      <c r="D79" s="207"/>
      <c r="F79" s="218"/>
      <c r="G79" s="210" t="s">
        <v>76</v>
      </c>
      <c r="H79" s="216" t="s">
        <v>426</v>
      </c>
      <c r="I79" s="36"/>
      <c r="J79" s="36"/>
      <c r="K79" s="209"/>
      <c r="L79" s="38"/>
      <c r="M79" s="217" t="s">
        <v>76</v>
      </c>
      <c r="N79" s="214" t="s">
        <v>1414</v>
      </c>
      <c r="O79" s="33"/>
      <c r="P79" s="207"/>
      <c r="R79" s="218"/>
      <c r="S79" s="210" t="s">
        <v>76</v>
      </c>
      <c r="T79" s="216" t="s">
        <v>953</v>
      </c>
      <c r="U79" s="36"/>
      <c r="V79" s="36"/>
      <c r="W79" s="209"/>
      <c r="X79" s="239"/>
      <c r="Y79" s="284"/>
      <c r="Z79" s="284"/>
      <c r="AB79" s="284"/>
      <c r="AC79" s="284"/>
    </row>
    <row r="80" spans="1:29" s="39" customFormat="1" ht="12.75" customHeight="1">
      <c r="A80" s="213" t="s">
        <v>79</v>
      </c>
      <c r="B80" s="214" t="s">
        <v>390</v>
      </c>
      <c r="C80" s="45"/>
      <c r="D80" s="207"/>
      <c r="F80" s="36"/>
      <c r="G80" s="208" t="s">
        <v>79</v>
      </c>
      <c r="H80" s="216" t="s">
        <v>311</v>
      </c>
      <c r="I80" s="95"/>
      <c r="J80" s="108" t="s">
        <v>96</v>
      </c>
      <c r="K80" s="97"/>
      <c r="L80" s="38"/>
      <c r="M80" s="213" t="s">
        <v>79</v>
      </c>
      <c r="N80" s="214" t="s">
        <v>194</v>
      </c>
      <c r="O80" s="45"/>
      <c r="P80" s="207"/>
      <c r="R80" s="36"/>
      <c r="S80" s="208" t="s">
        <v>79</v>
      </c>
      <c r="T80" s="216" t="s">
        <v>1490</v>
      </c>
      <c r="U80" s="95"/>
      <c r="V80" s="108" t="s">
        <v>96</v>
      </c>
      <c r="W80" s="97"/>
      <c r="X80" s="239"/>
      <c r="Y80" s="285"/>
      <c r="Z80" s="285"/>
      <c r="AB80" s="285"/>
      <c r="AC80" s="285"/>
    </row>
    <row r="81" spans="1:29" s="39" customFormat="1" ht="12.75" customHeight="1">
      <c r="A81" s="220"/>
      <c r="B81" s="45"/>
      <c r="C81" s="208"/>
      <c r="D81" s="207"/>
      <c r="E81" s="208" t="s">
        <v>70</v>
      </c>
      <c r="F81" s="35" t="s">
        <v>68</v>
      </c>
      <c r="G81" s="36"/>
      <c r="H81" s="221"/>
      <c r="I81" s="112" t="s">
        <v>100</v>
      </c>
      <c r="J81" s="113" t="s">
        <v>1491</v>
      </c>
      <c r="K81" s="97"/>
      <c r="L81" s="38"/>
      <c r="M81" s="220"/>
      <c r="N81" s="45"/>
      <c r="O81" s="208"/>
      <c r="P81" s="207"/>
      <c r="Q81" s="208" t="s">
        <v>70</v>
      </c>
      <c r="R81" s="35" t="s">
        <v>1031</v>
      </c>
      <c r="S81" s="36"/>
      <c r="T81" s="221"/>
      <c r="U81" s="112" t="s">
        <v>100</v>
      </c>
      <c r="V81" s="113" t="s">
        <v>1492</v>
      </c>
      <c r="W81" s="97"/>
      <c r="X81" s="239"/>
      <c r="Y81" s="285"/>
      <c r="Z81" s="285"/>
      <c r="AB81" s="285"/>
      <c r="AC81" s="285"/>
    </row>
    <row r="82" spans="1:29" s="39" customFormat="1" ht="12.75" customHeight="1">
      <c r="A82" s="206"/>
      <c r="B82" s="114" t="s">
        <v>104</v>
      </c>
      <c r="C82" s="33"/>
      <c r="D82" s="207"/>
      <c r="E82" s="210" t="s">
        <v>73</v>
      </c>
      <c r="F82" s="35" t="s">
        <v>307</v>
      </c>
      <c r="G82" s="36"/>
      <c r="H82" s="42"/>
      <c r="I82" s="112" t="s">
        <v>5</v>
      </c>
      <c r="J82" s="115" t="s">
        <v>1491</v>
      </c>
      <c r="K82" s="97"/>
      <c r="L82" s="38"/>
      <c r="M82" s="206"/>
      <c r="N82" s="114" t="s">
        <v>104</v>
      </c>
      <c r="O82" s="33"/>
      <c r="P82" s="207"/>
      <c r="Q82" s="210" t="s">
        <v>73</v>
      </c>
      <c r="R82" s="35" t="s">
        <v>996</v>
      </c>
      <c r="S82" s="36"/>
      <c r="T82" s="42"/>
      <c r="U82" s="112" t="s">
        <v>5</v>
      </c>
      <c r="V82" s="115" t="s">
        <v>1492</v>
      </c>
      <c r="W82" s="97"/>
      <c r="X82" s="239"/>
      <c r="Y82" s="285"/>
      <c r="Z82" s="285"/>
      <c r="AB82" s="285"/>
      <c r="AC82" s="285"/>
    </row>
    <row r="83" spans="1:29" s="39" customFormat="1" ht="12.75" customHeight="1">
      <c r="A83" s="206"/>
      <c r="B83" s="114" t="s">
        <v>1493</v>
      </c>
      <c r="C83" s="33"/>
      <c r="D83" s="207"/>
      <c r="E83" s="210" t="s">
        <v>76</v>
      </c>
      <c r="F83" s="35" t="s">
        <v>1494</v>
      </c>
      <c r="G83" s="211"/>
      <c r="H83" s="42"/>
      <c r="I83" s="112" t="s">
        <v>109</v>
      </c>
      <c r="J83" s="115" t="s">
        <v>1495</v>
      </c>
      <c r="K83" s="97"/>
      <c r="L83" s="38"/>
      <c r="M83" s="206"/>
      <c r="N83" s="114" t="s">
        <v>937</v>
      </c>
      <c r="O83" s="33"/>
      <c r="P83" s="207"/>
      <c r="Q83" s="210" t="s">
        <v>76</v>
      </c>
      <c r="R83" s="35" t="s">
        <v>948</v>
      </c>
      <c r="S83" s="211"/>
      <c r="T83" s="42"/>
      <c r="U83" s="112" t="s">
        <v>109</v>
      </c>
      <c r="V83" s="115" t="s">
        <v>1496</v>
      </c>
      <c r="W83" s="97"/>
      <c r="X83" s="239"/>
      <c r="Y83" s="285"/>
      <c r="Z83" s="285"/>
      <c r="AB83" s="285"/>
      <c r="AC83" s="285"/>
    </row>
    <row r="84" spans="1:29" s="39" customFormat="1" ht="12.75" customHeight="1">
      <c r="A84" s="222"/>
      <c r="B84" s="43"/>
      <c r="C84" s="43"/>
      <c r="D84" s="207"/>
      <c r="E84" s="208" t="s">
        <v>79</v>
      </c>
      <c r="F84" s="214" t="s">
        <v>1497</v>
      </c>
      <c r="G84" s="43"/>
      <c r="H84" s="43"/>
      <c r="I84" s="118" t="s">
        <v>115</v>
      </c>
      <c r="J84" s="115" t="s">
        <v>1495</v>
      </c>
      <c r="K84" s="119"/>
      <c r="L84" s="46"/>
      <c r="M84" s="222"/>
      <c r="N84" s="43"/>
      <c r="O84" s="43"/>
      <c r="P84" s="207"/>
      <c r="Q84" s="208" t="s">
        <v>79</v>
      </c>
      <c r="R84" s="214" t="s">
        <v>922</v>
      </c>
      <c r="S84" s="43"/>
      <c r="T84" s="43"/>
      <c r="U84" s="118" t="s">
        <v>115</v>
      </c>
      <c r="V84" s="115" t="s">
        <v>1496</v>
      </c>
      <c r="W84" s="119"/>
      <c r="X84" s="239"/>
      <c r="Y84" s="117"/>
      <c r="Z84" s="117"/>
      <c r="AB84" s="117"/>
      <c r="AC84" s="117"/>
    </row>
    <row r="85" spans="1:29" ht="4.5" customHeight="1">
      <c r="A85" s="223"/>
      <c r="B85" s="224"/>
      <c r="C85" s="225"/>
      <c r="D85" s="226"/>
      <c r="E85" s="227"/>
      <c r="F85" s="228"/>
      <c r="G85" s="229"/>
      <c r="H85" s="229"/>
      <c r="I85" s="225"/>
      <c r="J85" s="224"/>
      <c r="K85" s="230"/>
      <c r="M85" s="223"/>
      <c r="N85" s="224"/>
      <c r="O85" s="225"/>
      <c r="P85" s="226"/>
      <c r="Q85" s="227"/>
      <c r="R85" s="228"/>
      <c r="S85" s="229"/>
      <c r="T85" s="229"/>
      <c r="U85" s="225"/>
      <c r="V85" s="224"/>
      <c r="W85" s="230"/>
      <c r="Y85" s="283"/>
      <c r="Z85" s="283"/>
      <c r="AB85" s="283"/>
      <c r="AC85" s="283"/>
    </row>
    <row r="86" spans="1:30" ht="12.75" customHeight="1">
      <c r="A86" s="130"/>
      <c r="B86" s="130" t="s">
        <v>117</v>
      </c>
      <c r="C86" s="131"/>
      <c r="D86" s="132" t="s">
        <v>118</v>
      </c>
      <c r="E86" s="132" t="s">
        <v>119</v>
      </c>
      <c r="F86" s="132" t="s">
        <v>120</v>
      </c>
      <c r="G86" s="133" t="s">
        <v>121</v>
      </c>
      <c r="H86" s="134"/>
      <c r="I86" s="131" t="s">
        <v>122</v>
      </c>
      <c r="J86" s="132" t="s">
        <v>117</v>
      </c>
      <c r="K86" s="130" t="s">
        <v>123</v>
      </c>
      <c r="L86" s="26">
        <v>150</v>
      </c>
      <c r="M86" s="130"/>
      <c r="N86" s="130" t="s">
        <v>117</v>
      </c>
      <c r="O86" s="131"/>
      <c r="P86" s="132" t="s">
        <v>118</v>
      </c>
      <c r="Q86" s="132" t="s">
        <v>119</v>
      </c>
      <c r="R86" s="132" t="s">
        <v>120</v>
      </c>
      <c r="S86" s="133" t="s">
        <v>121</v>
      </c>
      <c r="T86" s="134"/>
      <c r="U86" s="131" t="s">
        <v>122</v>
      </c>
      <c r="V86" s="132" t="s">
        <v>117</v>
      </c>
      <c r="W86" s="130" t="s">
        <v>123</v>
      </c>
      <c r="X86" s="240" t="s">
        <v>1229</v>
      </c>
      <c r="Y86" s="311" t="s">
        <v>1230</v>
      </c>
      <c r="Z86" s="313" t="s">
        <v>1231</v>
      </c>
      <c r="AA86" s="315" t="s">
        <v>1232</v>
      </c>
      <c r="AB86" s="311" t="s">
        <v>1233</v>
      </c>
      <c r="AC86" s="313" t="s">
        <v>1231</v>
      </c>
      <c r="AD86" s="315" t="s">
        <v>1232</v>
      </c>
    </row>
    <row r="87" spans="1:30" ht="12.75">
      <c r="A87" s="136" t="s">
        <v>123</v>
      </c>
      <c r="B87" s="179" t="s">
        <v>124</v>
      </c>
      <c r="C87" s="180" t="s">
        <v>125</v>
      </c>
      <c r="D87" s="181" t="s">
        <v>126</v>
      </c>
      <c r="E87" s="181" t="s">
        <v>127</v>
      </c>
      <c r="F87" s="181"/>
      <c r="G87" s="139" t="s">
        <v>125</v>
      </c>
      <c r="H87" s="139" t="s">
        <v>122</v>
      </c>
      <c r="I87" s="137"/>
      <c r="J87" s="136" t="s">
        <v>124</v>
      </c>
      <c r="K87" s="136"/>
      <c r="L87" s="26">
        <v>150</v>
      </c>
      <c r="M87" s="136" t="s">
        <v>123</v>
      </c>
      <c r="N87" s="179" t="s">
        <v>124</v>
      </c>
      <c r="O87" s="180" t="s">
        <v>125</v>
      </c>
      <c r="P87" s="181" t="s">
        <v>126</v>
      </c>
      <c r="Q87" s="181" t="s">
        <v>127</v>
      </c>
      <c r="R87" s="181"/>
      <c r="S87" s="139" t="s">
        <v>125</v>
      </c>
      <c r="T87" s="139" t="s">
        <v>122</v>
      </c>
      <c r="U87" s="137"/>
      <c r="V87" s="136" t="s">
        <v>124</v>
      </c>
      <c r="W87" s="136"/>
      <c r="X87" s="241" t="s">
        <v>1234</v>
      </c>
      <c r="Y87" s="312"/>
      <c r="Z87" s="314"/>
      <c r="AA87" s="316"/>
      <c r="AB87" s="312"/>
      <c r="AC87" s="314"/>
      <c r="AD87" s="316"/>
    </row>
    <row r="88" spans="1:30" ht="16.5" customHeight="1">
      <c r="A88" s="141">
        <v>1.625</v>
      </c>
      <c r="B88" s="142">
        <v>4</v>
      </c>
      <c r="C88" s="143">
        <v>5</v>
      </c>
      <c r="D88" s="182" t="s">
        <v>179</v>
      </c>
      <c r="E88" s="144" t="s">
        <v>115</v>
      </c>
      <c r="F88" s="145">
        <v>12</v>
      </c>
      <c r="G88" s="146"/>
      <c r="H88" s="146">
        <v>680</v>
      </c>
      <c r="I88" s="147">
        <v>6</v>
      </c>
      <c r="J88" s="148">
        <v>2</v>
      </c>
      <c r="K88" s="149">
        <v>-1.625</v>
      </c>
      <c r="L88" s="26"/>
      <c r="M88" s="141">
        <v>-6.125</v>
      </c>
      <c r="N88" s="142">
        <v>0</v>
      </c>
      <c r="O88" s="143">
        <v>5</v>
      </c>
      <c r="P88" s="182" t="s">
        <v>129</v>
      </c>
      <c r="Q88" s="144" t="s">
        <v>115</v>
      </c>
      <c r="R88" s="145">
        <v>5</v>
      </c>
      <c r="S88" s="146">
        <v>150</v>
      </c>
      <c r="T88" s="146"/>
      <c r="U88" s="147">
        <v>6</v>
      </c>
      <c r="V88" s="148">
        <v>6</v>
      </c>
      <c r="W88" s="149">
        <v>6.125</v>
      </c>
      <c r="X88" s="242">
        <f>A88+M88+A111</f>
        <v>-6.75</v>
      </c>
      <c r="Y88" s="196">
        <f>O88</f>
        <v>5</v>
      </c>
      <c r="Z88" s="243">
        <f>MATCH(A88,{-40000,-0.9999999999,1,40000},1)-1+MATCH(M88,{-40000,-0.9999999999,1,40000},1)-1+MATCH(A111,{-40000,-0.9999999999,1,40000},1)-1</f>
        <v>2</v>
      </c>
      <c r="AA88" s="243">
        <f>MATCH(X88,{-40000,-9.9999999999,-6.9999999999,-2.9999999999,3,7,10,40000},1)/2-0.5</f>
        <v>1</v>
      </c>
      <c r="AB88" s="196">
        <f>U88</f>
        <v>6</v>
      </c>
      <c r="AC88" s="243">
        <f>6-Z88</f>
        <v>4</v>
      </c>
      <c r="AD88" s="243">
        <f>3-AA88</f>
        <v>2</v>
      </c>
    </row>
    <row r="89" spans="1:30" ht="16.5" customHeight="1">
      <c r="A89" s="141">
        <v>1.625</v>
      </c>
      <c r="B89" s="142">
        <v>4</v>
      </c>
      <c r="C89" s="143">
        <v>4</v>
      </c>
      <c r="D89" s="182" t="s">
        <v>179</v>
      </c>
      <c r="E89" s="144" t="s">
        <v>115</v>
      </c>
      <c r="F89" s="145">
        <v>12</v>
      </c>
      <c r="G89" s="146"/>
      <c r="H89" s="146">
        <v>680</v>
      </c>
      <c r="I89" s="147">
        <v>8</v>
      </c>
      <c r="J89" s="148">
        <v>2</v>
      </c>
      <c r="K89" s="149">
        <v>-1.625</v>
      </c>
      <c r="L89" s="26"/>
      <c r="M89" s="141">
        <v>0.375</v>
      </c>
      <c r="N89" s="142">
        <v>2</v>
      </c>
      <c r="O89" s="143">
        <v>4</v>
      </c>
      <c r="P89" s="182" t="s">
        <v>179</v>
      </c>
      <c r="Q89" s="144" t="s">
        <v>100</v>
      </c>
      <c r="R89" s="145">
        <v>10</v>
      </c>
      <c r="S89" s="146">
        <v>420</v>
      </c>
      <c r="T89" s="146"/>
      <c r="U89" s="147">
        <v>8</v>
      </c>
      <c r="V89" s="148">
        <v>4</v>
      </c>
      <c r="W89" s="149">
        <v>-0.375</v>
      </c>
      <c r="X89" s="242">
        <f>A89+M89+A112</f>
        <v>4.625</v>
      </c>
      <c r="Y89" s="196">
        <f>O89</f>
        <v>4</v>
      </c>
      <c r="Z89" s="243">
        <f>MATCH(A89,{-40000,-0.9999999999,1,40000},1)-1+MATCH(M89,{-40000,-0.9999999999,1,40000},1)-1+MATCH(A112,{-40000,-0.9999999999,1,40000},1)-1</f>
        <v>5</v>
      </c>
      <c r="AA89" s="243">
        <f>MATCH(X89,{-40000,-9.9999999999,-6.9999999999,-2.9999999999,3,7,10,40000},1)/2-0.5</f>
        <v>2</v>
      </c>
      <c r="AB89" s="196">
        <f>U89</f>
        <v>8</v>
      </c>
      <c r="AC89" s="243">
        <f>6-Z89</f>
        <v>1</v>
      </c>
      <c r="AD89" s="243">
        <f>3-AA89</f>
        <v>1</v>
      </c>
    </row>
    <row r="90" spans="1:30" ht="16.5" customHeight="1">
      <c r="A90" s="141">
        <v>-11.375</v>
      </c>
      <c r="B90" s="142">
        <v>0</v>
      </c>
      <c r="C90" s="143">
        <v>2</v>
      </c>
      <c r="D90" s="182" t="s">
        <v>1451</v>
      </c>
      <c r="E90" s="144" t="s">
        <v>109</v>
      </c>
      <c r="F90" s="145">
        <v>12</v>
      </c>
      <c r="G90" s="146"/>
      <c r="H90" s="146">
        <v>1430</v>
      </c>
      <c r="I90" s="147">
        <v>3</v>
      </c>
      <c r="J90" s="148">
        <v>6</v>
      </c>
      <c r="K90" s="149">
        <v>11.375</v>
      </c>
      <c r="L90" s="26"/>
      <c r="M90" s="141">
        <v>1.25</v>
      </c>
      <c r="N90" s="142">
        <v>5</v>
      </c>
      <c r="O90" s="143">
        <v>2</v>
      </c>
      <c r="P90" s="182" t="s">
        <v>179</v>
      </c>
      <c r="Q90" s="144" t="s">
        <v>100</v>
      </c>
      <c r="R90" s="145">
        <v>11</v>
      </c>
      <c r="S90" s="146">
        <v>450</v>
      </c>
      <c r="T90" s="146"/>
      <c r="U90" s="147">
        <v>3</v>
      </c>
      <c r="V90" s="148">
        <v>1</v>
      </c>
      <c r="W90" s="149">
        <v>-1.25</v>
      </c>
      <c r="X90" s="242">
        <f>A90+M90+A113</f>
        <v>-13.875</v>
      </c>
      <c r="Y90" s="196">
        <f>O90</f>
        <v>2</v>
      </c>
      <c r="Z90" s="243">
        <f>MATCH(A90,{-40000,-0.9999999999,1,40000},1)-1+MATCH(M90,{-40000,-0.9999999999,1,40000},1)-1+MATCH(A113,{-40000,-0.9999999999,1,40000},1)-1</f>
        <v>2</v>
      </c>
      <c r="AA90" s="243">
        <f>MATCH(X90,{-40000,-9.9999999999,-6.9999999999,-2.9999999999,3,7,10,40000},1)/2-0.5</f>
        <v>0</v>
      </c>
      <c r="AB90" s="196">
        <f>U90</f>
        <v>3</v>
      </c>
      <c r="AC90" s="243">
        <f>6-Z90</f>
        <v>4</v>
      </c>
      <c r="AD90" s="243">
        <f>3-AA90</f>
        <v>3</v>
      </c>
    </row>
    <row r="91" spans="1:30" ht="16.5" customHeight="1">
      <c r="A91" s="141">
        <v>1.625</v>
      </c>
      <c r="B91" s="142">
        <v>4</v>
      </c>
      <c r="C91" s="143">
        <v>7</v>
      </c>
      <c r="D91" s="182" t="s">
        <v>179</v>
      </c>
      <c r="E91" s="144" t="s">
        <v>115</v>
      </c>
      <c r="F91" s="145">
        <v>12</v>
      </c>
      <c r="G91" s="146"/>
      <c r="H91" s="146">
        <v>680</v>
      </c>
      <c r="I91" s="147">
        <v>1</v>
      </c>
      <c r="J91" s="148">
        <v>2</v>
      </c>
      <c r="K91" s="149">
        <v>-1.625</v>
      </c>
      <c r="L91" s="26"/>
      <c r="M91" s="141">
        <v>1.25</v>
      </c>
      <c r="N91" s="142">
        <v>5</v>
      </c>
      <c r="O91" s="143">
        <v>7</v>
      </c>
      <c r="P91" s="182" t="s">
        <v>179</v>
      </c>
      <c r="Q91" s="144" t="s">
        <v>100</v>
      </c>
      <c r="R91" s="145">
        <v>11</v>
      </c>
      <c r="S91" s="146">
        <v>450</v>
      </c>
      <c r="T91" s="146"/>
      <c r="U91" s="147">
        <v>1</v>
      </c>
      <c r="V91" s="148">
        <v>1</v>
      </c>
      <c r="W91" s="149">
        <v>-1.25</v>
      </c>
      <c r="X91" s="242">
        <f>A91+M91+A114</f>
        <v>5.5</v>
      </c>
      <c r="Y91" s="196">
        <f>O91</f>
        <v>7</v>
      </c>
      <c r="Z91" s="243">
        <f>MATCH(A91,{-40000,-0.9999999999,1,40000},1)-1+MATCH(M91,{-40000,-0.9999999999,1,40000},1)-1+MATCH(A114,{-40000,-0.9999999999,1,40000},1)-1</f>
        <v>6</v>
      </c>
      <c r="AA91" s="243">
        <f>MATCH(X91,{-40000,-9.9999999999,-6.9999999999,-2.9999999999,3,7,10,40000},1)/2-0.5</f>
        <v>2</v>
      </c>
      <c r="AB91" s="196">
        <f>U91</f>
        <v>1</v>
      </c>
      <c r="AC91" s="243">
        <f>6-Z91</f>
        <v>0</v>
      </c>
      <c r="AD91" s="243">
        <f>3-AA91</f>
        <v>1</v>
      </c>
    </row>
    <row r="92" spans="1:29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  <c r="X92" s="239"/>
      <c r="Y92" s="27"/>
      <c r="Z92" s="27"/>
      <c r="AB92" s="27"/>
      <c r="AC92" s="27"/>
    </row>
    <row r="93" spans="1:29" s="39" customFormat="1" ht="15">
      <c r="A93" s="18"/>
      <c r="B93" s="19" t="s">
        <v>61</v>
      </c>
      <c r="C93" s="20"/>
      <c r="D93" s="19"/>
      <c r="E93" s="21" t="s">
        <v>264</v>
      </c>
      <c r="F93" s="22"/>
      <c r="G93" s="23" t="s">
        <v>63</v>
      </c>
      <c r="H93" s="23"/>
      <c r="I93" s="24" t="s">
        <v>64</v>
      </c>
      <c r="J93" s="24"/>
      <c r="K93" s="25"/>
      <c r="L93" s="26">
        <v>150</v>
      </c>
      <c r="M93" s="18"/>
      <c r="N93" s="19" t="s">
        <v>61</v>
      </c>
      <c r="O93" s="20"/>
      <c r="P93" s="19"/>
      <c r="Q93" s="21" t="s">
        <v>265</v>
      </c>
      <c r="R93" s="22"/>
      <c r="S93" s="23" t="s">
        <v>63</v>
      </c>
      <c r="T93" s="23"/>
      <c r="U93" s="24" t="s">
        <v>66</v>
      </c>
      <c r="V93" s="24"/>
      <c r="W93" s="25"/>
      <c r="X93" s="239"/>
      <c r="Y93" s="25"/>
      <c r="Z93" s="25"/>
      <c r="AB93" s="25"/>
      <c r="AC93" s="25"/>
    </row>
    <row r="94" spans="1:29" s="39" customFormat="1" ht="12.75">
      <c r="A94" s="28"/>
      <c r="B94" s="28"/>
      <c r="C94" s="29"/>
      <c r="D94" s="30"/>
      <c r="E94" s="30"/>
      <c r="F94" s="30"/>
      <c r="G94" s="31" t="s">
        <v>67</v>
      </c>
      <c r="H94" s="31"/>
      <c r="I94" s="24" t="s">
        <v>140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67</v>
      </c>
      <c r="T94" s="31"/>
      <c r="U94" s="24" t="s">
        <v>141</v>
      </c>
      <c r="V94" s="24"/>
      <c r="W94" s="25"/>
      <c r="X94" s="239"/>
      <c r="Y94" s="25"/>
      <c r="Z94" s="25"/>
      <c r="AB94" s="25"/>
      <c r="AC94" s="25"/>
    </row>
    <row r="95" spans="1:29" s="39" customFormat="1" ht="4.5" customHeight="1">
      <c r="A95" s="198"/>
      <c r="B95" s="199"/>
      <c r="C95" s="200"/>
      <c r="D95" s="201"/>
      <c r="E95" s="202"/>
      <c r="F95" s="203"/>
      <c r="G95" s="204"/>
      <c r="H95" s="204"/>
      <c r="I95" s="200"/>
      <c r="J95" s="199"/>
      <c r="K95" s="205"/>
      <c r="L95" s="26"/>
      <c r="M95" s="198"/>
      <c r="N95" s="199"/>
      <c r="O95" s="200"/>
      <c r="P95" s="201"/>
      <c r="Q95" s="202"/>
      <c r="R95" s="203"/>
      <c r="S95" s="204"/>
      <c r="T95" s="204"/>
      <c r="U95" s="200"/>
      <c r="V95" s="199"/>
      <c r="W95" s="205"/>
      <c r="X95" s="239"/>
      <c r="Y95" s="283"/>
      <c r="Z95" s="283"/>
      <c r="AB95" s="283"/>
      <c r="AC95" s="283"/>
    </row>
    <row r="96" spans="1:29" s="39" customFormat="1" ht="12.75" customHeight="1">
      <c r="A96" s="206"/>
      <c r="B96" s="32"/>
      <c r="C96" s="33"/>
      <c r="D96" s="207"/>
      <c r="E96" s="208" t="s">
        <v>70</v>
      </c>
      <c r="F96" s="35" t="s">
        <v>1171</v>
      </c>
      <c r="G96" s="36"/>
      <c r="H96" s="42"/>
      <c r="I96" s="42"/>
      <c r="J96" s="275"/>
      <c r="K96" s="209"/>
      <c r="L96" s="38"/>
      <c r="M96" s="206"/>
      <c r="N96" s="32"/>
      <c r="O96" s="33"/>
      <c r="P96" s="207"/>
      <c r="Q96" s="208" t="s">
        <v>70</v>
      </c>
      <c r="R96" s="35" t="s">
        <v>1042</v>
      </c>
      <c r="S96" s="36"/>
      <c r="T96" s="42"/>
      <c r="U96" s="42"/>
      <c r="V96" s="275"/>
      <c r="W96" s="209"/>
      <c r="X96" s="239"/>
      <c r="Y96" s="284"/>
      <c r="Z96" s="284"/>
      <c r="AB96" s="284"/>
      <c r="AC96" s="284"/>
    </row>
    <row r="97" spans="1:29" s="39" customFormat="1" ht="12.75" customHeight="1">
      <c r="A97" s="206"/>
      <c r="B97" s="32"/>
      <c r="C97" s="33"/>
      <c r="D97" s="207"/>
      <c r="E97" s="210" t="s">
        <v>73</v>
      </c>
      <c r="F97" s="35" t="s">
        <v>1498</v>
      </c>
      <c r="G97" s="211"/>
      <c r="H97" s="42"/>
      <c r="I97" s="44"/>
      <c r="J97" s="27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K97" s="277"/>
      <c r="L97" s="38"/>
      <c r="M97" s="206"/>
      <c r="N97" s="32"/>
      <c r="O97" s="33"/>
      <c r="P97" s="207"/>
      <c r="Q97" s="210" t="s">
        <v>73</v>
      </c>
      <c r="R97" s="35" t="s">
        <v>612</v>
      </c>
      <c r="S97" s="211"/>
      <c r="T97" s="42"/>
      <c r="U97" s="44"/>
      <c r="V97" s="27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9.1</v>
      </c>
      <c r="W97" s="277"/>
      <c r="X97" s="239"/>
      <c r="Y97" s="284"/>
      <c r="Z97" s="284"/>
      <c r="AB97" s="284"/>
      <c r="AC97" s="284"/>
    </row>
    <row r="98" spans="1:29" s="39" customFormat="1" ht="12.75" customHeight="1">
      <c r="A98" s="206"/>
      <c r="B98" s="32"/>
      <c r="C98" s="33"/>
      <c r="D98" s="207"/>
      <c r="E98" s="210" t="s">
        <v>76</v>
      </c>
      <c r="F98" s="35" t="s">
        <v>82</v>
      </c>
      <c r="G98" s="36"/>
      <c r="H98" s="42"/>
      <c r="I98" s="27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15.1</v>
      </c>
      <c r="J98" s="276" t="str">
        <f>IF(J97="","","+")</f>
        <v>+</v>
      </c>
      <c r="K98" s="27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4.1</v>
      </c>
      <c r="L98" s="38"/>
      <c r="M98" s="206"/>
      <c r="N98" s="32"/>
      <c r="O98" s="33"/>
      <c r="P98" s="207"/>
      <c r="Q98" s="210" t="s">
        <v>76</v>
      </c>
      <c r="R98" s="35" t="s">
        <v>286</v>
      </c>
      <c r="S98" s="36"/>
      <c r="T98" s="42"/>
      <c r="U98" s="27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1.1</v>
      </c>
      <c r="V98" s="276" t="str">
        <f>IF(V97="","","+")</f>
        <v>+</v>
      </c>
      <c r="W98" s="27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13.1</v>
      </c>
      <c r="X98" s="239"/>
      <c r="Y98" s="284"/>
      <c r="Z98" s="284"/>
      <c r="AB98" s="284"/>
      <c r="AC98" s="284"/>
    </row>
    <row r="99" spans="1:29" s="39" customFormat="1" ht="12.75" customHeight="1">
      <c r="A99" s="206"/>
      <c r="B99" s="32"/>
      <c r="C99" s="33"/>
      <c r="D99" s="207"/>
      <c r="E99" s="208" t="s">
        <v>79</v>
      </c>
      <c r="F99" s="35" t="s">
        <v>211</v>
      </c>
      <c r="G99" s="36"/>
      <c r="H99" s="42"/>
      <c r="I99" s="44"/>
      <c r="J99" s="27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6.1</v>
      </c>
      <c r="K99" s="277"/>
      <c r="L99" s="38"/>
      <c r="M99" s="206"/>
      <c r="N99" s="32"/>
      <c r="O99" s="33"/>
      <c r="P99" s="207"/>
      <c r="Q99" s="208" t="s">
        <v>79</v>
      </c>
      <c r="R99" s="35" t="s">
        <v>1042</v>
      </c>
      <c r="S99" s="36"/>
      <c r="T99" s="42"/>
      <c r="U99" s="44"/>
      <c r="V99" s="27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17.1</v>
      </c>
      <c r="W99" s="277"/>
      <c r="X99" s="239"/>
      <c r="Y99" s="284"/>
      <c r="Z99" s="284"/>
      <c r="AB99" s="284"/>
      <c r="AC99" s="284"/>
    </row>
    <row r="100" spans="1:29" s="39" customFormat="1" ht="12.75" customHeight="1">
      <c r="A100" s="213" t="s">
        <v>70</v>
      </c>
      <c r="B100" s="214" t="s">
        <v>1499</v>
      </c>
      <c r="C100" s="33"/>
      <c r="D100" s="207"/>
      <c r="F100" s="36"/>
      <c r="G100" s="208" t="s">
        <v>70</v>
      </c>
      <c r="H100" s="216" t="s">
        <v>505</v>
      </c>
      <c r="I100" s="36"/>
      <c r="J100" s="211"/>
      <c r="K100" s="209"/>
      <c r="L100" s="38"/>
      <c r="M100" s="213" t="s">
        <v>70</v>
      </c>
      <c r="N100" s="214" t="s">
        <v>894</v>
      </c>
      <c r="O100" s="33"/>
      <c r="P100" s="207"/>
      <c r="R100" s="36"/>
      <c r="S100" s="208" t="s">
        <v>70</v>
      </c>
      <c r="T100" s="216" t="s">
        <v>1500</v>
      </c>
      <c r="U100" s="36"/>
      <c r="V100" s="211"/>
      <c r="W100" s="209"/>
      <c r="X100" s="239"/>
      <c r="Y100" s="284"/>
      <c r="Z100" s="284"/>
      <c r="AB100" s="284"/>
      <c r="AC100" s="284"/>
    </row>
    <row r="101" spans="1:29" s="39" customFormat="1" ht="12.75" customHeight="1">
      <c r="A101" s="217" t="s">
        <v>73</v>
      </c>
      <c r="B101" s="214" t="s">
        <v>197</v>
      </c>
      <c r="C101" s="45"/>
      <c r="D101" s="207"/>
      <c r="F101" s="218"/>
      <c r="G101" s="210" t="s">
        <v>73</v>
      </c>
      <c r="H101" s="216" t="s">
        <v>593</v>
      </c>
      <c r="I101" s="36"/>
      <c r="J101" s="211"/>
      <c r="K101" s="209"/>
      <c r="L101" s="38"/>
      <c r="M101" s="217" t="s">
        <v>73</v>
      </c>
      <c r="N101" s="219" t="s">
        <v>969</v>
      </c>
      <c r="O101" s="45"/>
      <c r="P101" s="207"/>
      <c r="R101" s="218"/>
      <c r="S101" s="210" t="s">
        <v>73</v>
      </c>
      <c r="T101" s="216" t="s">
        <v>1501</v>
      </c>
      <c r="U101" s="36"/>
      <c r="V101" s="211"/>
      <c r="W101" s="209"/>
      <c r="X101" s="239"/>
      <c r="Y101" s="284"/>
      <c r="Z101" s="284"/>
      <c r="AB101" s="284"/>
      <c r="AC101" s="284"/>
    </row>
    <row r="102" spans="1:29" s="39" customFormat="1" ht="12.75" customHeight="1">
      <c r="A102" s="217" t="s">
        <v>76</v>
      </c>
      <c r="B102" s="219" t="s">
        <v>1502</v>
      </c>
      <c r="C102" s="33"/>
      <c r="D102" s="207"/>
      <c r="F102" s="218"/>
      <c r="G102" s="210" t="s">
        <v>76</v>
      </c>
      <c r="H102" s="216" t="s">
        <v>1503</v>
      </c>
      <c r="I102" s="36"/>
      <c r="J102" s="36"/>
      <c r="K102" s="209"/>
      <c r="L102" s="38"/>
      <c r="M102" s="217" t="s">
        <v>76</v>
      </c>
      <c r="N102" s="214" t="s">
        <v>764</v>
      </c>
      <c r="O102" s="33"/>
      <c r="P102" s="207"/>
      <c r="R102" s="218"/>
      <c r="S102" s="210" t="s">
        <v>76</v>
      </c>
      <c r="T102" s="216" t="s">
        <v>1504</v>
      </c>
      <c r="U102" s="36"/>
      <c r="V102" s="36"/>
      <c r="W102" s="209"/>
      <c r="X102" s="239"/>
      <c r="Y102" s="284"/>
      <c r="Z102" s="284"/>
      <c r="AB102" s="284"/>
      <c r="AC102" s="284"/>
    </row>
    <row r="103" spans="1:29" s="39" customFormat="1" ht="12.75" customHeight="1">
      <c r="A103" s="213" t="s">
        <v>79</v>
      </c>
      <c r="B103" s="214" t="s">
        <v>754</v>
      </c>
      <c r="C103" s="45"/>
      <c r="D103" s="207"/>
      <c r="F103" s="36"/>
      <c r="G103" s="208" t="s">
        <v>79</v>
      </c>
      <c r="H103" s="216" t="s">
        <v>1353</v>
      </c>
      <c r="I103" s="95"/>
      <c r="J103" s="108" t="s">
        <v>96</v>
      </c>
      <c r="K103" s="97"/>
      <c r="L103" s="38"/>
      <c r="M103" s="213" t="s">
        <v>79</v>
      </c>
      <c r="N103" s="214" t="s">
        <v>445</v>
      </c>
      <c r="O103" s="45"/>
      <c r="P103" s="207"/>
      <c r="R103" s="36"/>
      <c r="S103" s="208" t="s">
        <v>79</v>
      </c>
      <c r="T103" s="216" t="s">
        <v>537</v>
      </c>
      <c r="U103" s="95"/>
      <c r="V103" s="108" t="s">
        <v>96</v>
      </c>
      <c r="W103" s="97"/>
      <c r="X103" s="239"/>
      <c r="Y103" s="285"/>
      <c r="Z103" s="285"/>
      <c r="AB103" s="285"/>
      <c r="AC103" s="285"/>
    </row>
    <row r="104" spans="1:29" s="39" customFormat="1" ht="12.75" customHeight="1">
      <c r="A104" s="220"/>
      <c r="B104" s="45"/>
      <c r="C104" s="208"/>
      <c r="D104" s="207"/>
      <c r="E104" s="208" t="s">
        <v>70</v>
      </c>
      <c r="F104" s="35" t="s">
        <v>163</v>
      </c>
      <c r="G104" s="36"/>
      <c r="H104" s="221"/>
      <c r="I104" s="112" t="s">
        <v>100</v>
      </c>
      <c r="J104" s="113" t="s">
        <v>1505</v>
      </c>
      <c r="K104" s="97"/>
      <c r="L104" s="38"/>
      <c r="M104" s="220"/>
      <c r="N104" s="45"/>
      <c r="O104" s="208"/>
      <c r="P104" s="207"/>
      <c r="Q104" s="208" t="s">
        <v>70</v>
      </c>
      <c r="R104" s="212" t="s">
        <v>933</v>
      </c>
      <c r="S104" s="36"/>
      <c r="T104" s="221"/>
      <c r="U104" s="112" t="s">
        <v>100</v>
      </c>
      <c r="V104" s="113" t="s">
        <v>1506</v>
      </c>
      <c r="W104" s="97"/>
      <c r="X104" s="239"/>
      <c r="Y104" s="285"/>
      <c r="Z104" s="285"/>
      <c r="AB104" s="285"/>
      <c r="AC104" s="285"/>
    </row>
    <row r="105" spans="1:29" s="39" customFormat="1" ht="12.75" customHeight="1">
      <c r="A105" s="206"/>
      <c r="B105" s="114" t="s">
        <v>104</v>
      </c>
      <c r="C105" s="33"/>
      <c r="D105" s="207"/>
      <c r="E105" s="210" t="s">
        <v>73</v>
      </c>
      <c r="F105" s="35" t="s">
        <v>1185</v>
      </c>
      <c r="G105" s="36"/>
      <c r="H105" s="42"/>
      <c r="I105" s="112" t="s">
        <v>5</v>
      </c>
      <c r="J105" s="115" t="s">
        <v>1505</v>
      </c>
      <c r="K105" s="97"/>
      <c r="L105" s="38"/>
      <c r="M105" s="206"/>
      <c r="N105" s="114" t="s">
        <v>104</v>
      </c>
      <c r="O105" s="33"/>
      <c r="P105" s="207"/>
      <c r="Q105" s="210" t="s">
        <v>73</v>
      </c>
      <c r="R105" s="35" t="s">
        <v>527</v>
      </c>
      <c r="S105" s="36"/>
      <c r="T105" s="42"/>
      <c r="U105" s="112" t="s">
        <v>5</v>
      </c>
      <c r="V105" s="115" t="s">
        <v>1506</v>
      </c>
      <c r="W105" s="97"/>
      <c r="X105" s="239"/>
      <c r="Y105" s="285"/>
      <c r="Z105" s="285"/>
      <c r="AB105" s="285"/>
      <c r="AC105" s="285"/>
    </row>
    <row r="106" spans="1:29" s="39" customFormat="1" ht="12.75" customHeight="1">
      <c r="A106" s="206"/>
      <c r="B106" s="114" t="s">
        <v>1507</v>
      </c>
      <c r="C106" s="33"/>
      <c r="D106" s="207"/>
      <c r="E106" s="210" t="s">
        <v>76</v>
      </c>
      <c r="F106" s="35" t="s">
        <v>909</v>
      </c>
      <c r="G106" s="211"/>
      <c r="H106" s="42"/>
      <c r="I106" s="112" t="s">
        <v>109</v>
      </c>
      <c r="J106" s="115" t="s">
        <v>1508</v>
      </c>
      <c r="K106" s="97"/>
      <c r="L106" s="38"/>
      <c r="M106" s="206"/>
      <c r="N106" s="114" t="s">
        <v>1509</v>
      </c>
      <c r="O106" s="33"/>
      <c r="P106" s="207"/>
      <c r="Q106" s="210" t="s">
        <v>76</v>
      </c>
      <c r="R106" s="35" t="s">
        <v>1448</v>
      </c>
      <c r="S106" s="211"/>
      <c r="T106" s="42"/>
      <c r="U106" s="112" t="s">
        <v>109</v>
      </c>
      <c r="V106" s="115" t="s">
        <v>1510</v>
      </c>
      <c r="W106" s="97"/>
      <c r="X106" s="239"/>
      <c r="Y106" s="285"/>
      <c r="Z106" s="285"/>
      <c r="AB106" s="285"/>
      <c r="AC106" s="285"/>
    </row>
    <row r="107" spans="1:29" s="39" customFormat="1" ht="12.75" customHeight="1">
      <c r="A107" s="222"/>
      <c r="B107" s="43"/>
      <c r="C107" s="43"/>
      <c r="D107" s="207"/>
      <c r="E107" s="208" t="s">
        <v>79</v>
      </c>
      <c r="F107" s="219" t="s">
        <v>207</v>
      </c>
      <c r="G107" s="43"/>
      <c r="H107" s="43"/>
      <c r="I107" s="118" t="s">
        <v>115</v>
      </c>
      <c r="J107" s="115" t="s">
        <v>1511</v>
      </c>
      <c r="K107" s="119"/>
      <c r="L107" s="46"/>
      <c r="M107" s="222"/>
      <c r="N107" s="43"/>
      <c r="O107" s="43"/>
      <c r="P107" s="207"/>
      <c r="Q107" s="208" t="s">
        <v>79</v>
      </c>
      <c r="R107" s="214" t="s">
        <v>1512</v>
      </c>
      <c r="S107" s="43"/>
      <c r="T107" s="43"/>
      <c r="U107" s="118" t="s">
        <v>115</v>
      </c>
      <c r="V107" s="115" t="s">
        <v>1513</v>
      </c>
      <c r="W107" s="119"/>
      <c r="X107" s="239"/>
      <c r="Y107" s="117"/>
      <c r="Z107" s="117"/>
      <c r="AB107" s="117"/>
      <c r="AC107" s="117"/>
    </row>
    <row r="108" spans="1:29" ht="4.5" customHeight="1">
      <c r="A108" s="223"/>
      <c r="B108" s="224"/>
      <c r="C108" s="225"/>
      <c r="D108" s="226"/>
      <c r="E108" s="227"/>
      <c r="F108" s="228"/>
      <c r="G108" s="229"/>
      <c r="H108" s="229"/>
      <c r="I108" s="225"/>
      <c r="J108" s="224"/>
      <c r="K108" s="230"/>
      <c r="M108" s="223"/>
      <c r="N108" s="224"/>
      <c r="O108" s="225"/>
      <c r="P108" s="226"/>
      <c r="Q108" s="227"/>
      <c r="R108" s="228"/>
      <c r="S108" s="229"/>
      <c r="T108" s="229"/>
      <c r="U108" s="225"/>
      <c r="V108" s="224"/>
      <c r="W108" s="230"/>
      <c r="Y108" s="283"/>
      <c r="Z108" s="283"/>
      <c r="AB108" s="283"/>
      <c r="AC108" s="283"/>
    </row>
    <row r="109" spans="1:30" ht="12.75" customHeight="1">
      <c r="A109" s="130"/>
      <c r="B109" s="130" t="s">
        <v>117</v>
      </c>
      <c r="C109" s="131"/>
      <c r="D109" s="132" t="s">
        <v>118</v>
      </c>
      <c r="E109" s="132" t="s">
        <v>119</v>
      </c>
      <c r="F109" s="132" t="s">
        <v>120</v>
      </c>
      <c r="G109" s="133" t="s">
        <v>121</v>
      </c>
      <c r="H109" s="134"/>
      <c r="I109" s="131" t="s">
        <v>122</v>
      </c>
      <c r="J109" s="132" t="s">
        <v>117</v>
      </c>
      <c r="K109" s="130" t="s">
        <v>123</v>
      </c>
      <c r="L109" s="26">
        <v>150</v>
      </c>
      <c r="M109" s="130"/>
      <c r="N109" s="130" t="s">
        <v>117</v>
      </c>
      <c r="O109" s="131"/>
      <c r="P109" s="132" t="s">
        <v>118</v>
      </c>
      <c r="Q109" s="132" t="s">
        <v>119</v>
      </c>
      <c r="R109" s="132" t="s">
        <v>120</v>
      </c>
      <c r="S109" s="133" t="s">
        <v>121</v>
      </c>
      <c r="T109" s="134"/>
      <c r="U109" s="131" t="s">
        <v>122</v>
      </c>
      <c r="V109" s="132" t="s">
        <v>117</v>
      </c>
      <c r="W109" s="130" t="s">
        <v>123</v>
      </c>
      <c r="X109" s="240" t="s">
        <v>1229</v>
      </c>
      <c r="Y109" s="311" t="s">
        <v>1230</v>
      </c>
      <c r="Z109" s="313" t="s">
        <v>1231</v>
      </c>
      <c r="AA109" s="315" t="s">
        <v>1232</v>
      </c>
      <c r="AB109" s="311" t="s">
        <v>1233</v>
      </c>
      <c r="AC109" s="313" t="s">
        <v>1231</v>
      </c>
      <c r="AD109" s="315" t="s">
        <v>1232</v>
      </c>
    </row>
    <row r="110" spans="1:30" ht="12.75">
      <c r="A110" s="136" t="s">
        <v>123</v>
      </c>
      <c r="B110" s="179" t="s">
        <v>124</v>
      </c>
      <c r="C110" s="180" t="s">
        <v>125</v>
      </c>
      <c r="D110" s="181" t="s">
        <v>126</v>
      </c>
      <c r="E110" s="181" t="s">
        <v>127</v>
      </c>
      <c r="F110" s="181"/>
      <c r="G110" s="139" t="s">
        <v>125</v>
      </c>
      <c r="H110" s="139" t="s">
        <v>122</v>
      </c>
      <c r="I110" s="137"/>
      <c r="J110" s="136" t="s">
        <v>124</v>
      </c>
      <c r="K110" s="136"/>
      <c r="L110" s="26">
        <v>150</v>
      </c>
      <c r="M110" s="136" t="s">
        <v>123</v>
      </c>
      <c r="N110" s="179" t="s">
        <v>124</v>
      </c>
      <c r="O110" s="180" t="s">
        <v>125</v>
      </c>
      <c r="P110" s="181" t="s">
        <v>126</v>
      </c>
      <c r="Q110" s="181" t="s">
        <v>127</v>
      </c>
      <c r="R110" s="181"/>
      <c r="S110" s="139" t="s">
        <v>125</v>
      </c>
      <c r="T110" s="139" t="s">
        <v>122</v>
      </c>
      <c r="U110" s="137"/>
      <c r="V110" s="136" t="s">
        <v>124</v>
      </c>
      <c r="W110" s="136"/>
      <c r="X110" s="241" t="s">
        <v>1234</v>
      </c>
      <c r="Y110" s="312"/>
      <c r="Z110" s="314"/>
      <c r="AA110" s="316"/>
      <c r="AB110" s="312"/>
      <c r="AC110" s="314"/>
      <c r="AD110" s="316"/>
    </row>
    <row r="111" spans="1:30" ht="16.5" customHeight="1">
      <c r="A111" s="141">
        <v>-2.25</v>
      </c>
      <c r="B111" s="142">
        <v>2</v>
      </c>
      <c r="C111" s="143">
        <v>5</v>
      </c>
      <c r="D111" s="182" t="s">
        <v>130</v>
      </c>
      <c r="E111" s="144" t="s">
        <v>100</v>
      </c>
      <c r="F111" s="145">
        <v>9</v>
      </c>
      <c r="G111" s="146"/>
      <c r="H111" s="146">
        <v>50</v>
      </c>
      <c r="I111" s="147">
        <v>6</v>
      </c>
      <c r="J111" s="148">
        <v>4</v>
      </c>
      <c r="K111" s="149">
        <v>2.25</v>
      </c>
      <c r="L111" s="26"/>
      <c r="M111" s="141">
        <v>0.5</v>
      </c>
      <c r="N111" s="142">
        <v>4</v>
      </c>
      <c r="O111" s="143">
        <v>7</v>
      </c>
      <c r="P111" s="182" t="s">
        <v>129</v>
      </c>
      <c r="Q111" s="144" t="s">
        <v>109</v>
      </c>
      <c r="R111" s="145">
        <v>6</v>
      </c>
      <c r="S111" s="146">
        <v>200</v>
      </c>
      <c r="T111" s="146"/>
      <c r="U111" s="147">
        <v>8</v>
      </c>
      <c r="V111" s="148">
        <v>2</v>
      </c>
      <c r="W111" s="149">
        <v>-0.5</v>
      </c>
      <c r="X111" s="242">
        <f>M134+M111+A134</f>
        <v>-1.875</v>
      </c>
      <c r="Y111" s="196">
        <f>O111</f>
        <v>7</v>
      </c>
      <c r="Z111" s="243">
        <f>MATCH(M134,{-40000,-0.9999999999,1,40000},1)-1+MATCH(M111,{-40000,-0.9999999999,1,40000},1)-1+MATCH(A134,{-40000,-0.9999999999,1,40000},1)-1</f>
        <v>2</v>
      </c>
      <c r="AA111" s="243">
        <f>MATCH(X111,{-40000,-9.9999999999,-6.9999999999,-2.9999999999,3,7,10,40000},1)/2-0.5</f>
        <v>1.5</v>
      </c>
      <c r="AB111" s="196">
        <f>U111</f>
        <v>8</v>
      </c>
      <c r="AC111" s="243">
        <f>6-Z111</f>
        <v>4</v>
      </c>
      <c r="AD111" s="243">
        <f>3-AA111</f>
        <v>1.5</v>
      </c>
    </row>
    <row r="112" spans="1:30" ht="16.5" customHeight="1">
      <c r="A112" s="141">
        <v>2.625</v>
      </c>
      <c r="B112" s="142">
        <v>5</v>
      </c>
      <c r="C112" s="143">
        <v>4</v>
      </c>
      <c r="D112" s="182" t="s">
        <v>129</v>
      </c>
      <c r="E112" s="144" t="s">
        <v>100</v>
      </c>
      <c r="F112" s="145">
        <v>9</v>
      </c>
      <c r="G112" s="146">
        <v>140</v>
      </c>
      <c r="H112" s="146"/>
      <c r="I112" s="147">
        <v>8</v>
      </c>
      <c r="J112" s="148">
        <v>1</v>
      </c>
      <c r="K112" s="149">
        <v>-2.625</v>
      </c>
      <c r="L112" s="26"/>
      <c r="M112" s="141">
        <v>-1.25</v>
      </c>
      <c r="N112" s="142">
        <v>2</v>
      </c>
      <c r="O112" s="143">
        <v>3</v>
      </c>
      <c r="P112" s="190" t="s">
        <v>261</v>
      </c>
      <c r="Q112" s="144" t="s">
        <v>5</v>
      </c>
      <c r="R112" s="145">
        <v>8</v>
      </c>
      <c r="S112" s="146">
        <v>120</v>
      </c>
      <c r="T112" s="146"/>
      <c r="U112" s="147">
        <v>6</v>
      </c>
      <c r="V112" s="148">
        <v>4</v>
      </c>
      <c r="W112" s="149">
        <v>1.25</v>
      </c>
      <c r="X112" s="242">
        <f>M135+M112+A135</f>
        <v>2.25</v>
      </c>
      <c r="Y112" s="196">
        <f>O112</f>
        <v>3</v>
      </c>
      <c r="Z112" s="243">
        <f>MATCH(M135,{-40000,-0.9999999999,1,40000},1)-1+MATCH(M112,{-40000,-0.9999999999,1,40000},1)-1+MATCH(A135,{-40000,-0.9999999999,1,40000},1)-1</f>
        <v>3</v>
      </c>
      <c r="AA112" s="243">
        <f>MATCH(X112,{-40000,-9.9999999999,-6.9999999999,-2.9999999999,3,7,10,40000},1)/2-0.5</f>
        <v>1.5</v>
      </c>
      <c r="AB112" s="196">
        <f>U112</f>
        <v>6</v>
      </c>
      <c r="AC112" s="243">
        <f>6-Z112</f>
        <v>3</v>
      </c>
      <c r="AD112" s="243">
        <f>3-AA112</f>
        <v>1.5</v>
      </c>
    </row>
    <row r="113" spans="1:30" ht="16.5" customHeight="1">
      <c r="A113" s="141">
        <v>-3.75</v>
      </c>
      <c r="B113" s="142">
        <v>0</v>
      </c>
      <c r="C113" s="143">
        <v>2</v>
      </c>
      <c r="D113" s="182" t="s">
        <v>647</v>
      </c>
      <c r="E113" s="144" t="s">
        <v>100</v>
      </c>
      <c r="F113" s="145">
        <v>9</v>
      </c>
      <c r="G113" s="146"/>
      <c r="H113" s="146">
        <v>100</v>
      </c>
      <c r="I113" s="147">
        <v>3</v>
      </c>
      <c r="J113" s="148">
        <v>6</v>
      </c>
      <c r="K113" s="149">
        <v>3.75</v>
      </c>
      <c r="L113" s="26"/>
      <c r="M113" s="141">
        <v>8.625</v>
      </c>
      <c r="N113" s="142">
        <v>6</v>
      </c>
      <c r="O113" s="143">
        <v>5</v>
      </c>
      <c r="P113" s="182" t="s">
        <v>128</v>
      </c>
      <c r="Q113" s="144" t="s">
        <v>5</v>
      </c>
      <c r="R113" s="145">
        <v>9</v>
      </c>
      <c r="S113" s="146">
        <v>600</v>
      </c>
      <c r="T113" s="146"/>
      <c r="U113" s="147">
        <v>2</v>
      </c>
      <c r="V113" s="148">
        <v>0</v>
      </c>
      <c r="W113" s="149">
        <v>-8.625</v>
      </c>
      <c r="X113" s="242">
        <f>M136+M113+A136</f>
        <v>0.875</v>
      </c>
      <c r="Y113" s="196">
        <f>O113</f>
        <v>5</v>
      </c>
      <c r="Z113" s="243">
        <f>MATCH(M136,{-40000,-0.9999999999,1,40000},1)-1+MATCH(M113,{-40000,-0.9999999999,1,40000},1)-1+MATCH(A136,{-40000,-0.9999999999,1,40000},1)-1</f>
        <v>3</v>
      </c>
      <c r="AA113" s="243">
        <f>MATCH(X113,{-40000,-9.9999999999,-6.9999999999,-2.9999999999,3,7,10,40000},1)/2-0.5</f>
        <v>1.5</v>
      </c>
      <c r="AB113" s="196">
        <f>U113</f>
        <v>2</v>
      </c>
      <c r="AC113" s="243">
        <f>6-Z113</f>
        <v>3</v>
      </c>
      <c r="AD113" s="243">
        <f>3-AA113</f>
        <v>1.5</v>
      </c>
    </row>
    <row r="114" spans="1:30" ht="16.5" customHeight="1">
      <c r="A114" s="141">
        <v>2.625</v>
      </c>
      <c r="B114" s="142">
        <v>5</v>
      </c>
      <c r="C114" s="143">
        <v>7</v>
      </c>
      <c r="D114" s="182" t="s">
        <v>335</v>
      </c>
      <c r="E114" s="144" t="s">
        <v>5</v>
      </c>
      <c r="F114" s="145">
        <v>9</v>
      </c>
      <c r="G114" s="146">
        <v>140</v>
      </c>
      <c r="H114" s="146"/>
      <c r="I114" s="147">
        <v>1</v>
      </c>
      <c r="J114" s="148">
        <v>1</v>
      </c>
      <c r="K114" s="149">
        <v>-2.625</v>
      </c>
      <c r="L114" s="26"/>
      <c r="M114" s="141">
        <v>-6.375</v>
      </c>
      <c r="N114" s="142">
        <v>0</v>
      </c>
      <c r="O114" s="143">
        <v>1</v>
      </c>
      <c r="P114" s="190" t="s">
        <v>128</v>
      </c>
      <c r="Q114" s="144" t="s">
        <v>5</v>
      </c>
      <c r="R114" s="145">
        <v>8</v>
      </c>
      <c r="S114" s="146"/>
      <c r="T114" s="146">
        <v>100</v>
      </c>
      <c r="U114" s="147">
        <v>4</v>
      </c>
      <c r="V114" s="148">
        <v>6</v>
      </c>
      <c r="W114" s="149">
        <v>6.375</v>
      </c>
      <c r="X114" s="242">
        <f>M137+M114+A137</f>
        <v>-2</v>
      </c>
      <c r="Y114" s="196">
        <f>O114</f>
        <v>1</v>
      </c>
      <c r="Z114" s="243">
        <f>MATCH(M137,{-40000,-0.9999999999,1,40000},1)-1+MATCH(M114,{-40000,-0.9999999999,1,40000},1)-1+MATCH(A137,{-40000,-0.9999999999,1,40000},1)-1</f>
        <v>3</v>
      </c>
      <c r="AA114" s="243">
        <f>MATCH(X114,{-40000,-9.9999999999,-6.9999999999,-2.9999999999,3,7,10,40000},1)/2-0.5</f>
        <v>1.5</v>
      </c>
      <c r="AB114" s="196">
        <f>U114</f>
        <v>4</v>
      </c>
      <c r="AC114" s="243">
        <f>6-Z114</f>
        <v>3</v>
      </c>
      <c r="AD114" s="243">
        <f>3-AA114</f>
        <v>1.5</v>
      </c>
    </row>
    <row r="115" spans="1:29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  <c r="X115" s="239"/>
      <c r="Y115" s="27"/>
      <c r="Z115" s="27"/>
      <c r="AB115" s="27"/>
      <c r="AC115" s="27"/>
    </row>
    <row r="116" spans="1:29" s="39" customFormat="1" ht="15">
      <c r="A116" s="18"/>
      <c r="B116" s="19" t="s">
        <v>61</v>
      </c>
      <c r="C116" s="20"/>
      <c r="D116" s="19"/>
      <c r="E116" s="21" t="s">
        <v>302</v>
      </c>
      <c r="F116" s="22"/>
      <c r="G116" s="23" t="s">
        <v>63</v>
      </c>
      <c r="H116" s="23"/>
      <c r="I116" s="24" t="s">
        <v>137</v>
      </c>
      <c r="J116" s="24"/>
      <c r="K116" s="25"/>
      <c r="L116" s="26">
        <v>150</v>
      </c>
      <c r="M116" s="18"/>
      <c r="N116" s="19" t="s">
        <v>61</v>
      </c>
      <c r="O116" s="20"/>
      <c r="P116" s="19"/>
      <c r="Q116" s="21" t="s">
        <v>303</v>
      </c>
      <c r="R116" s="22"/>
      <c r="S116" s="23" t="s">
        <v>63</v>
      </c>
      <c r="T116" s="23"/>
      <c r="U116" s="24" t="s">
        <v>139</v>
      </c>
      <c r="V116" s="24"/>
      <c r="W116" s="25"/>
      <c r="X116" s="239"/>
      <c r="Y116" s="25"/>
      <c r="Z116" s="25"/>
      <c r="AB116" s="25"/>
      <c r="AC116" s="25"/>
    </row>
    <row r="117" spans="1:29" s="39" customFormat="1" ht="12.75">
      <c r="A117" s="28"/>
      <c r="B117" s="28"/>
      <c r="C117" s="29"/>
      <c r="D117" s="30"/>
      <c r="E117" s="30"/>
      <c r="F117" s="30"/>
      <c r="G117" s="31" t="s">
        <v>67</v>
      </c>
      <c r="H117" s="31"/>
      <c r="I117" s="24" t="s">
        <v>68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67</v>
      </c>
      <c r="T117" s="31"/>
      <c r="U117" s="24" t="s">
        <v>69</v>
      </c>
      <c r="V117" s="24"/>
      <c r="W117" s="25"/>
      <c r="X117" s="239"/>
      <c r="Y117" s="25"/>
      <c r="Z117" s="25"/>
      <c r="AB117" s="25"/>
      <c r="AC117" s="25"/>
    </row>
    <row r="118" spans="1:29" s="39" customFormat="1" ht="4.5" customHeight="1">
      <c r="A118" s="198"/>
      <c r="B118" s="199"/>
      <c r="C118" s="200"/>
      <c r="D118" s="201"/>
      <c r="E118" s="202"/>
      <c r="F118" s="203"/>
      <c r="G118" s="204"/>
      <c r="H118" s="204"/>
      <c r="I118" s="200"/>
      <c r="J118" s="199"/>
      <c r="K118" s="205"/>
      <c r="L118" s="26"/>
      <c r="M118" s="198"/>
      <c r="N118" s="199"/>
      <c r="O118" s="200"/>
      <c r="P118" s="201"/>
      <c r="Q118" s="202"/>
      <c r="R118" s="203"/>
      <c r="S118" s="204"/>
      <c r="T118" s="204"/>
      <c r="U118" s="200"/>
      <c r="V118" s="199"/>
      <c r="W118" s="205"/>
      <c r="X118" s="239"/>
      <c r="Y118" s="283"/>
      <c r="Z118" s="283"/>
      <c r="AB118" s="283"/>
      <c r="AC118" s="283"/>
    </row>
    <row r="119" spans="1:29" s="39" customFormat="1" ht="12.75" customHeight="1">
      <c r="A119" s="206"/>
      <c r="B119" s="32"/>
      <c r="C119" s="33"/>
      <c r="D119" s="207"/>
      <c r="E119" s="208" t="s">
        <v>70</v>
      </c>
      <c r="F119" s="212" t="s">
        <v>620</v>
      </c>
      <c r="G119" s="36"/>
      <c r="H119" s="42"/>
      <c r="I119" s="42"/>
      <c r="J119" s="275"/>
      <c r="K119" s="209"/>
      <c r="L119" s="38"/>
      <c r="M119" s="206"/>
      <c r="N119" s="32"/>
      <c r="O119" s="33"/>
      <c r="P119" s="207"/>
      <c r="Q119" s="208" t="s">
        <v>70</v>
      </c>
      <c r="R119" s="35" t="s">
        <v>1514</v>
      </c>
      <c r="S119" s="36"/>
      <c r="T119" s="42"/>
      <c r="U119" s="42"/>
      <c r="V119" s="275"/>
      <c r="W119" s="209"/>
      <c r="X119" s="239"/>
      <c r="Y119" s="284"/>
      <c r="Z119" s="284"/>
      <c r="AB119" s="284"/>
      <c r="AC119" s="284"/>
    </row>
    <row r="120" spans="1:29" s="39" customFormat="1" ht="12.75" customHeight="1">
      <c r="A120" s="206"/>
      <c r="B120" s="32"/>
      <c r="C120" s="33"/>
      <c r="D120" s="207"/>
      <c r="E120" s="210" t="s">
        <v>73</v>
      </c>
      <c r="F120" s="35" t="s">
        <v>441</v>
      </c>
      <c r="G120" s="211"/>
      <c r="H120" s="42"/>
      <c r="I120" s="44"/>
      <c r="J120" s="27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K120" s="277"/>
      <c r="L120" s="38"/>
      <c r="M120" s="206"/>
      <c r="N120" s="32"/>
      <c r="O120" s="33"/>
      <c r="P120" s="207"/>
      <c r="Q120" s="210" t="s">
        <v>73</v>
      </c>
      <c r="R120" s="35" t="s">
        <v>148</v>
      </c>
      <c r="S120" s="211"/>
      <c r="T120" s="42"/>
      <c r="U120" s="44"/>
      <c r="V120" s="27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11.1</v>
      </c>
      <c r="W120" s="277"/>
      <c r="X120" s="239"/>
      <c r="Y120" s="284"/>
      <c r="Z120" s="284"/>
      <c r="AB120" s="284"/>
      <c r="AC120" s="284"/>
    </row>
    <row r="121" spans="1:29" s="39" customFormat="1" ht="12.75" customHeight="1">
      <c r="A121" s="206"/>
      <c r="B121" s="32"/>
      <c r="C121" s="33"/>
      <c r="D121" s="207"/>
      <c r="E121" s="210" t="s">
        <v>76</v>
      </c>
      <c r="F121" s="35" t="s">
        <v>502</v>
      </c>
      <c r="G121" s="36"/>
      <c r="H121" s="42"/>
      <c r="I121" s="27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3.1</v>
      </c>
      <c r="J121" s="276" t="str">
        <f>IF(J120="","","+")</f>
        <v>+</v>
      </c>
      <c r="K121" s="27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L121" s="38"/>
      <c r="M121" s="206"/>
      <c r="N121" s="32"/>
      <c r="O121" s="33"/>
      <c r="P121" s="207"/>
      <c r="Q121" s="210" t="s">
        <v>76</v>
      </c>
      <c r="R121" s="35" t="s">
        <v>537</v>
      </c>
      <c r="S121" s="36"/>
      <c r="T121" s="42"/>
      <c r="U121" s="27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10.1</v>
      </c>
      <c r="V121" s="276" t="str">
        <f>IF(V120="","","+")</f>
        <v>+</v>
      </c>
      <c r="W121" s="27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13.1</v>
      </c>
      <c r="X121" s="239"/>
      <c r="Y121" s="284"/>
      <c r="Z121" s="284"/>
      <c r="AB121" s="284"/>
      <c r="AC121" s="284"/>
    </row>
    <row r="122" spans="1:29" s="39" customFormat="1" ht="12.75" customHeight="1">
      <c r="A122" s="206"/>
      <c r="B122" s="32"/>
      <c r="C122" s="33"/>
      <c r="D122" s="207"/>
      <c r="E122" s="208" t="s">
        <v>79</v>
      </c>
      <c r="F122" s="212" t="s">
        <v>1515</v>
      </c>
      <c r="G122" s="36"/>
      <c r="H122" s="42"/>
      <c r="I122" s="44"/>
      <c r="J122" s="27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18.1</v>
      </c>
      <c r="K122" s="277"/>
      <c r="L122" s="38"/>
      <c r="M122" s="206"/>
      <c r="N122" s="32"/>
      <c r="O122" s="33"/>
      <c r="P122" s="207"/>
      <c r="Q122" s="208" t="s">
        <v>79</v>
      </c>
      <c r="R122" s="35" t="s">
        <v>425</v>
      </c>
      <c r="S122" s="36"/>
      <c r="T122" s="42"/>
      <c r="U122" s="44"/>
      <c r="V122" s="27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6.1</v>
      </c>
      <c r="W122" s="277"/>
      <c r="X122" s="239"/>
      <c r="Y122" s="284"/>
      <c r="Z122" s="284"/>
      <c r="AB122" s="284"/>
      <c r="AC122" s="284"/>
    </row>
    <row r="123" spans="1:29" s="39" customFormat="1" ht="12.75" customHeight="1">
      <c r="A123" s="213" t="s">
        <v>70</v>
      </c>
      <c r="B123" s="214" t="s">
        <v>357</v>
      </c>
      <c r="C123" s="33"/>
      <c r="D123" s="207"/>
      <c r="F123" s="36"/>
      <c r="G123" s="208" t="s">
        <v>70</v>
      </c>
      <c r="H123" s="216" t="s">
        <v>986</v>
      </c>
      <c r="I123" s="36"/>
      <c r="J123" s="211"/>
      <c r="K123" s="209"/>
      <c r="L123" s="38"/>
      <c r="M123" s="213" t="s">
        <v>70</v>
      </c>
      <c r="N123" s="214" t="s">
        <v>810</v>
      </c>
      <c r="O123" s="33"/>
      <c r="P123" s="207"/>
      <c r="R123" s="36"/>
      <c r="S123" s="208" t="s">
        <v>70</v>
      </c>
      <c r="T123" s="216" t="s">
        <v>1027</v>
      </c>
      <c r="U123" s="36"/>
      <c r="V123" s="211"/>
      <c r="W123" s="209"/>
      <c r="X123" s="239"/>
      <c r="Y123" s="284"/>
      <c r="Z123" s="284"/>
      <c r="AB123" s="284"/>
      <c r="AC123" s="284"/>
    </row>
    <row r="124" spans="1:29" s="39" customFormat="1" ht="12.75" customHeight="1">
      <c r="A124" s="217" t="s">
        <v>73</v>
      </c>
      <c r="B124" s="214" t="s">
        <v>1516</v>
      </c>
      <c r="C124" s="45"/>
      <c r="D124" s="207"/>
      <c r="F124" s="218"/>
      <c r="G124" s="210" t="s">
        <v>73</v>
      </c>
      <c r="H124" s="216" t="s">
        <v>507</v>
      </c>
      <c r="I124" s="36"/>
      <c r="J124" s="211"/>
      <c r="K124" s="209"/>
      <c r="L124" s="38"/>
      <c r="M124" s="217" t="s">
        <v>73</v>
      </c>
      <c r="N124" s="214" t="s">
        <v>1149</v>
      </c>
      <c r="O124" s="45"/>
      <c r="P124" s="207"/>
      <c r="R124" s="218"/>
      <c r="S124" s="210" t="s">
        <v>73</v>
      </c>
      <c r="T124" s="216" t="s">
        <v>755</v>
      </c>
      <c r="U124" s="36"/>
      <c r="V124" s="211"/>
      <c r="W124" s="209"/>
      <c r="X124" s="239"/>
      <c r="Y124" s="284"/>
      <c r="Z124" s="284"/>
      <c r="AB124" s="284"/>
      <c r="AC124" s="284"/>
    </row>
    <row r="125" spans="1:29" s="39" customFormat="1" ht="12.75" customHeight="1">
      <c r="A125" s="217" t="s">
        <v>76</v>
      </c>
      <c r="B125" s="214" t="s">
        <v>1517</v>
      </c>
      <c r="C125" s="33"/>
      <c r="D125" s="207"/>
      <c r="F125" s="218"/>
      <c r="G125" s="210" t="s">
        <v>76</v>
      </c>
      <c r="H125" s="216" t="s">
        <v>1518</v>
      </c>
      <c r="I125" s="36"/>
      <c r="J125" s="36"/>
      <c r="K125" s="209"/>
      <c r="L125" s="38"/>
      <c r="M125" s="217" t="s">
        <v>76</v>
      </c>
      <c r="N125" s="214" t="s">
        <v>393</v>
      </c>
      <c r="O125" s="33"/>
      <c r="P125" s="207"/>
      <c r="R125" s="218"/>
      <c r="S125" s="210" t="s">
        <v>76</v>
      </c>
      <c r="T125" s="216" t="s">
        <v>144</v>
      </c>
      <c r="U125" s="36"/>
      <c r="V125" s="36"/>
      <c r="W125" s="209"/>
      <c r="X125" s="239"/>
      <c r="Y125" s="284"/>
      <c r="Z125" s="284"/>
      <c r="AB125" s="284"/>
      <c r="AC125" s="284"/>
    </row>
    <row r="126" spans="1:29" s="39" customFormat="1" ht="12.75" customHeight="1">
      <c r="A126" s="213" t="s">
        <v>79</v>
      </c>
      <c r="B126" s="214" t="s">
        <v>426</v>
      </c>
      <c r="C126" s="45"/>
      <c r="D126" s="207"/>
      <c r="F126" s="36"/>
      <c r="G126" s="208" t="s">
        <v>79</v>
      </c>
      <c r="H126" s="216" t="s">
        <v>1519</v>
      </c>
      <c r="I126" s="95"/>
      <c r="J126" s="108" t="s">
        <v>96</v>
      </c>
      <c r="K126" s="97"/>
      <c r="L126" s="38"/>
      <c r="M126" s="213" t="s">
        <v>79</v>
      </c>
      <c r="N126" s="214" t="s">
        <v>1520</v>
      </c>
      <c r="O126" s="45"/>
      <c r="P126" s="207"/>
      <c r="R126" s="36"/>
      <c r="S126" s="208" t="s">
        <v>79</v>
      </c>
      <c r="T126" s="216" t="s">
        <v>411</v>
      </c>
      <c r="U126" s="95"/>
      <c r="V126" s="108" t="s">
        <v>96</v>
      </c>
      <c r="W126" s="97"/>
      <c r="X126" s="239"/>
      <c r="Y126" s="285"/>
      <c r="Z126" s="285"/>
      <c r="AB126" s="285"/>
      <c r="AC126" s="285"/>
    </row>
    <row r="127" spans="1:29" s="39" customFormat="1" ht="12.75" customHeight="1">
      <c r="A127" s="220"/>
      <c r="B127" s="45"/>
      <c r="C127" s="208"/>
      <c r="D127" s="207"/>
      <c r="E127" s="208" t="s">
        <v>70</v>
      </c>
      <c r="F127" s="35" t="s">
        <v>1521</v>
      </c>
      <c r="G127" s="36"/>
      <c r="H127" s="221"/>
      <c r="I127" s="112" t="s">
        <v>100</v>
      </c>
      <c r="J127" s="113" t="s">
        <v>1522</v>
      </c>
      <c r="K127" s="97"/>
      <c r="L127" s="38"/>
      <c r="M127" s="220"/>
      <c r="N127" s="45"/>
      <c r="O127" s="208"/>
      <c r="P127" s="207"/>
      <c r="Q127" s="208" t="s">
        <v>70</v>
      </c>
      <c r="R127" s="35" t="s">
        <v>1523</v>
      </c>
      <c r="S127" s="36"/>
      <c r="T127" s="221"/>
      <c r="U127" s="112" t="s">
        <v>100</v>
      </c>
      <c r="V127" s="113" t="s">
        <v>1524</v>
      </c>
      <c r="W127" s="97"/>
      <c r="X127" s="239"/>
      <c r="Y127" s="285"/>
      <c r="Z127" s="285"/>
      <c r="AB127" s="285"/>
      <c r="AC127" s="285"/>
    </row>
    <row r="128" spans="1:29" s="39" customFormat="1" ht="12.75" customHeight="1">
      <c r="A128" s="206"/>
      <c r="B128" s="114" t="s">
        <v>104</v>
      </c>
      <c r="C128" s="33"/>
      <c r="D128" s="207"/>
      <c r="E128" s="210" t="s">
        <v>73</v>
      </c>
      <c r="F128" s="35" t="s">
        <v>157</v>
      </c>
      <c r="G128" s="36"/>
      <c r="H128" s="42"/>
      <c r="I128" s="112" t="s">
        <v>5</v>
      </c>
      <c r="J128" s="115" t="s">
        <v>1522</v>
      </c>
      <c r="K128" s="97"/>
      <c r="L128" s="38"/>
      <c r="M128" s="206"/>
      <c r="N128" s="114" t="s">
        <v>104</v>
      </c>
      <c r="O128" s="33"/>
      <c r="P128" s="207"/>
      <c r="Q128" s="210" t="s">
        <v>73</v>
      </c>
      <c r="R128" s="35" t="s">
        <v>161</v>
      </c>
      <c r="S128" s="36"/>
      <c r="T128" s="42"/>
      <c r="U128" s="112" t="s">
        <v>5</v>
      </c>
      <c r="V128" s="115" t="s">
        <v>1524</v>
      </c>
      <c r="W128" s="97"/>
      <c r="X128" s="239"/>
      <c r="Y128" s="285"/>
      <c r="Z128" s="285"/>
      <c r="AB128" s="285"/>
      <c r="AC128" s="285"/>
    </row>
    <row r="129" spans="1:29" s="39" customFormat="1" ht="12.75" customHeight="1">
      <c r="A129" s="206"/>
      <c r="B129" s="114" t="s">
        <v>979</v>
      </c>
      <c r="C129" s="33"/>
      <c r="D129" s="207"/>
      <c r="E129" s="210" t="s">
        <v>76</v>
      </c>
      <c r="F129" s="35" t="s">
        <v>633</v>
      </c>
      <c r="G129" s="211"/>
      <c r="H129" s="42"/>
      <c r="I129" s="112" t="s">
        <v>109</v>
      </c>
      <c r="J129" s="115" t="s">
        <v>1525</v>
      </c>
      <c r="K129" s="97"/>
      <c r="L129" s="38"/>
      <c r="M129" s="206"/>
      <c r="N129" s="114" t="s">
        <v>1348</v>
      </c>
      <c r="O129" s="33"/>
      <c r="P129" s="207"/>
      <c r="Q129" s="210" t="s">
        <v>76</v>
      </c>
      <c r="R129" s="35" t="s">
        <v>1526</v>
      </c>
      <c r="S129" s="211"/>
      <c r="T129" s="42"/>
      <c r="U129" s="112" t="s">
        <v>109</v>
      </c>
      <c r="V129" s="115" t="s">
        <v>1527</v>
      </c>
      <c r="W129" s="97"/>
      <c r="X129" s="239"/>
      <c r="Y129" s="285"/>
      <c r="Z129" s="285"/>
      <c r="AB129" s="285"/>
      <c r="AC129" s="285"/>
    </row>
    <row r="130" spans="1:29" s="39" customFormat="1" ht="12.75" customHeight="1">
      <c r="A130" s="222"/>
      <c r="B130" s="43"/>
      <c r="C130" s="43"/>
      <c r="D130" s="207"/>
      <c r="E130" s="208" t="s">
        <v>79</v>
      </c>
      <c r="F130" s="214" t="s">
        <v>142</v>
      </c>
      <c r="G130" s="43"/>
      <c r="H130" s="43"/>
      <c r="I130" s="118" t="s">
        <v>115</v>
      </c>
      <c r="J130" s="115" t="s">
        <v>1525</v>
      </c>
      <c r="K130" s="119"/>
      <c r="L130" s="46"/>
      <c r="M130" s="222"/>
      <c r="N130" s="43"/>
      <c r="O130" s="43"/>
      <c r="P130" s="207"/>
      <c r="Q130" s="208" t="s">
        <v>79</v>
      </c>
      <c r="R130" s="214" t="s">
        <v>393</v>
      </c>
      <c r="S130" s="43"/>
      <c r="T130" s="43"/>
      <c r="U130" s="118" t="s">
        <v>115</v>
      </c>
      <c r="V130" s="115" t="s">
        <v>1527</v>
      </c>
      <c r="W130" s="119"/>
      <c r="X130" s="239"/>
      <c r="Y130" s="285"/>
      <c r="Z130" s="285"/>
      <c r="AB130" s="285"/>
      <c r="AC130" s="285"/>
    </row>
    <row r="131" spans="1:29" ht="4.5" customHeight="1">
      <c r="A131" s="223"/>
      <c r="B131" s="224"/>
      <c r="C131" s="225"/>
      <c r="D131" s="226"/>
      <c r="E131" s="227"/>
      <c r="F131" s="228"/>
      <c r="G131" s="229"/>
      <c r="H131" s="229"/>
      <c r="I131" s="225"/>
      <c r="J131" s="224"/>
      <c r="K131" s="230"/>
      <c r="M131" s="223"/>
      <c r="N131" s="224"/>
      <c r="O131" s="225"/>
      <c r="P131" s="226"/>
      <c r="Q131" s="227"/>
      <c r="R131" s="228"/>
      <c r="S131" s="229"/>
      <c r="T131" s="229"/>
      <c r="U131" s="225"/>
      <c r="V131" s="224"/>
      <c r="W131" s="230"/>
      <c r="Y131" s="285"/>
      <c r="Z131" s="285"/>
      <c r="AA131" s="39"/>
      <c r="AB131" s="285"/>
      <c r="AC131" s="285"/>
    </row>
    <row r="132" spans="1:29" ht="12.75" customHeight="1">
      <c r="A132" s="130"/>
      <c r="B132" s="130" t="s">
        <v>117</v>
      </c>
      <c r="C132" s="131"/>
      <c r="D132" s="132" t="s">
        <v>118</v>
      </c>
      <c r="E132" s="132" t="s">
        <v>119</v>
      </c>
      <c r="F132" s="132" t="s">
        <v>120</v>
      </c>
      <c r="G132" s="133" t="s">
        <v>121</v>
      </c>
      <c r="H132" s="134"/>
      <c r="I132" s="131" t="s">
        <v>122</v>
      </c>
      <c r="J132" s="132" t="s">
        <v>117</v>
      </c>
      <c r="K132" s="130" t="s">
        <v>123</v>
      </c>
      <c r="L132" s="26">
        <v>150</v>
      </c>
      <c r="M132" s="130"/>
      <c r="N132" s="130" t="s">
        <v>117</v>
      </c>
      <c r="O132" s="131"/>
      <c r="P132" s="132" t="s">
        <v>118</v>
      </c>
      <c r="Q132" s="132" t="s">
        <v>119</v>
      </c>
      <c r="R132" s="132" t="s">
        <v>120</v>
      </c>
      <c r="S132" s="133" t="s">
        <v>121</v>
      </c>
      <c r="T132" s="134"/>
      <c r="U132" s="131" t="s">
        <v>122</v>
      </c>
      <c r="V132" s="132" t="s">
        <v>117</v>
      </c>
      <c r="W132" s="130" t="s">
        <v>123</v>
      </c>
      <c r="Y132" s="285"/>
      <c r="Z132" s="285"/>
      <c r="AA132" s="39"/>
      <c r="AB132" s="285"/>
      <c r="AC132" s="285"/>
    </row>
    <row r="133" spans="1:29" ht="12.75">
      <c r="A133" s="136" t="s">
        <v>123</v>
      </c>
      <c r="B133" s="179" t="s">
        <v>124</v>
      </c>
      <c r="C133" s="180" t="s">
        <v>125</v>
      </c>
      <c r="D133" s="181" t="s">
        <v>126</v>
      </c>
      <c r="E133" s="181" t="s">
        <v>127</v>
      </c>
      <c r="F133" s="181"/>
      <c r="G133" s="139" t="s">
        <v>125</v>
      </c>
      <c r="H133" s="139" t="s">
        <v>122</v>
      </c>
      <c r="I133" s="137"/>
      <c r="J133" s="136" t="s">
        <v>124</v>
      </c>
      <c r="K133" s="136"/>
      <c r="L133" s="26">
        <v>150</v>
      </c>
      <c r="M133" s="136" t="s">
        <v>123</v>
      </c>
      <c r="N133" s="179" t="s">
        <v>124</v>
      </c>
      <c r="O133" s="180" t="s">
        <v>125</v>
      </c>
      <c r="P133" s="181" t="s">
        <v>126</v>
      </c>
      <c r="Q133" s="181" t="s">
        <v>127</v>
      </c>
      <c r="R133" s="181"/>
      <c r="S133" s="139" t="s">
        <v>125</v>
      </c>
      <c r="T133" s="139" t="s">
        <v>122</v>
      </c>
      <c r="U133" s="137"/>
      <c r="V133" s="136" t="s">
        <v>124</v>
      </c>
      <c r="W133" s="136"/>
      <c r="Y133" s="285"/>
      <c r="Z133" s="285"/>
      <c r="AA133" s="39"/>
      <c r="AB133" s="285"/>
      <c r="AC133" s="285"/>
    </row>
    <row r="134" spans="1:29" ht="16.5" customHeight="1">
      <c r="A134" s="141">
        <v>-2.5</v>
      </c>
      <c r="B134" s="142">
        <v>2</v>
      </c>
      <c r="C134" s="143">
        <v>7</v>
      </c>
      <c r="D134" s="182" t="s">
        <v>261</v>
      </c>
      <c r="E134" s="144" t="s">
        <v>100</v>
      </c>
      <c r="F134" s="145">
        <v>9</v>
      </c>
      <c r="G134" s="146">
        <v>150</v>
      </c>
      <c r="H134" s="146"/>
      <c r="I134" s="147">
        <v>8</v>
      </c>
      <c r="J134" s="148">
        <v>4</v>
      </c>
      <c r="K134" s="149">
        <v>2.5</v>
      </c>
      <c r="L134" s="26"/>
      <c r="M134" s="141">
        <v>0.125</v>
      </c>
      <c r="N134" s="142">
        <v>4</v>
      </c>
      <c r="O134" s="143">
        <v>7</v>
      </c>
      <c r="P134" s="182" t="s">
        <v>134</v>
      </c>
      <c r="Q134" s="144" t="s">
        <v>109</v>
      </c>
      <c r="R134" s="145">
        <v>9</v>
      </c>
      <c r="S134" s="146"/>
      <c r="T134" s="146">
        <v>110</v>
      </c>
      <c r="U134" s="147">
        <v>8</v>
      </c>
      <c r="V134" s="148">
        <v>2</v>
      </c>
      <c r="W134" s="149">
        <v>-0.125</v>
      </c>
      <c r="Y134" s="285"/>
      <c r="Z134" s="285"/>
      <c r="AA134" s="39"/>
      <c r="AB134" s="285"/>
      <c r="AC134" s="285"/>
    </row>
    <row r="135" spans="1:29" ht="16.5" customHeight="1">
      <c r="A135" s="141">
        <v>3.375</v>
      </c>
      <c r="B135" s="142">
        <v>4</v>
      </c>
      <c r="C135" s="143">
        <v>3</v>
      </c>
      <c r="D135" s="190" t="s">
        <v>128</v>
      </c>
      <c r="E135" s="144" t="s">
        <v>100</v>
      </c>
      <c r="F135" s="145">
        <v>9</v>
      </c>
      <c r="G135" s="146">
        <v>400</v>
      </c>
      <c r="H135" s="146"/>
      <c r="I135" s="147">
        <v>6</v>
      </c>
      <c r="J135" s="148">
        <v>2</v>
      </c>
      <c r="K135" s="149">
        <v>-3.375</v>
      </c>
      <c r="L135" s="26"/>
      <c r="M135" s="141">
        <v>0.125</v>
      </c>
      <c r="N135" s="142">
        <v>4</v>
      </c>
      <c r="O135" s="143">
        <v>3</v>
      </c>
      <c r="P135" s="182" t="s">
        <v>134</v>
      </c>
      <c r="Q135" s="144" t="s">
        <v>115</v>
      </c>
      <c r="R135" s="145">
        <v>9</v>
      </c>
      <c r="S135" s="146"/>
      <c r="T135" s="146">
        <v>110</v>
      </c>
      <c r="U135" s="147">
        <v>6</v>
      </c>
      <c r="V135" s="148">
        <v>2</v>
      </c>
      <c r="W135" s="149">
        <v>-0.125</v>
      </c>
      <c r="Y135" s="285"/>
      <c r="Z135" s="285"/>
      <c r="AA135" s="39"/>
      <c r="AB135" s="285"/>
      <c r="AC135" s="285"/>
    </row>
    <row r="136" spans="1:29" ht="16.5" customHeight="1">
      <c r="A136" s="141">
        <v>-6.875</v>
      </c>
      <c r="B136" s="142">
        <v>0</v>
      </c>
      <c r="C136" s="143">
        <v>5</v>
      </c>
      <c r="D136" s="182" t="s">
        <v>128</v>
      </c>
      <c r="E136" s="144" t="s">
        <v>100</v>
      </c>
      <c r="F136" s="145">
        <v>8</v>
      </c>
      <c r="G136" s="146"/>
      <c r="H136" s="146">
        <v>50</v>
      </c>
      <c r="I136" s="147">
        <v>2</v>
      </c>
      <c r="J136" s="148">
        <v>6</v>
      </c>
      <c r="K136" s="149">
        <v>6.875</v>
      </c>
      <c r="L136" s="26"/>
      <c r="M136" s="141">
        <v>-0.875</v>
      </c>
      <c r="N136" s="142">
        <v>0</v>
      </c>
      <c r="O136" s="143">
        <v>5</v>
      </c>
      <c r="P136" s="182" t="s">
        <v>180</v>
      </c>
      <c r="Q136" s="144" t="s">
        <v>115</v>
      </c>
      <c r="R136" s="145">
        <v>9</v>
      </c>
      <c r="S136" s="146"/>
      <c r="T136" s="146">
        <v>150</v>
      </c>
      <c r="U136" s="147">
        <v>2</v>
      </c>
      <c r="V136" s="148">
        <v>6</v>
      </c>
      <c r="W136" s="149">
        <v>0.875</v>
      </c>
      <c r="Y136" s="285"/>
      <c r="Z136" s="285"/>
      <c r="AA136" s="39"/>
      <c r="AB136" s="285"/>
      <c r="AC136" s="285"/>
    </row>
    <row r="137" spans="1:29" ht="16.5" customHeight="1">
      <c r="A137" s="141">
        <v>4.25</v>
      </c>
      <c r="B137" s="142">
        <v>6</v>
      </c>
      <c r="C137" s="143">
        <v>1</v>
      </c>
      <c r="D137" s="190" t="s">
        <v>128</v>
      </c>
      <c r="E137" s="144" t="s">
        <v>100</v>
      </c>
      <c r="F137" s="145">
        <v>10</v>
      </c>
      <c r="G137" s="146">
        <v>430</v>
      </c>
      <c r="H137" s="146"/>
      <c r="I137" s="147">
        <v>4</v>
      </c>
      <c r="J137" s="148">
        <v>0</v>
      </c>
      <c r="K137" s="149">
        <v>-4.25</v>
      </c>
      <c r="L137" s="26"/>
      <c r="M137" s="141">
        <v>0.125</v>
      </c>
      <c r="N137" s="142">
        <v>4</v>
      </c>
      <c r="O137" s="143">
        <v>1</v>
      </c>
      <c r="P137" s="182" t="s">
        <v>182</v>
      </c>
      <c r="Q137" s="144" t="s">
        <v>115</v>
      </c>
      <c r="R137" s="145">
        <v>9</v>
      </c>
      <c r="S137" s="146"/>
      <c r="T137" s="146">
        <v>110</v>
      </c>
      <c r="U137" s="147">
        <v>4</v>
      </c>
      <c r="V137" s="148">
        <v>2</v>
      </c>
      <c r="W137" s="149">
        <v>-0.125</v>
      </c>
      <c r="Y137" s="192"/>
      <c r="Z137" s="192"/>
      <c r="AB137" s="192"/>
      <c r="AC137" s="192"/>
    </row>
    <row r="138" spans="1:29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  <c r="X138" s="239"/>
      <c r="Y138" s="27"/>
      <c r="Z138" s="27"/>
      <c r="AB138" s="27"/>
      <c r="AC138" s="27"/>
    </row>
    <row r="139" spans="1:29" s="39" customFormat="1" ht="15">
      <c r="A139" s="18"/>
      <c r="B139" s="19" t="s">
        <v>61</v>
      </c>
      <c r="C139" s="20"/>
      <c r="D139" s="19"/>
      <c r="E139" s="21" t="s">
        <v>337</v>
      </c>
      <c r="F139" s="22"/>
      <c r="G139" s="23" t="s">
        <v>63</v>
      </c>
      <c r="H139" s="23"/>
      <c r="I139" s="24" t="s">
        <v>64</v>
      </c>
      <c r="J139" s="24"/>
      <c r="K139" s="25"/>
      <c r="L139" s="26">
        <v>150</v>
      </c>
      <c r="M139" s="18"/>
      <c r="N139" s="19" t="s">
        <v>61</v>
      </c>
      <c r="O139" s="20"/>
      <c r="P139" s="19"/>
      <c r="Q139" s="21" t="s">
        <v>338</v>
      </c>
      <c r="R139" s="22"/>
      <c r="S139" s="23" t="s">
        <v>63</v>
      </c>
      <c r="T139" s="23"/>
      <c r="U139" s="24" t="s">
        <v>66</v>
      </c>
      <c r="V139" s="24"/>
      <c r="W139" s="25"/>
      <c r="X139" s="239"/>
      <c r="Y139" s="25"/>
      <c r="Z139" s="25"/>
      <c r="AB139" s="25"/>
      <c r="AC139" s="25"/>
    </row>
    <row r="140" spans="1:29" s="39" customFormat="1" ht="12.75">
      <c r="A140" s="28"/>
      <c r="B140" s="28"/>
      <c r="C140" s="29"/>
      <c r="D140" s="30"/>
      <c r="E140" s="30"/>
      <c r="F140" s="30"/>
      <c r="G140" s="31" t="s">
        <v>67</v>
      </c>
      <c r="H140" s="31"/>
      <c r="I140" s="24" t="s">
        <v>141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67</v>
      </c>
      <c r="T140" s="31"/>
      <c r="U140" s="24" t="s">
        <v>68</v>
      </c>
      <c r="V140" s="24"/>
      <c r="W140" s="25"/>
      <c r="X140" s="239"/>
      <c r="Y140" s="25"/>
      <c r="Z140" s="25"/>
      <c r="AB140" s="25"/>
      <c r="AC140" s="25"/>
    </row>
    <row r="141" spans="1:29" s="39" customFormat="1" ht="4.5" customHeight="1">
      <c r="A141" s="198"/>
      <c r="B141" s="199"/>
      <c r="C141" s="200"/>
      <c r="D141" s="201"/>
      <c r="E141" s="202"/>
      <c r="F141" s="203"/>
      <c r="G141" s="204"/>
      <c r="H141" s="204"/>
      <c r="I141" s="200"/>
      <c r="J141" s="199"/>
      <c r="K141" s="205"/>
      <c r="L141" s="26"/>
      <c r="M141" s="198"/>
      <c r="N141" s="199"/>
      <c r="O141" s="200"/>
      <c r="P141" s="201"/>
      <c r="Q141" s="202"/>
      <c r="R141" s="203"/>
      <c r="S141" s="204"/>
      <c r="T141" s="204"/>
      <c r="U141" s="200"/>
      <c r="V141" s="199"/>
      <c r="W141" s="205"/>
      <c r="X141" s="239"/>
      <c r="Y141" s="283"/>
      <c r="Z141" s="283"/>
      <c r="AB141" s="283"/>
      <c r="AC141" s="283"/>
    </row>
    <row r="142" spans="1:29" s="39" customFormat="1" ht="12.75" customHeight="1">
      <c r="A142" s="206"/>
      <c r="B142" s="32"/>
      <c r="C142" s="33"/>
      <c r="D142" s="207"/>
      <c r="E142" s="208" t="s">
        <v>70</v>
      </c>
      <c r="F142" s="35" t="s">
        <v>550</v>
      </c>
      <c r="G142" s="36"/>
      <c r="H142" s="42"/>
      <c r="I142" s="42"/>
      <c r="J142" s="275"/>
      <c r="K142" s="209"/>
      <c r="L142" s="38"/>
      <c r="M142" s="206"/>
      <c r="N142" s="32"/>
      <c r="O142" s="33"/>
      <c r="P142" s="207"/>
      <c r="Q142" s="208" t="s">
        <v>70</v>
      </c>
      <c r="R142" s="35" t="s">
        <v>1237</v>
      </c>
      <c r="S142" s="36"/>
      <c r="T142" s="42"/>
      <c r="U142" s="42"/>
      <c r="V142" s="275"/>
      <c r="W142" s="209"/>
      <c r="X142" s="239"/>
      <c r="Y142" s="284"/>
      <c r="Z142" s="284"/>
      <c r="AB142" s="284"/>
      <c r="AC142" s="284"/>
    </row>
    <row r="143" spans="1:29" s="39" customFormat="1" ht="12.75" customHeight="1">
      <c r="A143" s="206"/>
      <c r="B143" s="32"/>
      <c r="C143" s="33"/>
      <c r="D143" s="207"/>
      <c r="E143" s="210" t="s">
        <v>73</v>
      </c>
      <c r="F143" s="35" t="s">
        <v>592</v>
      </c>
      <c r="G143" s="211"/>
      <c r="H143" s="42"/>
      <c r="I143" s="44"/>
      <c r="J143" s="27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18.1</v>
      </c>
      <c r="K143" s="277"/>
      <c r="L143" s="38"/>
      <c r="M143" s="206"/>
      <c r="N143" s="32"/>
      <c r="O143" s="33"/>
      <c r="P143" s="207"/>
      <c r="Q143" s="210" t="s">
        <v>73</v>
      </c>
      <c r="R143" s="35" t="s">
        <v>948</v>
      </c>
      <c r="S143" s="211"/>
      <c r="T143" s="42"/>
      <c r="U143" s="44"/>
      <c r="V143" s="27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7.1</v>
      </c>
      <c r="W143" s="277"/>
      <c r="X143" s="239"/>
      <c r="Y143" s="284"/>
      <c r="Z143" s="284"/>
      <c r="AB143" s="284"/>
      <c r="AC143" s="284"/>
    </row>
    <row r="144" spans="1:29" s="39" customFormat="1" ht="12.75" customHeight="1">
      <c r="A144" s="206"/>
      <c r="B144" s="32"/>
      <c r="C144" s="33"/>
      <c r="D144" s="207"/>
      <c r="E144" s="210" t="s">
        <v>76</v>
      </c>
      <c r="F144" s="35" t="s">
        <v>466</v>
      </c>
      <c r="G144" s="36"/>
      <c r="H144" s="42"/>
      <c r="I144" s="27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J144" s="276" t="str">
        <f>IF(J143="","","+")</f>
        <v>+</v>
      </c>
      <c r="K144" s="27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38"/>
      <c r="M144" s="206"/>
      <c r="N144" s="32"/>
      <c r="O144" s="33"/>
      <c r="P144" s="207"/>
      <c r="Q144" s="210" t="s">
        <v>76</v>
      </c>
      <c r="R144" s="35" t="s">
        <v>1435</v>
      </c>
      <c r="S144" s="36"/>
      <c r="T144" s="42"/>
      <c r="U144" s="27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19.1</v>
      </c>
      <c r="V144" s="276" t="str">
        <f>IF(V143="","","+")</f>
        <v>+</v>
      </c>
      <c r="W144" s="27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8.1</v>
      </c>
      <c r="X144" s="239"/>
      <c r="Y144" s="284"/>
      <c r="Z144" s="284"/>
      <c r="AB144" s="284"/>
      <c r="AC144" s="284"/>
    </row>
    <row r="145" spans="1:29" s="39" customFormat="1" ht="12.75" customHeight="1">
      <c r="A145" s="206"/>
      <c r="B145" s="32"/>
      <c r="C145" s="33"/>
      <c r="D145" s="207"/>
      <c r="E145" s="208" t="s">
        <v>79</v>
      </c>
      <c r="F145" s="35" t="s">
        <v>1025</v>
      </c>
      <c r="G145" s="36"/>
      <c r="H145" s="42"/>
      <c r="I145" s="44"/>
      <c r="J145" s="27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K145" s="277"/>
      <c r="L145" s="38"/>
      <c r="M145" s="206"/>
      <c r="N145" s="32"/>
      <c r="O145" s="33"/>
      <c r="P145" s="207"/>
      <c r="Q145" s="208" t="s">
        <v>79</v>
      </c>
      <c r="R145" s="35" t="s">
        <v>1528</v>
      </c>
      <c r="S145" s="36"/>
      <c r="T145" s="42"/>
      <c r="U145" s="44"/>
      <c r="V145" s="27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6.1</v>
      </c>
      <c r="W145" s="277"/>
      <c r="X145" s="239"/>
      <c r="Y145" s="284"/>
      <c r="Z145" s="284"/>
      <c r="AB145" s="284"/>
      <c r="AC145" s="284"/>
    </row>
    <row r="146" spans="1:29" s="39" customFormat="1" ht="12.75" customHeight="1">
      <c r="A146" s="213" t="s">
        <v>70</v>
      </c>
      <c r="B146" s="214" t="s">
        <v>276</v>
      </c>
      <c r="C146" s="33"/>
      <c r="D146" s="207"/>
      <c r="F146" s="36"/>
      <c r="G146" s="208" t="s">
        <v>70</v>
      </c>
      <c r="H146" s="216" t="s">
        <v>313</v>
      </c>
      <c r="I146" s="36"/>
      <c r="J146" s="211"/>
      <c r="K146" s="209"/>
      <c r="L146" s="38"/>
      <c r="M146" s="213" t="s">
        <v>70</v>
      </c>
      <c r="N146" s="214" t="s">
        <v>469</v>
      </c>
      <c r="O146" s="33"/>
      <c r="P146" s="207"/>
      <c r="R146" s="36"/>
      <c r="S146" s="208" t="s">
        <v>70</v>
      </c>
      <c r="T146" s="216" t="s">
        <v>1529</v>
      </c>
      <c r="U146" s="36"/>
      <c r="V146" s="211"/>
      <c r="W146" s="209"/>
      <c r="X146" s="239"/>
      <c r="Y146" s="284"/>
      <c r="Z146" s="284"/>
      <c r="AB146" s="284"/>
      <c r="AC146" s="284"/>
    </row>
    <row r="147" spans="1:29" s="39" customFormat="1" ht="12.75" customHeight="1">
      <c r="A147" s="217" t="s">
        <v>73</v>
      </c>
      <c r="B147" s="219" t="s">
        <v>926</v>
      </c>
      <c r="C147" s="45"/>
      <c r="D147" s="207"/>
      <c r="F147" s="218"/>
      <c r="G147" s="210" t="s">
        <v>73</v>
      </c>
      <c r="H147" s="216" t="s">
        <v>1530</v>
      </c>
      <c r="I147" s="36"/>
      <c r="J147" s="211"/>
      <c r="K147" s="209"/>
      <c r="L147" s="38"/>
      <c r="M147" s="217" t="s">
        <v>73</v>
      </c>
      <c r="N147" s="214" t="s">
        <v>106</v>
      </c>
      <c r="O147" s="45"/>
      <c r="P147" s="207"/>
      <c r="R147" s="218"/>
      <c r="S147" s="210" t="s">
        <v>73</v>
      </c>
      <c r="T147" s="216" t="s">
        <v>364</v>
      </c>
      <c r="U147" s="36"/>
      <c r="V147" s="211"/>
      <c r="W147" s="209"/>
      <c r="X147" s="239"/>
      <c r="Y147" s="284"/>
      <c r="Z147" s="284"/>
      <c r="AB147" s="284"/>
      <c r="AC147" s="284"/>
    </row>
    <row r="148" spans="1:29" s="39" customFormat="1" ht="12.75" customHeight="1">
      <c r="A148" s="217" t="s">
        <v>76</v>
      </c>
      <c r="B148" s="214" t="s">
        <v>1531</v>
      </c>
      <c r="C148" s="33"/>
      <c r="D148" s="207"/>
      <c r="F148" s="218"/>
      <c r="G148" s="210" t="s">
        <v>76</v>
      </c>
      <c r="H148" s="216" t="s">
        <v>523</v>
      </c>
      <c r="I148" s="36"/>
      <c r="J148" s="36"/>
      <c r="K148" s="209"/>
      <c r="L148" s="38"/>
      <c r="M148" s="217" t="s">
        <v>76</v>
      </c>
      <c r="N148" s="214" t="s">
        <v>1532</v>
      </c>
      <c r="O148" s="33"/>
      <c r="P148" s="207"/>
      <c r="R148" s="218"/>
      <c r="S148" s="210" t="s">
        <v>76</v>
      </c>
      <c r="T148" s="216" t="s">
        <v>894</v>
      </c>
      <c r="U148" s="36"/>
      <c r="V148" s="36"/>
      <c r="W148" s="209"/>
      <c r="X148" s="239"/>
      <c r="Y148" s="284"/>
      <c r="Z148" s="284"/>
      <c r="AB148" s="284"/>
      <c r="AC148" s="284"/>
    </row>
    <row r="149" spans="1:29" s="39" customFormat="1" ht="12.75" customHeight="1">
      <c r="A149" s="213" t="s">
        <v>79</v>
      </c>
      <c r="B149" s="214" t="s">
        <v>369</v>
      </c>
      <c r="C149" s="45"/>
      <c r="D149" s="207"/>
      <c r="F149" s="36"/>
      <c r="G149" s="208" t="s">
        <v>79</v>
      </c>
      <c r="H149" s="216" t="s">
        <v>161</v>
      </c>
      <c r="I149" s="95"/>
      <c r="J149" s="108" t="s">
        <v>96</v>
      </c>
      <c r="K149" s="97"/>
      <c r="L149" s="38"/>
      <c r="M149" s="213" t="s">
        <v>79</v>
      </c>
      <c r="N149" s="214" t="s">
        <v>1307</v>
      </c>
      <c r="O149" s="45"/>
      <c r="P149" s="207"/>
      <c r="R149" s="36"/>
      <c r="S149" s="208" t="s">
        <v>79</v>
      </c>
      <c r="T149" s="216" t="s">
        <v>278</v>
      </c>
      <c r="U149" s="95"/>
      <c r="V149" s="108" t="s">
        <v>96</v>
      </c>
      <c r="W149" s="97"/>
      <c r="X149" s="239"/>
      <c r="Y149" s="285"/>
      <c r="Z149" s="285"/>
      <c r="AB149" s="285"/>
      <c r="AC149" s="285"/>
    </row>
    <row r="150" spans="1:29" s="39" customFormat="1" ht="12.75" customHeight="1">
      <c r="A150" s="220"/>
      <c r="B150" s="45"/>
      <c r="C150" s="208"/>
      <c r="D150" s="207"/>
      <c r="E150" s="208" t="s">
        <v>70</v>
      </c>
      <c r="F150" s="35" t="s">
        <v>379</v>
      </c>
      <c r="G150" s="36"/>
      <c r="H150" s="221"/>
      <c r="I150" s="112" t="s">
        <v>100</v>
      </c>
      <c r="J150" s="113" t="s">
        <v>1533</v>
      </c>
      <c r="K150" s="97"/>
      <c r="L150" s="38"/>
      <c r="M150" s="220"/>
      <c r="N150" s="45"/>
      <c r="O150" s="208"/>
      <c r="P150" s="207"/>
      <c r="Q150" s="208" t="s">
        <v>70</v>
      </c>
      <c r="R150" s="35" t="s">
        <v>909</v>
      </c>
      <c r="S150" s="36"/>
      <c r="T150" s="221"/>
      <c r="U150" s="112" t="s">
        <v>100</v>
      </c>
      <c r="V150" s="113" t="s">
        <v>1534</v>
      </c>
      <c r="W150" s="97"/>
      <c r="X150" s="239"/>
      <c r="Y150" s="285"/>
      <c r="Z150" s="285"/>
      <c r="AB150" s="285"/>
      <c r="AC150" s="285"/>
    </row>
    <row r="151" spans="1:29" s="39" customFormat="1" ht="12.75" customHeight="1">
      <c r="A151" s="206"/>
      <c r="B151" s="114" t="s">
        <v>104</v>
      </c>
      <c r="C151" s="33"/>
      <c r="D151" s="207"/>
      <c r="E151" s="210" t="s">
        <v>73</v>
      </c>
      <c r="F151" s="35" t="s">
        <v>679</v>
      </c>
      <c r="G151" s="36"/>
      <c r="H151" s="42"/>
      <c r="I151" s="112" t="s">
        <v>5</v>
      </c>
      <c r="J151" s="115" t="s">
        <v>1533</v>
      </c>
      <c r="K151" s="97"/>
      <c r="L151" s="38"/>
      <c r="M151" s="206"/>
      <c r="N151" s="114" t="s">
        <v>104</v>
      </c>
      <c r="O151" s="33"/>
      <c r="P151" s="207"/>
      <c r="Q151" s="210" t="s">
        <v>73</v>
      </c>
      <c r="R151" s="35" t="s">
        <v>1535</v>
      </c>
      <c r="S151" s="36"/>
      <c r="T151" s="42"/>
      <c r="U151" s="112" t="s">
        <v>5</v>
      </c>
      <c r="V151" s="115" t="s">
        <v>1534</v>
      </c>
      <c r="W151" s="97"/>
      <c r="X151" s="239"/>
      <c r="Y151" s="285"/>
      <c r="Z151" s="285"/>
      <c r="AB151" s="285"/>
      <c r="AC151" s="285"/>
    </row>
    <row r="152" spans="1:29" s="39" customFormat="1" ht="12.75" customHeight="1">
      <c r="A152" s="206"/>
      <c r="B152" s="114" t="s">
        <v>1368</v>
      </c>
      <c r="C152" s="33"/>
      <c r="D152" s="207"/>
      <c r="E152" s="210" t="s">
        <v>76</v>
      </c>
      <c r="F152" s="35" t="s">
        <v>419</v>
      </c>
      <c r="G152" s="211"/>
      <c r="H152" s="42"/>
      <c r="I152" s="112" t="s">
        <v>109</v>
      </c>
      <c r="J152" s="115" t="s">
        <v>1536</v>
      </c>
      <c r="K152" s="97"/>
      <c r="L152" s="38"/>
      <c r="M152" s="206"/>
      <c r="N152" s="114" t="s">
        <v>1537</v>
      </c>
      <c r="O152" s="33"/>
      <c r="P152" s="207"/>
      <c r="Q152" s="210" t="s">
        <v>76</v>
      </c>
      <c r="R152" s="35" t="s">
        <v>1286</v>
      </c>
      <c r="S152" s="211"/>
      <c r="T152" s="42"/>
      <c r="U152" s="112" t="s">
        <v>109</v>
      </c>
      <c r="V152" s="115" t="s">
        <v>1538</v>
      </c>
      <c r="W152" s="97"/>
      <c r="X152" s="239"/>
      <c r="Y152" s="285"/>
      <c r="Z152" s="285"/>
      <c r="AB152" s="285"/>
      <c r="AC152" s="285"/>
    </row>
    <row r="153" spans="1:29" s="39" customFormat="1" ht="12.75" customHeight="1">
      <c r="A153" s="222"/>
      <c r="B153" s="43"/>
      <c r="C153" s="43"/>
      <c r="D153" s="207"/>
      <c r="E153" s="208" t="s">
        <v>79</v>
      </c>
      <c r="F153" s="214" t="s">
        <v>1539</v>
      </c>
      <c r="G153" s="43"/>
      <c r="H153" s="43"/>
      <c r="I153" s="118" t="s">
        <v>115</v>
      </c>
      <c r="J153" s="115" t="s">
        <v>1536</v>
      </c>
      <c r="K153" s="119"/>
      <c r="L153" s="46"/>
      <c r="M153" s="222"/>
      <c r="N153" s="43"/>
      <c r="O153" s="43"/>
      <c r="P153" s="207"/>
      <c r="Q153" s="208" t="s">
        <v>79</v>
      </c>
      <c r="R153" s="214" t="s">
        <v>78</v>
      </c>
      <c r="S153" s="43"/>
      <c r="T153" s="43"/>
      <c r="U153" s="118" t="s">
        <v>115</v>
      </c>
      <c r="V153" s="115" t="s">
        <v>1538</v>
      </c>
      <c r="W153" s="119"/>
      <c r="X153" s="239"/>
      <c r="Y153" s="117"/>
      <c r="Z153" s="117"/>
      <c r="AB153" s="117"/>
      <c r="AC153" s="117"/>
    </row>
    <row r="154" spans="1:29" ht="4.5" customHeight="1">
      <c r="A154" s="223"/>
      <c r="B154" s="224"/>
      <c r="C154" s="225"/>
      <c r="D154" s="226"/>
      <c r="E154" s="227"/>
      <c r="F154" s="228"/>
      <c r="G154" s="229"/>
      <c r="H154" s="229"/>
      <c r="I154" s="225"/>
      <c r="J154" s="224"/>
      <c r="K154" s="230"/>
      <c r="M154" s="223"/>
      <c r="N154" s="224"/>
      <c r="O154" s="225"/>
      <c r="P154" s="226"/>
      <c r="Q154" s="227"/>
      <c r="R154" s="228"/>
      <c r="S154" s="229"/>
      <c r="T154" s="229"/>
      <c r="U154" s="225"/>
      <c r="V154" s="224"/>
      <c r="W154" s="230"/>
      <c r="Y154" s="283"/>
      <c r="Z154" s="283"/>
      <c r="AB154" s="283"/>
      <c r="AC154" s="283"/>
    </row>
    <row r="155" spans="1:30" ht="12.75" customHeight="1">
      <c r="A155" s="130"/>
      <c r="B155" s="130" t="s">
        <v>117</v>
      </c>
      <c r="C155" s="131"/>
      <c r="D155" s="132" t="s">
        <v>118</v>
      </c>
      <c r="E155" s="132" t="s">
        <v>119</v>
      </c>
      <c r="F155" s="132" t="s">
        <v>120</v>
      </c>
      <c r="G155" s="133" t="s">
        <v>121</v>
      </c>
      <c r="H155" s="134"/>
      <c r="I155" s="131" t="s">
        <v>122</v>
      </c>
      <c r="J155" s="132" t="s">
        <v>117</v>
      </c>
      <c r="K155" s="130" t="s">
        <v>123</v>
      </c>
      <c r="L155" s="26">
        <v>150</v>
      </c>
      <c r="M155" s="130"/>
      <c r="N155" s="130" t="s">
        <v>117</v>
      </c>
      <c r="O155" s="131"/>
      <c r="P155" s="132" t="s">
        <v>118</v>
      </c>
      <c r="Q155" s="132" t="s">
        <v>119</v>
      </c>
      <c r="R155" s="132" t="s">
        <v>120</v>
      </c>
      <c r="S155" s="133" t="s">
        <v>121</v>
      </c>
      <c r="T155" s="134"/>
      <c r="U155" s="131" t="s">
        <v>122</v>
      </c>
      <c r="V155" s="132" t="s">
        <v>117</v>
      </c>
      <c r="W155" s="130" t="s">
        <v>123</v>
      </c>
      <c r="X155" s="240" t="s">
        <v>1229</v>
      </c>
      <c r="Y155" s="311" t="s">
        <v>1230</v>
      </c>
      <c r="Z155" s="313" t="s">
        <v>1231</v>
      </c>
      <c r="AA155" s="315" t="s">
        <v>1232</v>
      </c>
      <c r="AB155" s="311" t="s">
        <v>1233</v>
      </c>
      <c r="AC155" s="313" t="s">
        <v>1231</v>
      </c>
      <c r="AD155" s="315" t="s">
        <v>1232</v>
      </c>
    </row>
    <row r="156" spans="1:30" ht="12.75">
      <c r="A156" s="136" t="s">
        <v>123</v>
      </c>
      <c r="B156" s="179" t="s">
        <v>124</v>
      </c>
      <c r="C156" s="180" t="s">
        <v>125</v>
      </c>
      <c r="D156" s="181" t="s">
        <v>126</v>
      </c>
      <c r="E156" s="181" t="s">
        <v>127</v>
      </c>
      <c r="F156" s="181"/>
      <c r="G156" s="139" t="s">
        <v>125</v>
      </c>
      <c r="H156" s="139" t="s">
        <v>122</v>
      </c>
      <c r="I156" s="137"/>
      <c r="J156" s="136" t="s">
        <v>124</v>
      </c>
      <c r="K156" s="136"/>
      <c r="L156" s="26">
        <v>150</v>
      </c>
      <c r="M156" s="136" t="s">
        <v>123</v>
      </c>
      <c r="N156" s="179" t="s">
        <v>124</v>
      </c>
      <c r="O156" s="180" t="s">
        <v>125</v>
      </c>
      <c r="P156" s="181" t="s">
        <v>126</v>
      </c>
      <c r="Q156" s="181" t="s">
        <v>127</v>
      </c>
      <c r="R156" s="181"/>
      <c r="S156" s="139" t="s">
        <v>125</v>
      </c>
      <c r="T156" s="139" t="s">
        <v>122</v>
      </c>
      <c r="U156" s="137"/>
      <c r="V156" s="136" t="s">
        <v>124</v>
      </c>
      <c r="W156" s="136"/>
      <c r="X156" s="241" t="s">
        <v>1234</v>
      </c>
      <c r="Y156" s="312"/>
      <c r="Z156" s="314"/>
      <c r="AA156" s="316"/>
      <c r="AB156" s="312"/>
      <c r="AC156" s="314"/>
      <c r="AD156" s="316"/>
    </row>
    <row r="157" spans="1:30" ht="16.5" customHeight="1">
      <c r="A157" s="141">
        <v>-9.875</v>
      </c>
      <c r="B157" s="142">
        <v>0</v>
      </c>
      <c r="C157" s="143">
        <v>1</v>
      </c>
      <c r="D157" s="182" t="s">
        <v>300</v>
      </c>
      <c r="E157" s="144" t="s">
        <v>115</v>
      </c>
      <c r="F157" s="145">
        <v>9</v>
      </c>
      <c r="G157" s="146"/>
      <c r="H157" s="146">
        <v>730</v>
      </c>
      <c r="I157" s="147">
        <v>8</v>
      </c>
      <c r="J157" s="148">
        <v>6</v>
      </c>
      <c r="K157" s="149">
        <v>9.875</v>
      </c>
      <c r="L157" s="26"/>
      <c r="M157" s="141">
        <v>-1.25</v>
      </c>
      <c r="N157" s="142">
        <v>3</v>
      </c>
      <c r="O157" s="143">
        <v>1</v>
      </c>
      <c r="P157" s="182" t="s">
        <v>179</v>
      </c>
      <c r="Q157" s="144" t="s">
        <v>109</v>
      </c>
      <c r="R157" s="145">
        <v>11</v>
      </c>
      <c r="S157" s="146"/>
      <c r="T157" s="146">
        <v>450</v>
      </c>
      <c r="U157" s="147">
        <v>8</v>
      </c>
      <c r="V157" s="148">
        <v>3</v>
      </c>
      <c r="W157" s="149">
        <v>1.25</v>
      </c>
      <c r="X157" s="242">
        <f>A157+M157+A180</f>
        <v>-10.5</v>
      </c>
      <c r="Y157" s="196">
        <f>O157</f>
        <v>1</v>
      </c>
      <c r="Z157" s="243">
        <f>MATCH(A157,{-40000,-0.9999999999,1,40000},1)-1+MATCH(M157,{-40000,-0.9999999999,1,40000},1)-1+MATCH(A180,{-40000,-0.9999999999,1,40000},1)-1</f>
        <v>1</v>
      </c>
      <c r="AA157" s="243">
        <f>MATCH(X157,{-40000,-9.9999999999,-6.9999999999,-2.9999999999,3,7,10,40000},1)/2-0.5</f>
        <v>0</v>
      </c>
      <c r="AB157" s="196">
        <f>U157</f>
        <v>8</v>
      </c>
      <c r="AC157" s="243">
        <f>6-Z157</f>
        <v>5</v>
      </c>
      <c r="AD157" s="243">
        <f>3-AA157</f>
        <v>3</v>
      </c>
    </row>
    <row r="158" spans="1:30" ht="16.5" customHeight="1">
      <c r="A158" s="141">
        <v>7.625</v>
      </c>
      <c r="B158" s="142">
        <v>6</v>
      </c>
      <c r="C158" s="143">
        <v>4</v>
      </c>
      <c r="D158" s="182" t="s">
        <v>182</v>
      </c>
      <c r="E158" s="144" t="s">
        <v>100</v>
      </c>
      <c r="F158" s="145">
        <v>11</v>
      </c>
      <c r="G158" s="146">
        <v>150</v>
      </c>
      <c r="H158" s="146"/>
      <c r="I158" s="147">
        <v>7</v>
      </c>
      <c r="J158" s="148">
        <v>0</v>
      </c>
      <c r="K158" s="149">
        <v>-7.625</v>
      </c>
      <c r="L158" s="26"/>
      <c r="M158" s="141">
        <v>10.5</v>
      </c>
      <c r="N158" s="142">
        <v>6</v>
      </c>
      <c r="O158" s="143">
        <v>4</v>
      </c>
      <c r="P158" s="190" t="s">
        <v>128</v>
      </c>
      <c r="Q158" s="144" t="s">
        <v>115</v>
      </c>
      <c r="R158" s="145">
        <v>6</v>
      </c>
      <c r="S158" s="146">
        <v>150</v>
      </c>
      <c r="T158" s="146"/>
      <c r="U158" s="147">
        <v>7</v>
      </c>
      <c r="V158" s="148">
        <v>0</v>
      </c>
      <c r="W158" s="149">
        <v>-10.5</v>
      </c>
      <c r="X158" s="242">
        <f>A158+M158+A181</f>
        <v>13.75</v>
      </c>
      <c r="Y158" s="196">
        <f>O158</f>
        <v>4</v>
      </c>
      <c r="Z158" s="243">
        <f>MATCH(A158,{-40000,-0.9999999999,1,40000},1)-1+MATCH(M158,{-40000,-0.9999999999,1,40000},1)-1+MATCH(A181,{-40000,-0.9999999999,1,40000},1)-1</f>
        <v>4</v>
      </c>
      <c r="AA158" s="243">
        <f>MATCH(X158,{-40000,-9.9999999999,-6.9999999999,-2.9999999999,3,7,10,40000},1)/2-0.5</f>
        <v>3</v>
      </c>
      <c r="AB158" s="196">
        <f>U158</f>
        <v>7</v>
      </c>
      <c r="AC158" s="243">
        <f>6-Z158</f>
        <v>2</v>
      </c>
      <c r="AD158" s="243">
        <f>3-AA158</f>
        <v>0</v>
      </c>
    </row>
    <row r="159" spans="1:30" ht="16.5" customHeight="1">
      <c r="A159" s="141">
        <v>0.375</v>
      </c>
      <c r="B159" s="142">
        <v>3</v>
      </c>
      <c r="C159" s="143">
        <v>2</v>
      </c>
      <c r="D159" s="182" t="s">
        <v>1540</v>
      </c>
      <c r="E159" s="144" t="s">
        <v>100</v>
      </c>
      <c r="F159" s="145">
        <v>8</v>
      </c>
      <c r="G159" s="146"/>
      <c r="H159" s="146">
        <v>200</v>
      </c>
      <c r="I159" s="147">
        <v>6</v>
      </c>
      <c r="J159" s="148">
        <v>3</v>
      </c>
      <c r="K159" s="149">
        <v>-0.375</v>
      </c>
      <c r="L159" s="26"/>
      <c r="M159" s="141">
        <v>-1.25</v>
      </c>
      <c r="N159" s="142">
        <v>3</v>
      </c>
      <c r="O159" s="143">
        <v>2</v>
      </c>
      <c r="P159" s="182" t="s">
        <v>179</v>
      </c>
      <c r="Q159" s="144" t="s">
        <v>109</v>
      </c>
      <c r="R159" s="145">
        <v>11</v>
      </c>
      <c r="S159" s="146"/>
      <c r="T159" s="146">
        <v>450</v>
      </c>
      <c r="U159" s="147">
        <v>6</v>
      </c>
      <c r="V159" s="148">
        <v>3</v>
      </c>
      <c r="W159" s="149">
        <v>1.25</v>
      </c>
      <c r="X159" s="242">
        <f>A159+M159+A182</f>
        <v>-0.25</v>
      </c>
      <c r="Y159" s="196">
        <f>O159</f>
        <v>2</v>
      </c>
      <c r="Z159" s="243">
        <f>MATCH(A159,{-40000,-0.9999999999,1,40000},1)-1+MATCH(M159,{-40000,-0.9999999999,1,40000},1)-1+MATCH(A182,{-40000,-0.9999999999,1,40000},1)-1</f>
        <v>2</v>
      </c>
      <c r="AA159" s="243">
        <f>MATCH(X159,{-40000,-9.9999999999,-6.9999999999,-2.9999999999,3,7,10,40000},1)/2-0.5</f>
        <v>1.5</v>
      </c>
      <c r="AB159" s="196">
        <f>U159</f>
        <v>6</v>
      </c>
      <c r="AC159" s="243">
        <f>6-Z159</f>
        <v>4</v>
      </c>
      <c r="AD159" s="243">
        <f>3-AA159</f>
        <v>1.5</v>
      </c>
    </row>
    <row r="160" spans="1:30" ht="16.5" customHeight="1">
      <c r="A160" s="141">
        <v>0.375</v>
      </c>
      <c r="B160" s="142">
        <v>3</v>
      </c>
      <c r="C160" s="143">
        <v>3</v>
      </c>
      <c r="D160" s="182" t="s">
        <v>728</v>
      </c>
      <c r="E160" s="144" t="s">
        <v>5</v>
      </c>
      <c r="F160" s="145">
        <v>10</v>
      </c>
      <c r="G160" s="146"/>
      <c r="H160" s="146">
        <v>200</v>
      </c>
      <c r="I160" s="147">
        <v>5</v>
      </c>
      <c r="J160" s="148">
        <v>3</v>
      </c>
      <c r="K160" s="149">
        <v>-0.375</v>
      </c>
      <c r="L160" s="26"/>
      <c r="M160" s="141">
        <v>-3</v>
      </c>
      <c r="N160" s="142">
        <v>0</v>
      </c>
      <c r="O160" s="143">
        <v>3</v>
      </c>
      <c r="P160" s="182" t="s">
        <v>616</v>
      </c>
      <c r="Q160" s="144" t="s">
        <v>5</v>
      </c>
      <c r="R160" s="145">
        <v>8</v>
      </c>
      <c r="S160" s="146"/>
      <c r="T160" s="146">
        <v>500</v>
      </c>
      <c r="U160" s="147">
        <v>5</v>
      </c>
      <c r="V160" s="148">
        <v>6</v>
      </c>
      <c r="W160" s="149">
        <v>3</v>
      </c>
      <c r="X160" s="242">
        <f>A160+M160+A183</f>
        <v>-2</v>
      </c>
      <c r="Y160" s="196">
        <f>O160</f>
        <v>3</v>
      </c>
      <c r="Z160" s="243">
        <f>MATCH(A160,{-40000,-0.9999999999,1,40000},1)-1+MATCH(M160,{-40000,-0.9999999999,1,40000},1)-1+MATCH(A183,{-40000,-0.9999999999,1,40000},1)-1</f>
        <v>2</v>
      </c>
      <c r="AA160" s="243">
        <f>MATCH(X160,{-40000,-9.9999999999,-6.9999999999,-2.9999999999,3,7,10,40000},1)/2-0.5</f>
        <v>1.5</v>
      </c>
      <c r="AB160" s="196">
        <f>U160</f>
        <v>5</v>
      </c>
      <c r="AC160" s="243">
        <f>6-Z160</f>
        <v>4</v>
      </c>
      <c r="AD160" s="243">
        <f>3-AA160</f>
        <v>1.5</v>
      </c>
    </row>
    <row r="161" spans="1:29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1"/>
      <c r="S161" s="27"/>
      <c r="T161" s="27"/>
      <c r="U161" s="54"/>
      <c r="V161" s="27"/>
      <c r="W161" s="27"/>
      <c r="X161" s="239"/>
      <c r="Y161" s="27"/>
      <c r="Z161" s="27"/>
      <c r="AB161" s="27"/>
      <c r="AC161" s="27"/>
    </row>
    <row r="162" spans="1:29" s="39" customFormat="1" ht="15">
      <c r="A162" s="18"/>
      <c r="B162" s="19" t="s">
        <v>61</v>
      </c>
      <c r="C162" s="20"/>
      <c r="D162" s="19"/>
      <c r="E162" s="21" t="s">
        <v>375</v>
      </c>
      <c r="F162" s="22"/>
      <c r="G162" s="23" t="s">
        <v>63</v>
      </c>
      <c r="H162" s="23"/>
      <c r="I162" s="24" t="s">
        <v>137</v>
      </c>
      <c r="J162" s="24"/>
      <c r="K162" s="25"/>
      <c r="L162" s="26">
        <v>150</v>
      </c>
      <c r="M162" s="18"/>
      <c r="N162" s="19" t="s">
        <v>61</v>
      </c>
      <c r="O162" s="20"/>
      <c r="P162" s="19"/>
      <c r="Q162" s="21" t="s">
        <v>376</v>
      </c>
      <c r="R162" s="22"/>
      <c r="S162" s="23" t="s">
        <v>63</v>
      </c>
      <c r="T162" s="23"/>
      <c r="U162" s="24" t="s">
        <v>139</v>
      </c>
      <c r="V162" s="24"/>
      <c r="W162" s="25"/>
      <c r="X162" s="239"/>
      <c r="Y162" s="25"/>
      <c r="Z162" s="25"/>
      <c r="AB162" s="25"/>
      <c r="AC162" s="25"/>
    </row>
    <row r="163" spans="1:29" s="39" customFormat="1" ht="12.75">
      <c r="A163" s="28"/>
      <c r="B163" s="28"/>
      <c r="C163" s="29"/>
      <c r="D163" s="30"/>
      <c r="E163" s="30"/>
      <c r="F163" s="30"/>
      <c r="G163" s="31" t="s">
        <v>67</v>
      </c>
      <c r="H163" s="31"/>
      <c r="I163" s="24" t="s">
        <v>69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67</v>
      </c>
      <c r="T163" s="31"/>
      <c r="U163" s="24" t="s">
        <v>140</v>
      </c>
      <c r="V163" s="24"/>
      <c r="W163" s="25"/>
      <c r="X163" s="239"/>
      <c r="Y163" s="25"/>
      <c r="Z163" s="25"/>
      <c r="AB163" s="25"/>
      <c r="AC163" s="25"/>
    </row>
    <row r="164" spans="1:29" s="39" customFormat="1" ht="4.5" customHeight="1">
      <c r="A164" s="198"/>
      <c r="B164" s="199"/>
      <c r="C164" s="200"/>
      <c r="D164" s="201"/>
      <c r="E164" s="202"/>
      <c r="F164" s="203"/>
      <c r="G164" s="204"/>
      <c r="H164" s="204"/>
      <c r="I164" s="200"/>
      <c r="J164" s="199"/>
      <c r="K164" s="205"/>
      <c r="L164" s="26"/>
      <c r="M164" s="198"/>
      <c r="N164" s="199"/>
      <c r="O164" s="200"/>
      <c r="P164" s="201"/>
      <c r="Q164" s="202"/>
      <c r="R164" s="203"/>
      <c r="S164" s="204"/>
      <c r="T164" s="204"/>
      <c r="U164" s="200"/>
      <c r="V164" s="199"/>
      <c r="W164" s="205"/>
      <c r="X164" s="239"/>
      <c r="Y164" s="283"/>
      <c r="Z164" s="283"/>
      <c r="AB164" s="283"/>
      <c r="AC164" s="283"/>
    </row>
    <row r="165" spans="1:29" s="39" customFormat="1" ht="12.75" customHeight="1">
      <c r="A165" s="206"/>
      <c r="B165" s="32"/>
      <c r="C165" s="33"/>
      <c r="D165" s="207"/>
      <c r="E165" s="208" t="s">
        <v>70</v>
      </c>
      <c r="F165" s="35" t="s">
        <v>212</v>
      </c>
      <c r="G165" s="36"/>
      <c r="H165" s="42"/>
      <c r="I165" s="42"/>
      <c r="J165" s="275"/>
      <c r="K165" s="209"/>
      <c r="L165" s="38"/>
      <c r="M165" s="206"/>
      <c r="N165" s="32"/>
      <c r="O165" s="33"/>
      <c r="P165" s="207"/>
      <c r="Q165" s="208" t="s">
        <v>70</v>
      </c>
      <c r="R165" s="35" t="s">
        <v>576</v>
      </c>
      <c r="S165" s="36"/>
      <c r="T165" s="42"/>
      <c r="U165" s="42"/>
      <c r="V165" s="275"/>
      <c r="W165" s="209"/>
      <c r="X165" s="239"/>
      <c r="Y165" s="284"/>
      <c r="Z165" s="284"/>
      <c r="AB165" s="284"/>
      <c r="AC165" s="284"/>
    </row>
    <row r="166" spans="1:29" s="39" customFormat="1" ht="12.75" customHeight="1">
      <c r="A166" s="206"/>
      <c r="B166" s="32"/>
      <c r="C166" s="33"/>
      <c r="D166" s="207"/>
      <c r="E166" s="210" t="s">
        <v>73</v>
      </c>
      <c r="F166" s="35" t="s">
        <v>1459</v>
      </c>
      <c r="G166" s="211"/>
      <c r="H166" s="42"/>
      <c r="I166" s="44"/>
      <c r="J166" s="27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10.1</v>
      </c>
      <c r="K166" s="277"/>
      <c r="L166" s="38"/>
      <c r="M166" s="206"/>
      <c r="N166" s="32"/>
      <c r="O166" s="33"/>
      <c r="P166" s="207"/>
      <c r="Q166" s="210" t="s">
        <v>73</v>
      </c>
      <c r="R166" s="35" t="s">
        <v>1541</v>
      </c>
      <c r="S166" s="211"/>
      <c r="T166" s="42"/>
      <c r="U166" s="44"/>
      <c r="V166" s="27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17.1</v>
      </c>
      <c r="W166" s="277"/>
      <c r="X166" s="239"/>
      <c r="Y166" s="284"/>
      <c r="Z166" s="284"/>
      <c r="AB166" s="284"/>
      <c r="AC166" s="284"/>
    </row>
    <row r="167" spans="1:29" s="39" customFormat="1" ht="12.75" customHeight="1">
      <c r="A167" s="206"/>
      <c r="B167" s="32"/>
      <c r="C167" s="33"/>
      <c r="D167" s="207"/>
      <c r="E167" s="210" t="s">
        <v>76</v>
      </c>
      <c r="F167" s="35" t="s">
        <v>1459</v>
      </c>
      <c r="G167" s="36"/>
      <c r="H167" s="42"/>
      <c r="I167" s="27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5.1</v>
      </c>
      <c r="J167" s="276" t="str">
        <f>IF(J166="","","+")</f>
        <v>+</v>
      </c>
      <c r="K167" s="27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14.1</v>
      </c>
      <c r="L167" s="38"/>
      <c r="M167" s="206"/>
      <c r="N167" s="32"/>
      <c r="O167" s="33"/>
      <c r="P167" s="207"/>
      <c r="Q167" s="210" t="s">
        <v>76</v>
      </c>
      <c r="R167" s="35" t="s">
        <v>676</v>
      </c>
      <c r="S167" s="36"/>
      <c r="T167" s="42"/>
      <c r="U167" s="27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5.1</v>
      </c>
      <c r="V167" s="276" t="str">
        <f>IF(V166="","","+")</f>
        <v>+</v>
      </c>
      <c r="W167" s="27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  <c r="X167" s="239"/>
      <c r="Y167" s="284"/>
      <c r="Z167" s="284"/>
      <c r="AB167" s="284"/>
      <c r="AC167" s="284"/>
    </row>
    <row r="168" spans="1:29" s="39" customFormat="1" ht="12.75" customHeight="1">
      <c r="A168" s="206"/>
      <c r="B168" s="32"/>
      <c r="C168" s="33"/>
      <c r="D168" s="207"/>
      <c r="E168" s="208" t="s">
        <v>79</v>
      </c>
      <c r="F168" s="35" t="s">
        <v>1542</v>
      </c>
      <c r="G168" s="36"/>
      <c r="H168" s="42"/>
      <c r="I168" s="44"/>
      <c r="J168" s="27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K168" s="277"/>
      <c r="L168" s="38"/>
      <c r="M168" s="206"/>
      <c r="N168" s="32"/>
      <c r="O168" s="33"/>
      <c r="P168" s="207"/>
      <c r="Q168" s="208" t="s">
        <v>79</v>
      </c>
      <c r="R168" s="35" t="s">
        <v>634</v>
      </c>
      <c r="S168" s="36"/>
      <c r="T168" s="42"/>
      <c r="U168" s="44"/>
      <c r="V168" s="27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7.1</v>
      </c>
      <c r="W168" s="277"/>
      <c r="X168" s="239"/>
      <c r="Y168" s="284"/>
      <c r="Z168" s="284"/>
      <c r="AB168" s="284"/>
      <c r="AC168" s="284"/>
    </row>
    <row r="169" spans="1:29" s="39" customFormat="1" ht="12.75" customHeight="1">
      <c r="A169" s="213" t="s">
        <v>70</v>
      </c>
      <c r="B169" s="214" t="s">
        <v>1543</v>
      </c>
      <c r="C169" s="33"/>
      <c r="D169" s="207"/>
      <c r="F169" s="36"/>
      <c r="G169" s="208" t="s">
        <v>70</v>
      </c>
      <c r="H169" s="216" t="s">
        <v>158</v>
      </c>
      <c r="I169" s="36"/>
      <c r="J169" s="211"/>
      <c r="K169" s="209"/>
      <c r="L169" s="38"/>
      <c r="M169" s="213" t="s">
        <v>70</v>
      </c>
      <c r="N169" s="214" t="s">
        <v>594</v>
      </c>
      <c r="O169" s="33"/>
      <c r="P169" s="207"/>
      <c r="R169" s="36"/>
      <c r="S169" s="208" t="s">
        <v>70</v>
      </c>
      <c r="T169" s="216" t="s">
        <v>1544</v>
      </c>
      <c r="U169" s="36"/>
      <c r="V169" s="211"/>
      <c r="W169" s="209"/>
      <c r="X169" s="239"/>
      <c r="Y169" s="284"/>
      <c r="Z169" s="284"/>
      <c r="AB169" s="284"/>
      <c r="AC169" s="284"/>
    </row>
    <row r="170" spans="1:29" s="39" customFormat="1" ht="12.75" customHeight="1">
      <c r="A170" s="217" t="s">
        <v>73</v>
      </c>
      <c r="B170" s="214" t="s">
        <v>441</v>
      </c>
      <c r="C170" s="45"/>
      <c r="D170" s="207"/>
      <c r="F170" s="218"/>
      <c r="G170" s="210" t="s">
        <v>73</v>
      </c>
      <c r="H170" s="216" t="s">
        <v>1545</v>
      </c>
      <c r="I170" s="36"/>
      <c r="J170" s="211"/>
      <c r="K170" s="209"/>
      <c r="L170" s="38"/>
      <c r="M170" s="217" t="s">
        <v>73</v>
      </c>
      <c r="N170" s="214" t="s">
        <v>1546</v>
      </c>
      <c r="O170" s="45"/>
      <c r="P170" s="207"/>
      <c r="R170" s="218"/>
      <c r="S170" s="210" t="s">
        <v>73</v>
      </c>
      <c r="T170" s="215" t="s">
        <v>873</v>
      </c>
      <c r="U170" s="36"/>
      <c r="V170" s="211"/>
      <c r="W170" s="209"/>
      <c r="X170" s="239"/>
      <c r="Y170" s="284"/>
      <c r="Z170" s="284"/>
      <c r="AB170" s="284"/>
      <c r="AC170" s="284"/>
    </row>
    <row r="171" spans="1:29" s="39" customFormat="1" ht="12.75" customHeight="1">
      <c r="A171" s="217" t="s">
        <v>76</v>
      </c>
      <c r="B171" s="214" t="s">
        <v>767</v>
      </c>
      <c r="C171" s="33"/>
      <c r="D171" s="207"/>
      <c r="F171" s="218"/>
      <c r="G171" s="210" t="s">
        <v>76</v>
      </c>
      <c r="H171" s="216" t="s">
        <v>330</v>
      </c>
      <c r="I171" s="36"/>
      <c r="J171" s="36"/>
      <c r="K171" s="209"/>
      <c r="L171" s="38"/>
      <c r="M171" s="217" t="s">
        <v>76</v>
      </c>
      <c r="N171" s="214" t="s">
        <v>94</v>
      </c>
      <c r="O171" s="33"/>
      <c r="P171" s="207"/>
      <c r="R171" s="218"/>
      <c r="S171" s="210" t="s">
        <v>76</v>
      </c>
      <c r="T171" s="216" t="s">
        <v>1547</v>
      </c>
      <c r="U171" s="36"/>
      <c r="V171" s="36"/>
      <c r="W171" s="209"/>
      <c r="X171" s="239"/>
      <c r="Y171" s="284"/>
      <c r="Z171" s="284"/>
      <c r="AB171" s="284"/>
      <c r="AC171" s="284"/>
    </row>
    <row r="172" spans="1:29" s="39" customFormat="1" ht="12.75" customHeight="1">
      <c r="A172" s="213" t="s">
        <v>79</v>
      </c>
      <c r="B172" s="214" t="s">
        <v>1362</v>
      </c>
      <c r="C172" s="45"/>
      <c r="D172" s="207"/>
      <c r="F172" s="36"/>
      <c r="G172" s="208" t="s">
        <v>79</v>
      </c>
      <c r="H172" s="216" t="s">
        <v>165</v>
      </c>
      <c r="I172" s="95"/>
      <c r="J172" s="108" t="s">
        <v>96</v>
      </c>
      <c r="K172" s="97"/>
      <c r="L172" s="38"/>
      <c r="M172" s="213" t="s">
        <v>79</v>
      </c>
      <c r="N172" s="219" t="s">
        <v>345</v>
      </c>
      <c r="O172" s="45"/>
      <c r="P172" s="207"/>
      <c r="R172" s="36"/>
      <c r="S172" s="208" t="s">
        <v>79</v>
      </c>
      <c r="T172" s="216" t="s">
        <v>364</v>
      </c>
      <c r="U172" s="95"/>
      <c r="V172" s="108" t="s">
        <v>96</v>
      </c>
      <c r="W172" s="97"/>
      <c r="X172" s="239"/>
      <c r="Y172" s="285"/>
      <c r="Z172" s="285"/>
      <c r="AB172" s="285"/>
      <c r="AC172" s="285"/>
    </row>
    <row r="173" spans="1:29" s="39" customFormat="1" ht="12.75" customHeight="1">
      <c r="A173" s="220"/>
      <c r="B173" s="45"/>
      <c r="C173" s="208"/>
      <c r="D173" s="207"/>
      <c r="E173" s="208" t="s">
        <v>70</v>
      </c>
      <c r="F173" s="35" t="s">
        <v>1548</v>
      </c>
      <c r="G173" s="36"/>
      <c r="H173" s="221"/>
      <c r="I173" s="112" t="s">
        <v>100</v>
      </c>
      <c r="J173" s="113" t="s">
        <v>1549</v>
      </c>
      <c r="K173" s="97"/>
      <c r="L173" s="38"/>
      <c r="M173" s="220"/>
      <c r="N173" s="45"/>
      <c r="O173" s="208"/>
      <c r="P173" s="207"/>
      <c r="Q173" s="208" t="s">
        <v>70</v>
      </c>
      <c r="R173" s="35" t="s">
        <v>1550</v>
      </c>
      <c r="S173" s="36"/>
      <c r="T173" s="221"/>
      <c r="U173" s="112" t="s">
        <v>100</v>
      </c>
      <c r="V173" s="113" t="s">
        <v>1551</v>
      </c>
      <c r="W173" s="97"/>
      <c r="X173" s="239"/>
      <c r="Y173" s="285"/>
      <c r="Z173" s="285"/>
      <c r="AB173" s="285"/>
      <c r="AC173" s="285"/>
    </row>
    <row r="174" spans="1:29" s="39" customFormat="1" ht="12.75" customHeight="1">
      <c r="A174" s="206"/>
      <c r="B174" s="114" t="s">
        <v>104</v>
      </c>
      <c r="C174" s="33"/>
      <c r="D174" s="207"/>
      <c r="E174" s="210" t="s">
        <v>73</v>
      </c>
      <c r="F174" s="35" t="s">
        <v>767</v>
      </c>
      <c r="G174" s="36"/>
      <c r="H174" s="42"/>
      <c r="I174" s="112" t="s">
        <v>5</v>
      </c>
      <c r="J174" s="115" t="s">
        <v>1549</v>
      </c>
      <c r="K174" s="97"/>
      <c r="L174" s="38"/>
      <c r="M174" s="206"/>
      <c r="N174" s="114" t="s">
        <v>104</v>
      </c>
      <c r="O174" s="33"/>
      <c r="P174" s="207"/>
      <c r="Q174" s="210" t="s">
        <v>73</v>
      </c>
      <c r="R174" s="35" t="s">
        <v>286</v>
      </c>
      <c r="S174" s="36"/>
      <c r="T174" s="42"/>
      <c r="U174" s="112" t="s">
        <v>5</v>
      </c>
      <c r="V174" s="115" t="s">
        <v>1551</v>
      </c>
      <c r="W174" s="97"/>
      <c r="X174" s="239"/>
      <c r="Y174" s="285"/>
      <c r="Z174" s="285"/>
      <c r="AB174" s="285"/>
      <c r="AC174" s="285"/>
    </row>
    <row r="175" spans="1:29" s="39" customFormat="1" ht="12.75" customHeight="1">
      <c r="A175" s="206"/>
      <c r="B175" s="114" t="s">
        <v>1552</v>
      </c>
      <c r="C175" s="33"/>
      <c r="D175" s="207"/>
      <c r="E175" s="210" t="s">
        <v>76</v>
      </c>
      <c r="F175" s="35" t="s">
        <v>1553</v>
      </c>
      <c r="G175" s="211"/>
      <c r="H175" s="42"/>
      <c r="I175" s="112" t="s">
        <v>109</v>
      </c>
      <c r="J175" s="115" t="s">
        <v>1554</v>
      </c>
      <c r="K175" s="97"/>
      <c r="L175" s="38"/>
      <c r="M175" s="206"/>
      <c r="N175" s="114" t="s">
        <v>1096</v>
      </c>
      <c r="O175" s="33"/>
      <c r="P175" s="207"/>
      <c r="Q175" s="210" t="s">
        <v>76</v>
      </c>
      <c r="R175" s="212" t="s">
        <v>1555</v>
      </c>
      <c r="S175" s="211"/>
      <c r="T175" s="42"/>
      <c r="U175" s="112" t="s">
        <v>109</v>
      </c>
      <c r="V175" s="115" t="s">
        <v>1556</v>
      </c>
      <c r="W175" s="97"/>
      <c r="X175" s="239"/>
      <c r="Y175" s="285"/>
      <c r="Z175" s="285"/>
      <c r="AB175" s="285"/>
      <c r="AC175" s="285"/>
    </row>
    <row r="176" spans="1:29" s="39" customFormat="1" ht="12.75" customHeight="1">
      <c r="A176" s="222"/>
      <c r="B176" s="43"/>
      <c r="C176" s="43"/>
      <c r="D176" s="207"/>
      <c r="E176" s="208" t="s">
        <v>79</v>
      </c>
      <c r="F176" s="214" t="s">
        <v>274</v>
      </c>
      <c r="G176" s="43"/>
      <c r="H176" s="43"/>
      <c r="I176" s="118" t="s">
        <v>115</v>
      </c>
      <c r="J176" s="115" t="s">
        <v>1554</v>
      </c>
      <c r="K176" s="119"/>
      <c r="L176" s="46"/>
      <c r="M176" s="222"/>
      <c r="N176" s="43"/>
      <c r="O176" s="43"/>
      <c r="P176" s="207"/>
      <c r="Q176" s="208" t="s">
        <v>79</v>
      </c>
      <c r="R176" s="214" t="s">
        <v>906</v>
      </c>
      <c r="S176" s="43"/>
      <c r="T176" s="43"/>
      <c r="U176" s="118" t="s">
        <v>115</v>
      </c>
      <c r="V176" s="115" t="s">
        <v>1556</v>
      </c>
      <c r="W176" s="119"/>
      <c r="X176" s="239"/>
      <c r="Y176" s="117"/>
      <c r="Z176" s="117"/>
      <c r="AB176" s="117"/>
      <c r="AC176" s="117"/>
    </row>
    <row r="177" spans="1:29" ht="4.5" customHeight="1">
      <c r="A177" s="223"/>
      <c r="B177" s="224"/>
      <c r="C177" s="225"/>
      <c r="D177" s="226"/>
      <c r="E177" s="227"/>
      <c r="F177" s="228"/>
      <c r="G177" s="229"/>
      <c r="H177" s="229"/>
      <c r="I177" s="225"/>
      <c r="J177" s="224"/>
      <c r="K177" s="230"/>
      <c r="M177" s="223"/>
      <c r="N177" s="224"/>
      <c r="O177" s="225"/>
      <c r="P177" s="226"/>
      <c r="Q177" s="227"/>
      <c r="R177" s="228"/>
      <c r="S177" s="229"/>
      <c r="T177" s="229"/>
      <c r="U177" s="225"/>
      <c r="V177" s="224"/>
      <c r="W177" s="230"/>
      <c r="Y177" s="283"/>
      <c r="Z177" s="283"/>
      <c r="AB177" s="283"/>
      <c r="AC177" s="283"/>
    </row>
    <row r="178" spans="1:30" ht="12.75" customHeight="1">
      <c r="A178" s="130"/>
      <c r="B178" s="130" t="s">
        <v>117</v>
      </c>
      <c r="C178" s="131"/>
      <c r="D178" s="132" t="s">
        <v>118</v>
      </c>
      <c r="E178" s="132" t="s">
        <v>119</v>
      </c>
      <c r="F178" s="132" t="s">
        <v>120</v>
      </c>
      <c r="G178" s="133" t="s">
        <v>121</v>
      </c>
      <c r="H178" s="134"/>
      <c r="I178" s="131" t="s">
        <v>122</v>
      </c>
      <c r="J178" s="132" t="s">
        <v>117</v>
      </c>
      <c r="K178" s="130" t="s">
        <v>123</v>
      </c>
      <c r="L178" s="26">
        <v>150</v>
      </c>
      <c r="M178" s="130"/>
      <c r="N178" s="130" t="s">
        <v>117</v>
      </c>
      <c r="O178" s="131"/>
      <c r="P178" s="132" t="s">
        <v>118</v>
      </c>
      <c r="Q178" s="132" t="s">
        <v>119</v>
      </c>
      <c r="R178" s="132" t="s">
        <v>120</v>
      </c>
      <c r="S178" s="133" t="s">
        <v>121</v>
      </c>
      <c r="T178" s="134"/>
      <c r="U178" s="131" t="s">
        <v>122</v>
      </c>
      <c r="V178" s="132" t="s">
        <v>117</v>
      </c>
      <c r="W178" s="130" t="s">
        <v>123</v>
      </c>
      <c r="X178" s="240" t="s">
        <v>1229</v>
      </c>
      <c r="Y178" s="311" t="s">
        <v>1230</v>
      </c>
      <c r="Z178" s="313" t="s">
        <v>1231</v>
      </c>
      <c r="AA178" s="315" t="s">
        <v>1232</v>
      </c>
      <c r="AB178" s="311" t="s">
        <v>1233</v>
      </c>
      <c r="AC178" s="313" t="s">
        <v>1231</v>
      </c>
      <c r="AD178" s="315" t="s">
        <v>1232</v>
      </c>
    </row>
    <row r="179" spans="1:30" ht="12.75">
      <c r="A179" s="136" t="s">
        <v>123</v>
      </c>
      <c r="B179" s="179" t="s">
        <v>124</v>
      </c>
      <c r="C179" s="180" t="s">
        <v>125</v>
      </c>
      <c r="D179" s="181" t="s">
        <v>126</v>
      </c>
      <c r="E179" s="181" t="s">
        <v>127</v>
      </c>
      <c r="F179" s="181"/>
      <c r="G179" s="139" t="s">
        <v>125</v>
      </c>
      <c r="H179" s="139" t="s">
        <v>122</v>
      </c>
      <c r="I179" s="137"/>
      <c r="J179" s="136" t="s">
        <v>124</v>
      </c>
      <c r="K179" s="136"/>
      <c r="L179" s="26">
        <v>150</v>
      </c>
      <c r="M179" s="136" t="s">
        <v>123</v>
      </c>
      <c r="N179" s="179" t="s">
        <v>124</v>
      </c>
      <c r="O179" s="180" t="s">
        <v>125</v>
      </c>
      <c r="P179" s="181" t="s">
        <v>126</v>
      </c>
      <c r="Q179" s="181" t="s">
        <v>127</v>
      </c>
      <c r="R179" s="181"/>
      <c r="S179" s="139" t="s">
        <v>125</v>
      </c>
      <c r="T179" s="139" t="s">
        <v>122</v>
      </c>
      <c r="U179" s="137"/>
      <c r="V179" s="136" t="s">
        <v>124</v>
      </c>
      <c r="W179" s="136"/>
      <c r="X179" s="241" t="s">
        <v>1234</v>
      </c>
      <c r="Y179" s="312"/>
      <c r="Z179" s="314"/>
      <c r="AA179" s="316"/>
      <c r="AB179" s="312"/>
      <c r="AC179" s="314"/>
      <c r="AD179" s="316"/>
    </row>
    <row r="180" spans="1:30" ht="16.5" customHeight="1">
      <c r="A180" s="141">
        <v>0.625</v>
      </c>
      <c r="B180" s="142">
        <v>3</v>
      </c>
      <c r="C180" s="143">
        <v>1</v>
      </c>
      <c r="D180" s="182" t="s">
        <v>224</v>
      </c>
      <c r="E180" s="144" t="s">
        <v>109</v>
      </c>
      <c r="F180" s="145">
        <v>7</v>
      </c>
      <c r="G180" s="146">
        <v>100</v>
      </c>
      <c r="H180" s="146"/>
      <c r="I180" s="147">
        <v>8</v>
      </c>
      <c r="J180" s="148">
        <v>3</v>
      </c>
      <c r="K180" s="149">
        <v>-0.625</v>
      </c>
      <c r="L180" s="26"/>
      <c r="M180" s="141">
        <v>9.375</v>
      </c>
      <c r="N180" s="142">
        <v>6</v>
      </c>
      <c r="O180" s="143">
        <v>3</v>
      </c>
      <c r="P180" s="182" t="s">
        <v>1557</v>
      </c>
      <c r="Q180" s="144" t="s">
        <v>109</v>
      </c>
      <c r="R180" s="145">
        <v>6</v>
      </c>
      <c r="S180" s="146">
        <v>500</v>
      </c>
      <c r="T180" s="146"/>
      <c r="U180" s="147">
        <v>8</v>
      </c>
      <c r="V180" s="148">
        <v>0</v>
      </c>
      <c r="W180" s="149">
        <v>-9.375</v>
      </c>
      <c r="X180" s="242">
        <f>M203+M180+A203</f>
        <v>10.75</v>
      </c>
      <c r="Y180" s="196">
        <f>O180</f>
        <v>3</v>
      </c>
      <c r="Z180" s="243">
        <f>MATCH(M203,{-40000,-0.9999999999,1,40000},1)-1+MATCH(M180,{-40000,-0.9999999999,1,40000},1)-1+MATCH(A203,{-40000,-0.9999999999,1,40000},1)-1</f>
        <v>5</v>
      </c>
      <c r="AA180" s="243">
        <f>MATCH(X180,{-40000,-9.9999999999,-6.9999999999,-2.9999999999,3,7,10,40000},1)/2-0.5</f>
        <v>3</v>
      </c>
      <c r="AB180" s="196">
        <f>U180</f>
        <v>8</v>
      </c>
      <c r="AC180" s="243">
        <f>6-Z180</f>
        <v>1</v>
      </c>
      <c r="AD180" s="243">
        <f>3-AA180</f>
        <v>0</v>
      </c>
    </row>
    <row r="181" spans="1:30" ht="16.5" customHeight="1">
      <c r="A181" s="141">
        <v>-4.375</v>
      </c>
      <c r="B181" s="142">
        <v>0</v>
      </c>
      <c r="C181" s="143">
        <v>4</v>
      </c>
      <c r="D181" s="182" t="s">
        <v>774</v>
      </c>
      <c r="E181" s="144" t="s">
        <v>100</v>
      </c>
      <c r="F181" s="145">
        <v>9</v>
      </c>
      <c r="G181" s="146"/>
      <c r="H181" s="146">
        <v>100</v>
      </c>
      <c r="I181" s="147">
        <v>7</v>
      </c>
      <c r="J181" s="148">
        <v>6</v>
      </c>
      <c r="K181" s="149">
        <v>4.375</v>
      </c>
      <c r="L181" s="26"/>
      <c r="M181" s="141">
        <v>1.375</v>
      </c>
      <c r="N181" s="142">
        <v>4</v>
      </c>
      <c r="O181" s="143">
        <v>5</v>
      </c>
      <c r="P181" s="190" t="s">
        <v>261</v>
      </c>
      <c r="Q181" s="144" t="s">
        <v>100</v>
      </c>
      <c r="R181" s="145">
        <v>7</v>
      </c>
      <c r="S181" s="146">
        <v>90</v>
      </c>
      <c r="T181" s="146"/>
      <c r="U181" s="147">
        <v>1</v>
      </c>
      <c r="V181" s="148">
        <v>2</v>
      </c>
      <c r="W181" s="149">
        <v>-1.375</v>
      </c>
      <c r="X181" s="242">
        <f>M204+M181+A204</f>
        <v>-3.875</v>
      </c>
      <c r="Y181" s="196">
        <f>O181</f>
        <v>5</v>
      </c>
      <c r="Z181" s="243">
        <f>MATCH(M204,{-40000,-0.9999999999,1,40000},1)-1+MATCH(M181,{-40000,-0.9999999999,1,40000},1)-1+MATCH(A204,{-40000,-0.9999999999,1,40000},1)-1</f>
        <v>3</v>
      </c>
      <c r="AA181" s="243">
        <f>MATCH(X181,{-40000,-9.9999999999,-6.9999999999,-2.9999999999,3,7,10,40000},1)/2-0.5</f>
        <v>1</v>
      </c>
      <c r="AB181" s="196">
        <f>U181</f>
        <v>1</v>
      </c>
      <c r="AC181" s="243">
        <f>6-Z181</f>
        <v>3</v>
      </c>
      <c r="AD181" s="243">
        <f>3-AA181</f>
        <v>2</v>
      </c>
    </row>
    <row r="182" spans="1:30" ht="16.5" customHeight="1">
      <c r="A182" s="141">
        <v>0.625</v>
      </c>
      <c r="B182" s="142">
        <v>6</v>
      </c>
      <c r="C182" s="143">
        <v>2</v>
      </c>
      <c r="D182" s="182" t="s">
        <v>182</v>
      </c>
      <c r="E182" s="144" t="s">
        <v>100</v>
      </c>
      <c r="F182" s="145">
        <v>9</v>
      </c>
      <c r="G182" s="146">
        <v>110</v>
      </c>
      <c r="H182" s="146"/>
      <c r="I182" s="147">
        <v>6</v>
      </c>
      <c r="J182" s="148">
        <v>0</v>
      </c>
      <c r="K182" s="149">
        <v>-0.625</v>
      </c>
      <c r="L182" s="26"/>
      <c r="M182" s="141">
        <v>-3.375</v>
      </c>
      <c r="N182" s="142">
        <v>1</v>
      </c>
      <c r="O182" s="143">
        <v>6</v>
      </c>
      <c r="P182" s="182" t="s">
        <v>128</v>
      </c>
      <c r="Q182" s="144" t="s">
        <v>100</v>
      </c>
      <c r="R182" s="145">
        <v>7</v>
      </c>
      <c r="S182" s="146"/>
      <c r="T182" s="146">
        <v>100</v>
      </c>
      <c r="U182" s="147">
        <v>7</v>
      </c>
      <c r="V182" s="148">
        <v>5</v>
      </c>
      <c r="W182" s="149">
        <v>3.375</v>
      </c>
      <c r="X182" s="242">
        <f>M205+M182+A205</f>
        <v>6.375</v>
      </c>
      <c r="Y182" s="196">
        <f>O182</f>
        <v>6</v>
      </c>
      <c r="Z182" s="243">
        <f>MATCH(M205,{-40000,-0.9999999999,1,40000},1)-1+MATCH(M182,{-40000,-0.9999999999,1,40000},1)-1+MATCH(A205,{-40000,-0.9999999999,1,40000},1)-1</f>
        <v>3</v>
      </c>
      <c r="AA182" s="243">
        <f>MATCH(X182,{-40000,-9.9999999999,-6.9999999999,-2.9999999999,3,7,10,40000},1)/2-0.5</f>
        <v>2</v>
      </c>
      <c r="AB182" s="196">
        <f>U182</f>
        <v>7</v>
      </c>
      <c r="AC182" s="243">
        <f>6-Z182</f>
        <v>3</v>
      </c>
      <c r="AD182" s="243">
        <f>3-AA182</f>
        <v>1</v>
      </c>
    </row>
    <row r="183" spans="1:30" ht="16.5" customHeight="1">
      <c r="A183" s="141">
        <v>0.625</v>
      </c>
      <c r="B183" s="142">
        <v>3</v>
      </c>
      <c r="C183" s="143">
        <v>3</v>
      </c>
      <c r="D183" s="182" t="s">
        <v>130</v>
      </c>
      <c r="E183" s="144" t="s">
        <v>109</v>
      </c>
      <c r="F183" s="145">
        <v>8</v>
      </c>
      <c r="G183" s="146">
        <v>100</v>
      </c>
      <c r="H183" s="146"/>
      <c r="I183" s="147">
        <v>5</v>
      </c>
      <c r="J183" s="148">
        <v>3</v>
      </c>
      <c r="K183" s="149">
        <v>-0.625</v>
      </c>
      <c r="L183" s="26"/>
      <c r="M183" s="141">
        <v>-3.375</v>
      </c>
      <c r="N183" s="142">
        <v>1</v>
      </c>
      <c r="O183" s="143">
        <v>4</v>
      </c>
      <c r="P183" s="190" t="s">
        <v>128</v>
      </c>
      <c r="Q183" s="144" t="s">
        <v>100</v>
      </c>
      <c r="R183" s="145">
        <v>7</v>
      </c>
      <c r="S183" s="146"/>
      <c r="T183" s="146">
        <v>100</v>
      </c>
      <c r="U183" s="147">
        <v>2</v>
      </c>
      <c r="V183" s="148">
        <v>5</v>
      </c>
      <c r="W183" s="149">
        <v>3.375</v>
      </c>
      <c r="X183" s="242">
        <f>M206+M183+A206</f>
        <v>-6.25</v>
      </c>
      <c r="Y183" s="196">
        <f>O183</f>
        <v>4</v>
      </c>
      <c r="Z183" s="243">
        <f>MATCH(M206,{-40000,-0.9999999999,1,40000},1)-1+MATCH(M183,{-40000,-0.9999999999,1,40000},1)-1+MATCH(A206,{-40000,-0.9999999999,1,40000},1)-1</f>
        <v>1</v>
      </c>
      <c r="AA183" s="243">
        <f>MATCH(X183,{-40000,-9.9999999999,-6.9999999999,-2.9999999999,3,7,10,40000},1)/2-0.5</f>
        <v>1</v>
      </c>
      <c r="AB183" s="196">
        <f>U183</f>
        <v>2</v>
      </c>
      <c r="AC183" s="243">
        <f>6-Z183</f>
        <v>5</v>
      </c>
      <c r="AD183" s="243">
        <f>3-AA183</f>
        <v>2</v>
      </c>
    </row>
    <row r="184" spans="1:29" s="39" customFormat="1" ht="9.75" customHeight="1">
      <c r="A184" s="192"/>
      <c r="B184" s="193"/>
      <c r="C184" s="47"/>
      <c r="D184" s="48"/>
      <c r="E184" s="49"/>
      <c r="F184" s="50"/>
      <c r="G184" s="51"/>
      <c r="H184" s="51"/>
      <c r="I184" s="47"/>
      <c r="J184" s="193"/>
      <c r="K184" s="192"/>
      <c r="L184" s="26"/>
      <c r="M184" s="192"/>
      <c r="N184" s="193"/>
      <c r="O184" s="47"/>
      <c r="P184" s="48"/>
      <c r="Q184" s="49"/>
      <c r="R184" s="50"/>
      <c r="S184" s="51"/>
      <c r="T184" s="51"/>
      <c r="U184" s="47"/>
      <c r="V184" s="193"/>
      <c r="W184" s="192"/>
      <c r="X184" s="239"/>
      <c r="Y184" s="27"/>
      <c r="Z184" s="27"/>
      <c r="AB184" s="27"/>
      <c r="AC184" s="27"/>
    </row>
    <row r="185" spans="1:29" s="39" customFormat="1" ht="15">
      <c r="A185" s="18"/>
      <c r="B185" s="19" t="s">
        <v>61</v>
      </c>
      <c r="C185" s="20"/>
      <c r="D185" s="19"/>
      <c r="E185" s="21" t="s">
        <v>405</v>
      </c>
      <c r="F185" s="22"/>
      <c r="G185" s="23" t="s">
        <v>63</v>
      </c>
      <c r="H185" s="23"/>
      <c r="I185" s="24" t="s">
        <v>64</v>
      </c>
      <c r="J185" s="24"/>
      <c r="K185" s="25"/>
      <c r="L185" s="26">
        <v>150</v>
      </c>
      <c r="M185" s="18"/>
      <c r="N185" s="19" t="s">
        <v>61</v>
      </c>
      <c r="O185" s="20"/>
      <c r="P185" s="19"/>
      <c r="Q185" s="21" t="s">
        <v>406</v>
      </c>
      <c r="R185" s="22"/>
      <c r="S185" s="23" t="s">
        <v>63</v>
      </c>
      <c r="T185" s="23"/>
      <c r="U185" s="24" t="s">
        <v>66</v>
      </c>
      <c r="V185" s="24"/>
      <c r="W185" s="25"/>
      <c r="X185" s="239"/>
      <c r="Y185" s="25"/>
      <c r="Z185" s="25"/>
      <c r="AB185" s="25"/>
      <c r="AC185" s="25"/>
    </row>
    <row r="186" spans="1:29" s="39" customFormat="1" ht="12.75">
      <c r="A186" s="28"/>
      <c r="B186" s="28"/>
      <c r="C186" s="29"/>
      <c r="D186" s="30"/>
      <c r="E186" s="30"/>
      <c r="F186" s="30"/>
      <c r="G186" s="31" t="s">
        <v>67</v>
      </c>
      <c r="H186" s="31"/>
      <c r="I186" s="24" t="s">
        <v>68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67</v>
      </c>
      <c r="T186" s="31"/>
      <c r="U186" s="24" t="s">
        <v>69</v>
      </c>
      <c r="V186" s="24"/>
      <c r="W186" s="25"/>
      <c r="X186" s="239"/>
      <c r="Y186" s="25"/>
      <c r="Z186" s="25"/>
      <c r="AB186" s="25"/>
      <c r="AC186" s="25"/>
    </row>
    <row r="187" spans="1:29" s="39" customFormat="1" ht="4.5" customHeight="1">
      <c r="A187" s="198"/>
      <c r="B187" s="199"/>
      <c r="C187" s="200"/>
      <c r="D187" s="201"/>
      <c r="E187" s="202"/>
      <c r="F187" s="203"/>
      <c r="G187" s="204"/>
      <c r="H187" s="204"/>
      <c r="I187" s="200"/>
      <c r="J187" s="199"/>
      <c r="K187" s="205"/>
      <c r="L187" s="26"/>
      <c r="M187" s="198"/>
      <c r="N187" s="199"/>
      <c r="O187" s="200"/>
      <c r="P187" s="201"/>
      <c r="Q187" s="202"/>
      <c r="R187" s="203"/>
      <c r="S187" s="204"/>
      <c r="T187" s="204"/>
      <c r="U187" s="200"/>
      <c r="V187" s="199"/>
      <c r="W187" s="205"/>
      <c r="X187" s="239"/>
      <c r="Y187" s="283"/>
      <c r="Z187" s="283"/>
      <c r="AB187" s="283"/>
      <c r="AC187" s="283"/>
    </row>
    <row r="188" spans="1:29" s="39" customFormat="1" ht="12.75" customHeight="1">
      <c r="A188" s="206"/>
      <c r="B188" s="32"/>
      <c r="C188" s="33"/>
      <c r="D188" s="207"/>
      <c r="E188" s="208" t="s">
        <v>70</v>
      </c>
      <c r="F188" s="35" t="s">
        <v>1558</v>
      </c>
      <c r="G188" s="36"/>
      <c r="H188" s="42"/>
      <c r="I188" s="42"/>
      <c r="J188" s="275"/>
      <c r="K188" s="209"/>
      <c r="L188" s="38"/>
      <c r="M188" s="206"/>
      <c r="N188" s="32"/>
      <c r="O188" s="33"/>
      <c r="P188" s="207"/>
      <c r="Q188" s="208" t="s">
        <v>70</v>
      </c>
      <c r="R188" s="35" t="s">
        <v>1111</v>
      </c>
      <c r="S188" s="36"/>
      <c r="T188" s="42"/>
      <c r="U188" s="42"/>
      <c r="V188" s="275"/>
      <c r="W188" s="209"/>
      <c r="X188" s="239"/>
      <c r="Y188" s="284"/>
      <c r="Z188" s="284"/>
      <c r="AB188" s="284"/>
      <c r="AC188" s="284"/>
    </row>
    <row r="189" spans="1:29" s="39" customFormat="1" ht="12.75" customHeight="1">
      <c r="A189" s="206"/>
      <c r="B189" s="32"/>
      <c r="C189" s="33"/>
      <c r="D189" s="207"/>
      <c r="E189" s="210" t="s">
        <v>73</v>
      </c>
      <c r="F189" s="35" t="s">
        <v>1404</v>
      </c>
      <c r="G189" s="211"/>
      <c r="H189" s="42"/>
      <c r="I189" s="44"/>
      <c r="J189" s="27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8.1</v>
      </c>
      <c r="K189" s="277"/>
      <c r="L189" s="38"/>
      <c r="M189" s="206"/>
      <c r="N189" s="32"/>
      <c r="O189" s="33"/>
      <c r="P189" s="207"/>
      <c r="Q189" s="210" t="s">
        <v>73</v>
      </c>
      <c r="R189" s="35" t="s">
        <v>204</v>
      </c>
      <c r="S189" s="211"/>
      <c r="T189" s="42"/>
      <c r="U189" s="44"/>
      <c r="V189" s="27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15.1</v>
      </c>
      <c r="W189" s="277"/>
      <c r="X189" s="239"/>
      <c r="Y189" s="284"/>
      <c r="Z189" s="284"/>
      <c r="AB189" s="284"/>
      <c r="AC189" s="284"/>
    </row>
    <row r="190" spans="1:29" s="39" customFormat="1" ht="12.75" customHeight="1">
      <c r="A190" s="206"/>
      <c r="B190" s="32"/>
      <c r="C190" s="33"/>
      <c r="D190" s="207"/>
      <c r="E190" s="210" t="s">
        <v>76</v>
      </c>
      <c r="F190" s="35" t="s">
        <v>369</v>
      </c>
      <c r="G190" s="36"/>
      <c r="H190" s="42"/>
      <c r="I190" s="27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7.1</v>
      </c>
      <c r="J190" s="276" t="str">
        <f>IF(J189="","","+")</f>
        <v>+</v>
      </c>
      <c r="K190" s="27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10.1</v>
      </c>
      <c r="L190" s="38"/>
      <c r="M190" s="206"/>
      <c r="N190" s="32"/>
      <c r="O190" s="33"/>
      <c r="P190" s="207"/>
      <c r="Q190" s="210" t="s">
        <v>76</v>
      </c>
      <c r="R190" s="35" t="s">
        <v>1262</v>
      </c>
      <c r="S190" s="36"/>
      <c r="T190" s="42"/>
      <c r="U190" s="27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10.1</v>
      </c>
      <c r="V190" s="276" t="str">
        <f>IF(V189="","","+")</f>
        <v>+</v>
      </c>
      <c r="W190" s="27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5.1</v>
      </c>
      <c r="X190" s="239"/>
      <c r="Y190" s="284"/>
      <c r="Z190" s="284"/>
      <c r="AB190" s="284"/>
      <c r="AC190" s="284"/>
    </row>
    <row r="191" spans="1:29" s="39" customFormat="1" ht="12.75" customHeight="1">
      <c r="A191" s="206"/>
      <c r="B191" s="32"/>
      <c r="C191" s="33"/>
      <c r="D191" s="207"/>
      <c r="E191" s="208" t="s">
        <v>79</v>
      </c>
      <c r="F191" s="35" t="s">
        <v>1360</v>
      </c>
      <c r="G191" s="36"/>
      <c r="H191" s="42"/>
      <c r="I191" s="44"/>
      <c r="J191" s="27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K191" s="277"/>
      <c r="L191" s="38"/>
      <c r="M191" s="206"/>
      <c r="N191" s="32"/>
      <c r="O191" s="33"/>
      <c r="P191" s="207"/>
      <c r="Q191" s="208" t="s">
        <v>79</v>
      </c>
      <c r="R191" s="35" t="s">
        <v>630</v>
      </c>
      <c r="S191" s="36"/>
      <c r="T191" s="42"/>
      <c r="U191" s="44"/>
      <c r="V191" s="27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10.1</v>
      </c>
      <c r="W191" s="277"/>
      <c r="X191" s="239"/>
      <c r="Y191" s="284"/>
      <c r="Z191" s="284"/>
      <c r="AB191" s="284"/>
      <c r="AC191" s="284"/>
    </row>
    <row r="192" spans="1:29" s="39" customFormat="1" ht="12.75" customHeight="1">
      <c r="A192" s="213" t="s">
        <v>70</v>
      </c>
      <c r="B192" s="214" t="s">
        <v>274</v>
      </c>
      <c r="C192" s="33"/>
      <c r="D192" s="207"/>
      <c r="F192" s="36"/>
      <c r="G192" s="208" t="s">
        <v>70</v>
      </c>
      <c r="H192" s="216" t="s">
        <v>347</v>
      </c>
      <c r="I192" s="36"/>
      <c r="J192" s="211"/>
      <c r="K192" s="209"/>
      <c r="L192" s="38"/>
      <c r="M192" s="213" t="s">
        <v>70</v>
      </c>
      <c r="N192" s="214" t="s">
        <v>369</v>
      </c>
      <c r="O192" s="33"/>
      <c r="P192" s="207"/>
      <c r="R192" s="36"/>
      <c r="S192" s="208" t="s">
        <v>70</v>
      </c>
      <c r="T192" s="216" t="s">
        <v>1559</v>
      </c>
      <c r="U192" s="36"/>
      <c r="V192" s="211"/>
      <c r="W192" s="209"/>
      <c r="X192" s="239"/>
      <c r="Y192" s="284"/>
      <c r="Z192" s="284"/>
      <c r="AB192" s="284"/>
      <c r="AC192" s="284"/>
    </row>
    <row r="193" spans="1:29" s="39" customFormat="1" ht="12.75" customHeight="1">
      <c r="A193" s="217" t="s">
        <v>73</v>
      </c>
      <c r="B193" s="214" t="s">
        <v>871</v>
      </c>
      <c r="C193" s="45"/>
      <c r="D193" s="207"/>
      <c r="F193" s="218"/>
      <c r="G193" s="210" t="s">
        <v>73</v>
      </c>
      <c r="H193" s="216" t="s">
        <v>1560</v>
      </c>
      <c r="I193" s="36"/>
      <c r="J193" s="211"/>
      <c r="K193" s="209"/>
      <c r="L193" s="38"/>
      <c r="M193" s="217" t="s">
        <v>73</v>
      </c>
      <c r="N193" s="214" t="s">
        <v>1561</v>
      </c>
      <c r="O193" s="45"/>
      <c r="P193" s="207"/>
      <c r="R193" s="218"/>
      <c r="S193" s="210" t="s">
        <v>73</v>
      </c>
      <c r="T193" s="216" t="s">
        <v>1054</v>
      </c>
      <c r="U193" s="36"/>
      <c r="V193" s="211"/>
      <c r="W193" s="209"/>
      <c r="X193" s="239"/>
      <c r="Y193" s="284"/>
      <c r="Z193" s="284"/>
      <c r="AB193" s="284"/>
      <c r="AC193" s="284"/>
    </row>
    <row r="194" spans="1:29" s="39" customFormat="1" ht="12.75" customHeight="1">
      <c r="A194" s="217" t="s">
        <v>76</v>
      </c>
      <c r="B194" s="214" t="s">
        <v>515</v>
      </c>
      <c r="C194" s="33"/>
      <c r="D194" s="207"/>
      <c r="F194" s="218"/>
      <c r="G194" s="210" t="s">
        <v>76</v>
      </c>
      <c r="H194" s="215" t="s">
        <v>408</v>
      </c>
      <c r="I194" s="36"/>
      <c r="J194" s="36"/>
      <c r="K194" s="209"/>
      <c r="L194" s="38"/>
      <c r="M194" s="217" t="s">
        <v>76</v>
      </c>
      <c r="N194" s="214" t="s">
        <v>622</v>
      </c>
      <c r="O194" s="33"/>
      <c r="P194" s="207"/>
      <c r="R194" s="218"/>
      <c r="S194" s="210" t="s">
        <v>76</v>
      </c>
      <c r="T194" s="216" t="s">
        <v>1004</v>
      </c>
      <c r="U194" s="36"/>
      <c r="V194" s="36"/>
      <c r="W194" s="209"/>
      <c r="X194" s="239"/>
      <c r="Y194" s="284"/>
      <c r="Z194" s="284"/>
      <c r="AB194" s="284"/>
      <c r="AC194" s="284"/>
    </row>
    <row r="195" spans="1:29" s="39" customFormat="1" ht="12.75" customHeight="1">
      <c r="A195" s="213" t="s">
        <v>79</v>
      </c>
      <c r="B195" s="219" t="s">
        <v>518</v>
      </c>
      <c r="C195" s="45"/>
      <c r="D195" s="207"/>
      <c r="F195" s="36"/>
      <c r="G195" s="208" t="s">
        <v>79</v>
      </c>
      <c r="H195" s="216" t="s">
        <v>1562</v>
      </c>
      <c r="I195" s="95"/>
      <c r="J195" s="108" t="s">
        <v>96</v>
      </c>
      <c r="K195" s="97"/>
      <c r="L195" s="38"/>
      <c r="M195" s="213" t="s">
        <v>79</v>
      </c>
      <c r="N195" s="214" t="s">
        <v>309</v>
      </c>
      <c r="O195" s="45"/>
      <c r="P195" s="207"/>
      <c r="R195" s="36"/>
      <c r="S195" s="208" t="s">
        <v>79</v>
      </c>
      <c r="T195" s="215" t="s">
        <v>1563</v>
      </c>
      <c r="U195" s="95"/>
      <c r="V195" s="108" t="s">
        <v>96</v>
      </c>
      <c r="W195" s="97"/>
      <c r="X195" s="239"/>
      <c r="Y195" s="285"/>
      <c r="Z195" s="285"/>
      <c r="AB195" s="285"/>
      <c r="AC195" s="285"/>
    </row>
    <row r="196" spans="1:29" s="39" customFormat="1" ht="12.75" customHeight="1">
      <c r="A196" s="220"/>
      <c r="B196" s="45"/>
      <c r="C196" s="208"/>
      <c r="D196" s="207"/>
      <c r="E196" s="208" t="s">
        <v>70</v>
      </c>
      <c r="F196" s="35" t="s">
        <v>388</v>
      </c>
      <c r="G196" s="36"/>
      <c r="H196" s="221"/>
      <c r="I196" s="112" t="s">
        <v>100</v>
      </c>
      <c r="J196" s="113" t="s">
        <v>1564</v>
      </c>
      <c r="K196" s="97"/>
      <c r="L196" s="38"/>
      <c r="M196" s="220"/>
      <c r="N196" s="45"/>
      <c r="O196" s="208"/>
      <c r="P196" s="207"/>
      <c r="Q196" s="208" t="s">
        <v>70</v>
      </c>
      <c r="R196" s="35" t="s">
        <v>1565</v>
      </c>
      <c r="S196" s="36"/>
      <c r="T196" s="221"/>
      <c r="U196" s="112" t="s">
        <v>100</v>
      </c>
      <c r="V196" s="113" t="s">
        <v>1566</v>
      </c>
      <c r="W196" s="97"/>
      <c r="X196" s="239"/>
      <c r="Y196" s="285"/>
      <c r="Z196" s="285"/>
      <c r="AB196" s="285"/>
      <c r="AC196" s="285"/>
    </row>
    <row r="197" spans="1:29" s="39" customFormat="1" ht="12.75" customHeight="1">
      <c r="A197" s="206"/>
      <c r="B197" s="114" t="s">
        <v>104</v>
      </c>
      <c r="C197" s="33"/>
      <c r="D197" s="207"/>
      <c r="E197" s="210" t="s">
        <v>73</v>
      </c>
      <c r="F197" s="35" t="s">
        <v>68</v>
      </c>
      <c r="G197" s="36"/>
      <c r="H197" s="42"/>
      <c r="I197" s="112" t="s">
        <v>5</v>
      </c>
      <c r="J197" s="115" t="s">
        <v>1564</v>
      </c>
      <c r="K197" s="97"/>
      <c r="L197" s="38"/>
      <c r="M197" s="206"/>
      <c r="N197" s="114" t="s">
        <v>104</v>
      </c>
      <c r="O197" s="33"/>
      <c r="P197" s="207"/>
      <c r="Q197" s="210" t="s">
        <v>73</v>
      </c>
      <c r="R197" s="35" t="s">
        <v>155</v>
      </c>
      <c r="S197" s="36"/>
      <c r="T197" s="42"/>
      <c r="U197" s="112" t="s">
        <v>5</v>
      </c>
      <c r="V197" s="115" t="s">
        <v>1567</v>
      </c>
      <c r="W197" s="97"/>
      <c r="X197" s="239"/>
      <c r="Y197" s="285"/>
      <c r="Z197" s="285"/>
      <c r="AB197" s="285"/>
      <c r="AC197" s="285"/>
    </row>
    <row r="198" spans="1:29" s="39" customFormat="1" ht="12.75" customHeight="1">
      <c r="A198" s="206"/>
      <c r="B198" s="114" t="s">
        <v>1446</v>
      </c>
      <c r="C198" s="33"/>
      <c r="D198" s="207"/>
      <c r="E198" s="210" t="s">
        <v>76</v>
      </c>
      <c r="F198" s="35" t="s">
        <v>1568</v>
      </c>
      <c r="G198" s="211"/>
      <c r="H198" s="42"/>
      <c r="I198" s="112" t="s">
        <v>109</v>
      </c>
      <c r="J198" s="115" t="s">
        <v>1569</v>
      </c>
      <c r="K198" s="97"/>
      <c r="L198" s="38"/>
      <c r="M198" s="206"/>
      <c r="N198" s="114" t="s">
        <v>1570</v>
      </c>
      <c r="O198" s="33"/>
      <c r="P198" s="207"/>
      <c r="Q198" s="210" t="s">
        <v>76</v>
      </c>
      <c r="R198" s="35" t="s">
        <v>776</v>
      </c>
      <c r="S198" s="211"/>
      <c r="T198" s="42"/>
      <c r="U198" s="112" t="s">
        <v>109</v>
      </c>
      <c r="V198" s="115" t="s">
        <v>1571</v>
      </c>
      <c r="W198" s="97"/>
      <c r="X198" s="239"/>
      <c r="Y198" s="285"/>
      <c r="Z198" s="285"/>
      <c r="AB198" s="285"/>
      <c r="AC198" s="285"/>
    </row>
    <row r="199" spans="1:29" s="39" customFormat="1" ht="12.75" customHeight="1">
      <c r="A199" s="222"/>
      <c r="B199" s="43"/>
      <c r="C199" s="43"/>
      <c r="D199" s="207"/>
      <c r="E199" s="208" t="s">
        <v>79</v>
      </c>
      <c r="F199" s="214" t="s">
        <v>536</v>
      </c>
      <c r="G199" s="43"/>
      <c r="H199" s="43"/>
      <c r="I199" s="118" t="s">
        <v>115</v>
      </c>
      <c r="J199" s="115" t="s">
        <v>1569</v>
      </c>
      <c r="K199" s="119"/>
      <c r="L199" s="46"/>
      <c r="M199" s="222"/>
      <c r="N199" s="43"/>
      <c r="O199" s="43"/>
      <c r="P199" s="207"/>
      <c r="Q199" s="208" t="s">
        <v>79</v>
      </c>
      <c r="R199" s="214" t="s">
        <v>1572</v>
      </c>
      <c r="S199" s="43"/>
      <c r="T199" s="43"/>
      <c r="U199" s="118" t="s">
        <v>115</v>
      </c>
      <c r="V199" s="115" t="s">
        <v>1571</v>
      </c>
      <c r="W199" s="119"/>
      <c r="X199" s="239"/>
      <c r="Y199" s="285"/>
      <c r="Z199" s="285"/>
      <c r="AB199" s="285"/>
      <c r="AC199" s="285"/>
    </row>
    <row r="200" spans="1:29" ht="4.5" customHeight="1">
      <c r="A200" s="223"/>
      <c r="B200" s="224"/>
      <c r="C200" s="225"/>
      <c r="D200" s="226"/>
      <c r="E200" s="227"/>
      <c r="F200" s="228"/>
      <c r="G200" s="229"/>
      <c r="H200" s="229"/>
      <c r="I200" s="225"/>
      <c r="J200" s="224"/>
      <c r="K200" s="230"/>
      <c r="M200" s="223"/>
      <c r="N200" s="224"/>
      <c r="O200" s="225"/>
      <c r="P200" s="226"/>
      <c r="Q200" s="227"/>
      <c r="R200" s="228"/>
      <c r="S200" s="229"/>
      <c r="T200" s="229"/>
      <c r="U200" s="225"/>
      <c r="V200" s="224"/>
      <c r="W200" s="230"/>
      <c r="Y200" s="285"/>
      <c r="Z200" s="285"/>
      <c r="AA200" s="39"/>
      <c r="AB200" s="285"/>
      <c r="AC200" s="285"/>
    </row>
    <row r="201" spans="1:29" ht="14.25" customHeight="1">
      <c r="A201" s="130"/>
      <c r="B201" s="130" t="s">
        <v>117</v>
      </c>
      <c r="C201" s="131"/>
      <c r="D201" s="132" t="s">
        <v>118</v>
      </c>
      <c r="E201" s="132" t="s">
        <v>119</v>
      </c>
      <c r="F201" s="132" t="s">
        <v>120</v>
      </c>
      <c r="G201" s="133" t="s">
        <v>121</v>
      </c>
      <c r="H201" s="134"/>
      <c r="I201" s="131" t="s">
        <v>122</v>
      </c>
      <c r="J201" s="132" t="s">
        <v>117</v>
      </c>
      <c r="K201" s="130" t="s">
        <v>123</v>
      </c>
      <c r="L201" s="26">
        <v>150</v>
      </c>
      <c r="M201" s="130"/>
      <c r="N201" s="130" t="s">
        <v>117</v>
      </c>
      <c r="O201" s="131"/>
      <c r="P201" s="132" t="s">
        <v>118</v>
      </c>
      <c r="Q201" s="132" t="s">
        <v>119</v>
      </c>
      <c r="R201" s="132" t="s">
        <v>120</v>
      </c>
      <c r="S201" s="133" t="s">
        <v>121</v>
      </c>
      <c r="T201" s="134"/>
      <c r="U201" s="131" t="s">
        <v>122</v>
      </c>
      <c r="V201" s="132" t="s">
        <v>117</v>
      </c>
      <c r="W201" s="130" t="s">
        <v>123</v>
      </c>
      <c r="Y201" s="285"/>
      <c r="Z201" s="285"/>
      <c r="AA201" s="39"/>
      <c r="AB201" s="285"/>
      <c r="AC201" s="285"/>
    </row>
    <row r="202" spans="1:29" ht="14.25" customHeight="1">
      <c r="A202" s="136" t="s">
        <v>123</v>
      </c>
      <c r="B202" s="179" t="s">
        <v>124</v>
      </c>
      <c r="C202" s="180" t="s">
        <v>125</v>
      </c>
      <c r="D202" s="181" t="s">
        <v>126</v>
      </c>
      <c r="E202" s="181" t="s">
        <v>127</v>
      </c>
      <c r="F202" s="181"/>
      <c r="G202" s="139" t="s">
        <v>125</v>
      </c>
      <c r="H202" s="139" t="s">
        <v>122</v>
      </c>
      <c r="I202" s="137"/>
      <c r="J202" s="136" t="s">
        <v>124</v>
      </c>
      <c r="K202" s="136"/>
      <c r="L202" s="26">
        <v>150</v>
      </c>
      <c r="M202" s="136" t="s">
        <v>123</v>
      </c>
      <c r="N202" s="179" t="s">
        <v>124</v>
      </c>
      <c r="O202" s="180" t="s">
        <v>125</v>
      </c>
      <c r="P202" s="181" t="s">
        <v>126</v>
      </c>
      <c r="Q202" s="181" t="s">
        <v>127</v>
      </c>
      <c r="R202" s="181"/>
      <c r="S202" s="139" t="s">
        <v>125</v>
      </c>
      <c r="T202" s="139" t="s">
        <v>122</v>
      </c>
      <c r="U202" s="137"/>
      <c r="V202" s="136" t="s">
        <v>124</v>
      </c>
      <c r="W202" s="136"/>
      <c r="Y202" s="285"/>
      <c r="Z202" s="285"/>
      <c r="AA202" s="39"/>
      <c r="AB202" s="285"/>
      <c r="AC202" s="285"/>
    </row>
    <row r="203" spans="1:29" ht="16.5" customHeight="1">
      <c r="A203" s="141">
        <v>-0.5</v>
      </c>
      <c r="B203" s="142">
        <v>1</v>
      </c>
      <c r="C203" s="143">
        <v>3</v>
      </c>
      <c r="D203" s="182" t="s">
        <v>179</v>
      </c>
      <c r="E203" s="144" t="s">
        <v>100</v>
      </c>
      <c r="F203" s="145">
        <v>11</v>
      </c>
      <c r="G203" s="146">
        <v>450</v>
      </c>
      <c r="H203" s="146"/>
      <c r="I203" s="147">
        <v>8</v>
      </c>
      <c r="J203" s="148">
        <v>5</v>
      </c>
      <c r="K203" s="149">
        <v>0.5</v>
      </c>
      <c r="L203" s="26"/>
      <c r="M203" s="141">
        <v>1.875</v>
      </c>
      <c r="N203" s="142">
        <v>4</v>
      </c>
      <c r="O203" s="143">
        <v>3</v>
      </c>
      <c r="P203" s="182" t="s">
        <v>180</v>
      </c>
      <c r="Q203" s="144" t="s">
        <v>100</v>
      </c>
      <c r="R203" s="145">
        <v>8</v>
      </c>
      <c r="S203" s="146">
        <v>120</v>
      </c>
      <c r="T203" s="146"/>
      <c r="U203" s="147">
        <v>8</v>
      </c>
      <c r="V203" s="148">
        <v>2</v>
      </c>
      <c r="W203" s="149">
        <v>-1.875</v>
      </c>
      <c r="Y203" s="285"/>
      <c r="Z203" s="285"/>
      <c r="AA203" s="39"/>
      <c r="AB203" s="285"/>
      <c r="AC203" s="285"/>
    </row>
    <row r="204" spans="1:29" ht="16.5" customHeight="1">
      <c r="A204" s="141">
        <v>0.5</v>
      </c>
      <c r="B204" s="142">
        <v>5</v>
      </c>
      <c r="C204" s="143">
        <v>5</v>
      </c>
      <c r="D204" s="182" t="s">
        <v>179</v>
      </c>
      <c r="E204" s="144" t="s">
        <v>5</v>
      </c>
      <c r="F204" s="145">
        <v>12</v>
      </c>
      <c r="G204" s="146">
        <v>480</v>
      </c>
      <c r="H204" s="146"/>
      <c r="I204" s="147">
        <v>1</v>
      </c>
      <c r="J204" s="148">
        <v>1</v>
      </c>
      <c r="K204" s="149">
        <v>-0.5</v>
      </c>
      <c r="L204" s="26"/>
      <c r="M204" s="141">
        <v>-5.75</v>
      </c>
      <c r="N204" s="142">
        <v>0</v>
      </c>
      <c r="O204" s="143">
        <v>5</v>
      </c>
      <c r="P204" s="190" t="s">
        <v>128</v>
      </c>
      <c r="Q204" s="144" t="s">
        <v>100</v>
      </c>
      <c r="R204" s="145">
        <v>7</v>
      </c>
      <c r="S204" s="146"/>
      <c r="T204" s="146">
        <v>200</v>
      </c>
      <c r="U204" s="147">
        <v>1</v>
      </c>
      <c r="V204" s="148">
        <v>6</v>
      </c>
      <c r="W204" s="149">
        <v>5.75</v>
      </c>
      <c r="Y204" s="285"/>
      <c r="Z204" s="285"/>
      <c r="AA204" s="39"/>
      <c r="AB204" s="285"/>
      <c r="AC204" s="285"/>
    </row>
    <row r="205" spans="1:29" ht="16.5" customHeight="1">
      <c r="A205" s="141">
        <v>-0.5</v>
      </c>
      <c r="B205" s="142">
        <v>1</v>
      </c>
      <c r="C205" s="143">
        <v>6</v>
      </c>
      <c r="D205" s="182" t="s">
        <v>179</v>
      </c>
      <c r="E205" s="144" t="s">
        <v>100</v>
      </c>
      <c r="F205" s="145">
        <v>11</v>
      </c>
      <c r="G205" s="146">
        <v>450</v>
      </c>
      <c r="H205" s="146"/>
      <c r="I205" s="147">
        <v>7</v>
      </c>
      <c r="J205" s="148">
        <v>5</v>
      </c>
      <c r="K205" s="149">
        <v>0.5</v>
      </c>
      <c r="L205" s="26"/>
      <c r="M205" s="141">
        <v>10.25</v>
      </c>
      <c r="N205" s="142">
        <v>6</v>
      </c>
      <c r="O205" s="143">
        <v>6</v>
      </c>
      <c r="P205" s="182" t="s">
        <v>128</v>
      </c>
      <c r="Q205" s="144" t="s">
        <v>5</v>
      </c>
      <c r="R205" s="145">
        <v>10</v>
      </c>
      <c r="S205" s="146">
        <v>630</v>
      </c>
      <c r="T205" s="146"/>
      <c r="U205" s="147">
        <v>7</v>
      </c>
      <c r="V205" s="148">
        <v>0</v>
      </c>
      <c r="W205" s="149">
        <v>-10.25</v>
      </c>
      <c r="Y205" s="285"/>
      <c r="Z205" s="285"/>
      <c r="AA205" s="39"/>
      <c r="AB205" s="285"/>
      <c r="AC205" s="285"/>
    </row>
    <row r="206" spans="1:29" ht="16.5" customHeight="1">
      <c r="A206" s="141">
        <v>0.5</v>
      </c>
      <c r="B206" s="142">
        <v>5</v>
      </c>
      <c r="C206" s="143">
        <v>4</v>
      </c>
      <c r="D206" s="182" t="s">
        <v>179</v>
      </c>
      <c r="E206" s="144" t="s">
        <v>5</v>
      </c>
      <c r="F206" s="145">
        <v>12</v>
      </c>
      <c r="G206" s="146">
        <v>480</v>
      </c>
      <c r="H206" s="146"/>
      <c r="I206" s="147">
        <v>2</v>
      </c>
      <c r="J206" s="148">
        <v>1</v>
      </c>
      <c r="K206" s="149">
        <v>-0.5</v>
      </c>
      <c r="L206" s="26"/>
      <c r="M206" s="141">
        <v>-3.375</v>
      </c>
      <c r="N206" s="142">
        <v>2</v>
      </c>
      <c r="O206" s="143">
        <v>4</v>
      </c>
      <c r="P206" s="182" t="s">
        <v>129</v>
      </c>
      <c r="Q206" s="144" t="s">
        <v>115</v>
      </c>
      <c r="R206" s="145">
        <v>8</v>
      </c>
      <c r="S206" s="146"/>
      <c r="T206" s="146">
        <v>110</v>
      </c>
      <c r="U206" s="147">
        <v>2</v>
      </c>
      <c r="V206" s="148">
        <v>4</v>
      </c>
      <c r="W206" s="149">
        <v>3.375</v>
      </c>
      <c r="Y206" s="192"/>
      <c r="Z206" s="192"/>
      <c r="AB206" s="192"/>
      <c r="AC206" s="192"/>
    </row>
    <row r="207" spans="1:30" s="39" customFormat="1" ht="30" customHeight="1">
      <c r="A207" s="192"/>
      <c r="B207" s="193"/>
      <c r="C207" s="47"/>
      <c r="D207" s="48"/>
      <c r="E207" s="49"/>
      <c r="F207" s="27"/>
      <c r="G207" s="51"/>
      <c r="H207" s="51"/>
      <c r="I207" s="47"/>
      <c r="J207" s="193"/>
      <c r="K207" s="192"/>
      <c r="L207" s="26"/>
      <c r="M207" s="192"/>
      <c r="N207" s="193"/>
      <c r="O207" s="47"/>
      <c r="P207" s="48"/>
      <c r="Q207" s="49"/>
      <c r="R207" s="50"/>
      <c r="S207" s="51"/>
      <c r="T207" s="51"/>
      <c r="U207" s="47"/>
      <c r="V207" s="193"/>
      <c r="W207" s="192"/>
      <c r="X207" s="238"/>
      <c r="Y207" s="192"/>
      <c r="Z207" s="192"/>
      <c r="AA207" s="27"/>
      <c r="AB207" s="192"/>
      <c r="AC207" s="192"/>
      <c r="AD207" s="27"/>
    </row>
    <row r="208" spans="1:30" s="39" customFormat="1" ht="15">
      <c r="A208" s="18"/>
      <c r="B208" s="19" t="s">
        <v>61</v>
      </c>
      <c r="C208" s="20"/>
      <c r="D208" s="19"/>
      <c r="E208" s="21" t="s">
        <v>699</v>
      </c>
      <c r="F208" s="22"/>
      <c r="G208" s="23" t="s">
        <v>63</v>
      </c>
      <c r="H208" s="23"/>
      <c r="I208" s="24" t="s">
        <v>137</v>
      </c>
      <c r="J208" s="24"/>
      <c r="K208" s="25"/>
      <c r="L208" s="26">
        <v>150</v>
      </c>
      <c r="M208" s="18"/>
      <c r="N208" s="19" t="s">
        <v>61</v>
      </c>
      <c r="O208" s="20"/>
      <c r="P208" s="19"/>
      <c r="Q208" s="21" t="s">
        <v>700</v>
      </c>
      <c r="R208" s="22"/>
      <c r="S208" s="23" t="s">
        <v>63</v>
      </c>
      <c r="T208" s="23"/>
      <c r="U208" s="24" t="s">
        <v>139</v>
      </c>
      <c r="V208" s="24"/>
      <c r="W208" s="25"/>
      <c r="X208" s="238"/>
      <c r="Y208" s="25"/>
      <c r="Z208" s="25"/>
      <c r="AA208" s="27"/>
      <c r="AB208" s="25"/>
      <c r="AC208" s="25"/>
      <c r="AD208" s="27"/>
    </row>
    <row r="209" spans="1:30" s="39" customFormat="1" ht="12.75">
      <c r="A209" s="28"/>
      <c r="B209" s="28"/>
      <c r="C209" s="29"/>
      <c r="D209" s="30"/>
      <c r="E209" s="30"/>
      <c r="F209" s="30"/>
      <c r="G209" s="31" t="s">
        <v>67</v>
      </c>
      <c r="H209" s="31"/>
      <c r="I209" s="24" t="s">
        <v>140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67</v>
      </c>
      <c r="T209" s="31"/>
      <c r="U209" s="24" t="s">
        <v>141</v>
      </c>
      <c r="V209" s="24"/>
      <c r="W209" s="25"/>
      <c r="X209" s="238"/>
      <c r="Y209" s="25"/>
      <c r="Z209" s="25"/>
      <c r="AA209" s="27"/>
      <c r="AB209" s="25"/>
      <c r="AC209" s="25"/>
      <c r="AD209" s="27"/>
    </row>
    <row r="210" spans="1:30" s="39" customFormat="1" ht="4.5" customHeight="1">
      <c r="A210" s="198"/>
      <c r="B210" s="199"/>
      <c r="C210" s="200"/>
      <c r="D210" s="201"/>
      <c r="E210" s="202"/>
      <c r="F210" s="203"/>
      <c r="G210" s="204"/>
      <c r="H210" s="204"/>
      <c r="I210" s="200"/>
      <c r="J210" s="199"/>
      <c r="K210" s="205"/>
      <c r="L210" s="26"/>
      <c r="M210" s="198"/>
      <c r="N210" s="199"/>
      <c r="O210" s="200"/>
      <c r="P210" s="201"/>
      <c r="Q210" s="202"/>
      <c r="R210" s="203"/>
      <c r="S210" s="204"/>
      <c r="T210" s="204"/>
      <c r="U210" s="200"/>
      <c r="V210" s="199"/>
      <c r="W210" s="205"/>
      <c r="X210" s="238"/>
      <c r="Y210" s="283"/>
      <c r="Z210" s="283"/>
      <c r="AA210" s="27"/>
      <c r="AB210" s="283"/>
      <c r="AC210" s="283"/>
      <c r="AD210" s="27"/>
    </row>
    <row r="211" spans="1:29" s="39" customFormat="1" ht="12.75" customHeight="1">
      <c r="A211" s="206"/>
      <c r="B211" s="32"/>
      <c r="C211" s="33"/>
      <c r="D211" s="207"/>
      <c r="E211" s="208" t="s">
        <v>70</v>
      </c>
      <c r="F211" s="35" t="s">
        <v>379</v>
      </c>
      <c r="G211" s="36"/>
      <c r="H211" s="42"/>
      <c r="I211" s="42"/>
      <c r="J211" s="275"/>
      <c r="K211" s="209"/>
      <c r="L211" s="38"/>
      <c r="M211" s="206"/>
      <c r="N211" s="32"/>
      <c r="O211" s="33"/>
      <c r="P211" s="207"/>
      <c r="Q211" s="208" t="s">
        <v>70</v>
      </c>
      <c r="R211" s="35" t="s">
        <v>1573</v>
      </c>
      <c r="S211" s="36"/>
      <c r="T211" s="42"/>
      <c r="U211" s="42"/>
      <c r="V211" s="275"/>
      <c r="W211" s="209"/>
      <c r="X211" s="239"/>
      <c r="Y211" s="284"/>
      <c r="Z211" s="284"/>
      <c r="AB211" s="284"/>
      <c r="AC211" s="284"/>
    </row>
    <row r="212" spans="1:29" s="39" customFormat="1" ht="12.75" customHeight="1">
      <c r="A212" s="206"/>
      <c r="B212" s="32"/>
      <c r="C212" s="33"/>
      <c r="D212" s="207"/>
      <c r="E212" s="210" t="s">
        <v>73</v>
      </c>
      <c r="F212" s="35" t="s">
        <v>1175</v>
      </c>
      <c r="G212" s="211"/>
      <c r="H212" s="42"/>
      <c r="I212" s="44"/>
      <c r="J212" s="27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5.1</v>
      </c>
      <c r="K212" s="277"/>
      <c r="L212" s="38"/>
      <c r="M212" s="206"/>
      <c r="N212" s="32"/>
      <c r="O212" s="33"/>
      <c r="P212" s="207"/>
      <c r="Q212" s="210" t="s">
        <v>73</v>
      </c>
      <c r="R212" s="35" t="s">
        <v>984</v>
      </c>
      <c r="S212" s="211"/>
      <c r="T212" s="42"/>
      <c r="U212" s="44"/>
      <c r="V212" s="27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11.1</v>
      </c>
      <c r="W212" s="277"/>
      <c r="X212" s="239"/>
      <c r="Y212" s="284"/>
      <c r="Z212" s="284"/>
      <c r="AB212" s="284"/>
      <c r="AC212" s="284"/>
    </row>
    <row r="213" spans="1:29" s="39" customFormat="1" ht="12.75" customHeight="1">
      <c r="A213" s="206"/>
      <c r="B213" s="32"/>
      <c r="C213" s="33"/>
      <c r="D213" s="207"/>
      <c r="E213" s="210" t="s">
        <v>76</v>
      </c>
      <c r="F213" s="35" t="s">
        <v>1574</v>
      </c>
      <c r="G213" s="36"/>
      <c r="H213" s="42"/>
      <c r="I213" s="27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14.1</v>
      </c>
      <c r="J213" s="276" t="str">
        <f>IF(J212="","","+")</f>
        <v>+</v>
      </c>
      <c r="K213" s="27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10.1</v>
      </c>
      <c r="L213" s="38"/>
      <c r="M213" s="206"/>
      <c r="N213" s="32"/>
      <c r="O213" s="33"/>
      <c r="P213" s="207"/>
      <c r="Q213" s="210" t="s">
        <v>76</v>
      </c>
      <c r="R213" s="35" t="s">
        <v>230</v>
      </c>
      <c r="S213" s="36"/>
      <c r="T213" s="42"/>
      <c r="U213" s="27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1.1</v>
      </c>
      <c r="V213" s="276" t="str">
        <f>IF(V212="","","+")</f>
        <v>+</v>
      </c>
      <c r="W213" s="27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9.1</v>
      </c>
      <c r="X213" s="239"/>
      <c r="Y213" s="284"/>
      <c r="Z213" s="284"/>
      <c r="AB213" s="284"/>
      <c r="AC213" s="284"/>
    </row>
    <row r="214" spans="1:29" s="39" customFormat="1" ht="12.75" customHeight="1">
      <c r="A214" s="206"/>
      <c r="B214" s="32"/>
      <c r="C214" s="33"/>
      <c r="D214" s="207"/>
      <c r="E214" s="208" t="s">
        <v>79</v>
      </c>
      <c r="F214" s="35" t="s">
        <v>736</v>
      </c>
      <c r="G214" s="36"/>
      <c r="H214" s="42"/>
      <c r="I214" s="44"/>
      <c r="J214" s="27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11.1</v>
      </c>
      <c r="K214" s="277"/>
      <c r="L214" s="38"/>
      <c r="M214" s="206"/>
      <c r="N214" s="32"/>
      <c r="O214" s="33"/>
      <c r="P214" s="207"/>
      <c r="Q214" s="208" t="s">
        <v>79</v>
      </c>
      <c r="R214" s="35" t="s">
        <v>1575</v>
      </c>
      <c r="S214" s="36"/>
      <c r="T214" s="42"/>
      <c r="U214" s="44"/>
      <c r="V214" s="27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19.1</v>
      </c>
      <c r="W214" s="277"/>
      <c r="X214" s="239"/>
      <c r="Y214" s="284"/>
      <c r="Z214" s="284"/>
      <c r="AB214" s="284"/>
      <c r="AC214" s="284"/>
    </row>
    <row r="215" spans="1:29" s="39" customFormat="1" ht="12.75" customHeight="1">
      <c r="A215" s="213" t="s">
        <v>70</v>
      </c>
      <c r="B215" s="214" t="s">
        <v>1576</v>
      </c>
      <c r="C215" s="33"/>
      <c r="D215" s="207"/>
      <c r="F215" s="36"/>
      <c r="G215" s="208" t="s">
        <v>70</v>
      </c>
      <c r="H215" s="216" t="s">
        <v>657</v>
      </c>
      <c r="I215" s="36"/>
      <c r="J215" s="211"/>
      <c r="K215" s="209"/>
      <c r="L215" s="38"/>
      <c r="M215" s="213" t="s">
        <v>70</v>
      </c>
      <c r="N215" s="214" t="s">
        <v>708</v>
      </c>
      <c r="O215" s="33"/>
      <c r="P215" s="207"/>
      <c r="R215" s="36"/>
      <c r="S215" s="208" t="s">
        <v>70</v>
      </c>
      <c r="T215" s="216" t="s">
        <v>1101</v>
      </c>
      <c r="U215" s="36"/>
      <c r="V215" s="211"/>
      <c r="W215" s="209"/>
      <c r="X215" s="239"/>
      <c r="Y215" s="284"/>
      <c r="Z215" s="284"/>
      <c r="AB215" s="284"/>
      <c r="AC215" s="284"/>
    </row>
    <row r="216" spans="1:29" s="39" customFormat="1" ht="12.75" customHeight="1">
      <c r="A216" s="217" t="s">
        <v>73</v>
      </c>
      <c r="B216" s="214" t="s">
        <v>152</v>
      </c>
      <c r="C216" s="45"/>
      <c r="D216" s="207"/>
      <c r="F216" s="218"/>
      <c r="G216" s="210" t="s">
        <v>73</v>
      </c>
      <c r="H216" s="216" t="s">
        <v>1577</v>
      </c>
      <c r="I216" s="36"/>
      <c r="J216" s="211"/>
      <c r="K216" s="209"/>
      <c r="L216" s="38"/>
      <c r="M216" s="217" t="s">
        <v>73</v>
      </c>
      <c r="N216" s="219" t="s">
        <v>532</v>
      </c>
      <c r="O216" s="45"/>
      <c r="P216" s="207"/>
      <c r="R216" s="218"/>
      <c r="S216" s="210" t="s">
        <v>73</v>
      </c>
      <c r="T216" s="216" t="s">
        <v>98</v>
      </c>
      <c r="U216" s="36"/>
      <c r="V216" s="211"/>
      <c r="W216" s="209"/>
      <c r="X216" s="239"/>
      <c r="Y216" s="284"/>
      <c r="Z216" s="284"/>
      <c r="AB216" s="284"/>
      <c r="AC216" s="284"/>
    </row>
    <row r="217" spans="1:29" s="39" customFormat="1" ht="12.75" customHeight="1">
      <c r="A217" s="217" t="s">
        <v>76</v>
      </c>
      <c r="B217" s="214" t="s">
        <v>188</v>
      </c>
      <c r="C217" s="33"/>
      <c r="D217" s="207"/>
      <c r="F217" s="218"/>
      <c r="G217" s="210" t="s">
        <v>76</v>
      </c>
      <c r="H217" s="216" t="s">
        <v>881</v>
      </c>
      <c r="I217" s="36"/>
      <c r="J217" s="36"/>
      <c r="K217" s="209"/>
      <c r="L217" s="38"/>
      <c r="M217" s="217" t="s">
        <v>76</v>
      </c>
      <c r="N217" s="214" t="s">
        <v>78</v>
      </c>
      <c r="O217" s="33"/>
      <c r="P217" s="207"/>
      <c r="R217" s="218"/>
      <c r="S217" s="210" t="s">
        <v>76</v>
      </c>
      <c r="T217" s="216" t="s">
        <v>1578</v>
      </c>
      <c r="U217" s="36"/>
      <c r="V217" s="36"/>
      <c r="W217" s="209"/>
      <c r="X217" s="239"/>
      <c r="Y217" s="284"/>
      <c r="Z217" s="284"/>
      <c r="AB217" s="284"/>
      <c r="AC217" s="284"/>
    </row>
    <row r="218" spans="1:29" s="39" customFormat="1" ht="12.75" customHeight="1">
      <c r="A218" s="213" t="s">
        <v>79</v>
      </c>
      <c r="B218" s="214" t="s">
        <v>460</v>
      </c>
      <c r="C218" s="45"/>
      <c r="D218" s="207"/>
      <c r="F218" s="36"/>
      <c r="G218" s="208" t="s">
        <v>79</v>
      </c>
      <c r="H218" s="216" t="s">
        <v>479</v>
      </c>
      <c r="I218" s="95"/>
      <c r="J218" s="108" t="s">
        <v>96</v>
      </c>
      <c r="K218" s="97"/>
      <c r="L218" s="38"/>
      <c r="M218" s="213" t="s">
        <v>79</v>
      </c>
      <c r="N218" s="214" t="s">
        <v>1579</v>
      </c>
      <c r="O218" s="45"/>
      <c r="P218" s="207"/>
      <c r="R218" s="36"/>
      <c r="S218" s="208" t="s">
        <v>79</v>
      </c>
      <c r="T218" s="216" t="s">
        <v>369</v>
      </c>
      <c r="U218" s="95"/>
      <c r="V218" s="108" t="s">
        <v>96</v>
      </c>
      <c r="W218" s="97"/>
      <c r="X218" s="239"/>
      <c r="Y218" s="285"/>
      <c r="Z218" s="285"/>
      <c r="AB218" s="285"/>
      <c r="AC218" s="285"/>
    </row>
    <row r="219" spans="1:29" s="39" customFormat="1" ht="12.75" customHeight="1">
      <c r="A219" s="220"/>
      <c r="B219" s="45"/>
      <c r="C219" s="208"/>
      <c r="D219" s="207"/>
      <c r="E219" s="208" t="s">
        <v>70</v>
      </c>
      <c r="F219" s="35" t="s">
        <v>702</v>
      </c>
      <c r="G219" s="36"/>
      <c r="H219" s="221"/>
      <c r="I219" s="112" t="s">
        <v>100</v>
      </c>
      <c r="J219" s="113" t="s">
        <v>1580</v>
      </c>
      <c r="K219" s="97"/>
      <c r="L219" s="38"/>
      <c r="M219" s="220"/>
      <c r="N219" s="45"/>
      <c r="O219" s="208"/>
      <c r="P219" s="207"/>
      <c r="Q219" s="208" t="s">
        <v>70</v>
      </c>
      <c r="R219" s="35" t="s">
        <v>413</v>
      </c>
      <c r="S219" s="36"/>
      <c r="T219" s="221"/>
      <c r="U219" s="112" t="s">
        <v>100</v>
      </c>
      <c r="V219" s="113" t="s">
        <v>1581</v>
      </c>
      <c r="W219" s="97"/>
      <c r="X219" s="239"/>
      <c r="Y219" s="285"/>
      <c r="Z219" s="285"/>
      <c r="AB219" s="285"/>
      <c r="AC219" s="285"/>
    </row>
    <row r="220" spans="1:29" s="39" customFormat="1" ht="12.75" customHeight="1">
      <c r="A220" s="206"/>
      <c r="B220" s="114" t="s">
        <v>104</v>
      </c>
      <c r="C220" s="33"/>
      <c r="D220" s="207"/>
      <c r="E220" s="210" t="s">
        <v>73</v>
      </c>
      <c r="F220" s="35" t="s">
        <v>194</v>
      </c>
      <c r="G220" s="36"/>
      <c r="H220" s="42"/>
      <c r="I220" s="112" t="s">
        <v>5</v>
      </c>
      <c r="J220" s="115" t="s">
        <v>1580</v>
      </c>
      <c r="K220" s="97"/>
      <c r="L220" s="38"/>
      <c r="M220" s="206"/>
      <c r="N220" s="114" t="s">
        <v>104</v>
      </c>
      <c r="O220" s="33"/>
      <c r="P220" s="207"/>
      <c r="Q220" s="210" t="s">
        <v>73</v>
      </c>
      <c r="R220" s="35" t="s">
        <v>1582</v>
      </c>
      <c r="S220" s="36"/>
      <c r="T220" s="42"/>
      <c r="U220" s="112" t="s">
        <v>5</v>
      </c>
      <c r="V220" s="115" t="s">
        <v>1583</v>
      </c>
      <c r="W220" s="97"/>
      <c r="X220" s="239"/>
      <c r="Y220" s="285"/>
      <c r="Z220" s="285"/>
      <c r="AB220" s="285"/>
      <c r="AC220" s="285"/>
    </row>
    <row r="221" spans="1:29" s="39" customFormat="1" ht="12.75" customHeight="1">
      <c r="A221" s="206"/>
      <c r="B221" s="114" t="s">
        <v>170</v>
      </c>
      <c r="C221" s="33"/>
      <c r="D221" s="207"/>
      <c r="E221" s="210" t="s">
        <v>76</v>
      </c>
      <c r="F221" s="35" t="s">
        <v>289</v>
      </c>
      <c r="G221" s="211"/>
      <c r="H221" s="42"/>
      <c r="I221" s="112" t="s">
        <v>109</v>
      </c>
      <c r="J221" s="115" t="s">
        <v>1584</v>
      </c>
      <c r="K221" s="97"/>
      <c r="L221" s="38"/>
      <c r="M221" s="206"/>
      <c r="N221" s="114" t="s">
        <v>1585</v>
      </c>
      <c r="O221" s="33"/>
      <c r="P221" s="207"/>
      <c r="Q221" s="210" t="s">
        <v>76</v>
      </c>
      <c r="R221" s="35" t="s">
        <v>1102</v>
      </c>
      <c r="S221" s="211"/>
      <c r="T221" s="42"/>
      <c r="U221" s="112" t="s">
        <v>109</v>
      </c>
      <c r="V221" s="115" t="s">
        <v>1586</v>
      </c>
      <c r="W221" s="97"/>
      <c r="X221" s="239"/>
      <c r="Y221" s="285"/>
      <c r="Z221" s="285"/>
      <c r="AB221" s="285"/>
      <c r="AC221" s="285"/>
    </row>
    <row r="222" spans="1:29" s="39" customFormat="1" ht="12.75" customHeight="1">
      <c r="A222" s="222"/>
      <c r="B222" s="43"/>
      <c r="C222" s="43"/>
      <c r="D222" s="207"/>
      <c r="E222" s="208" t="s">
        <v>79</v>
      </c>
      <c r="F222" s="214" t="s">
        <v>1587</v>
      </c>
      <c r="G222" s="43"/>
      <c r="H222" s="43"/>
      <c r="I222" s="118" t="s">
        <v>115</v>
      </c>
      <c r="J222" s="115" t="s">
        <v>1584</v>
      </c>
      <c r="K222" s="119"/>
      <c r="L222" s="46"/>
      <c r="M222" s="222"/>
      <c r="N222" s="43"/>
      <c r="O222" s="43"/>
      <c r="P222" s="207"/>
      <c r="Q222" s="208" t="s">
        <v>79</v>
      </c>
      <c r="R222" s="214" t="s">
        <v>778</v>
      </c>
      <c r="S222" s="43"/>
      <c r="T222" s="43"/>
      <c r="U222" s="118" t="s">
        <v>115</v>
      </c>
      <c r="V222" s="115" t="s">
        <v>1588</v>
      </c>
      <c r="W222" s="119"/>
      <c r="X222" s="239"/>
      <c r="Y222" s="117"/>
      <c r="Z222" s="117"/>
      <c r="AB222" s="117"/>
      <c r="AC222" s="117"/>
    </row>
    <row r="223" spans="1:29" ht="4.5" customHeight="1">
      <c r="A223" s="223"/>
      <c r="B223" s="224"/>
      <c r="C223" s="225"/>
      <c r="D223" s="226"/>
      <c r="E223" s="227"/>
      <c r="F223" s="228"/>
      <c r="G223" s="229"/>
      <c r="H223" s="229"/>
      <c r="I223" s="225"/>
      <c r="J223" s="224"/>
      <c r="K223" s="230"/>
      <c r="M223" s="223"/>
      <c r="N223" s="224"/>
      <c r="O223" s="225"/>
      <c r="P223" s="226"/>
      <c r="Q223" s="227"/>
      <c r="R223" s="228"/>
      <c r="S223" s="229"/>
      <c r="T223" s="229"/>
      <c r="U223" s="225"/>
      <c r="V223" s="224"/>
      <c r="W223" s="230"/>
      <c r="Y223" s="283"/>
      <c r="Z223" s="283"/>
      <c r="AB223" s="283"/>
      <c r="AC223" s="283"/>
    </row>
    <row r="224" spans="1:30" ht="14.25" customHeight="1">
      <c r="A224" s="130"/>
      <c r="B224" s="130" t="s">
        <v>117</v>
      </c>
      <c r="C224" s="131"/>
      <c r="D224" s="132" t="s">
        <v>118</v>
      </c>
      <c r="E224" s="132" t="s">
        <v>119</v>
      </c>
      <c r="F224" s="132" t="s">
        <v>120</v>
      </c>
      <c r="G224" s="133" t="s">
        <v>121</v>
      </c>
      <c r="H224" s="134"/>
      <c r="I224" s="131" t="s">
        <v>122</v>
      </c>
      <c r="J224" s="132" t="s">
        <v>117</v>
      </c>
      <c r="K224" s="130" t="s">
        <v>123</v>
      </c>
      <c r="L224" s="26">
        <v>150</v>
      </c>
      <c r="M224" s="130"/>
      <c r="N224" s="130" t="s">
        <v>117</v>
      </c>
      <c r="O224" s="131"/>
      <c r="P224" s="132" t="s">
        <v>118</v>
      </c>
      <c r="Q224" s="132" t="s">
        <v>119</v>
      </c>
      <c r="R224" s="132" t="s">
        <v>120</v>
      </c>
      <c r="S224" s="133" t="s">
        <v>121</v>
      </c>
      <c r="T224" s="134"/>
      <c r="U224" s="131" t="s">
        <v>122</v>
      </c>
      <c r="V224" s="132" t="s">
        <v>117</v>
      </c>
      <c r="W224" s="130" t="s">
        <v>123</v>
      </c>
      <c r="X224" s="240" t="s">
        <v>1229</v>
      </c>
      <c r="Y224" s="311" t="s">
        <v>1230</v>
      </c>
      <c r="Z224" s="313" t="s">
        <v>1231</v>
      </c>
      <c r="AA224" s="315" t="s">
        <v>1232</v>
      </c>
      <c r="AB224" s="311" t="s">
        <v>1233</v>
      </c>
      <c r="AC224" s="313" t="s">
        <v>1231</v>
      </c>
      <c r="AD224" s="315" t="s">
        <v>1232</v>
      </c>
    </row>
    <row r="225" spans="1:30" ht="14.25" customHeight="1">
      <c r="A225" s="136" t="s">
        <v>123</v>
      </c>
      <c r="B225" s="179" t="s">
        <v>124</v>
      </c>
      <c r="C225" s="180" t="s">
        <v>125</v>
      </c>
      <c r="D225" s="181" t="s">
        <v>126</v>
      </c>
      <c r="E225" s="181" t="s">
        <v>127</v>
      </c>
      <c r="F225" s="181"/>
      <c r="G225" s="139" t="s">
        <v>125</v>
      </c>
      <c r="H225" s="139" t="s">
        <v>122</v>
      </c>
      <c r="I225" s="137"/>
      <c r="J225" s="136" t="s">
        <v>124</v>
      </c>
      <c r="K225" s="136"/>
      <c r="L225" s="26">
        <v>150</v>
      </c>
      <c r="M225" s="136" t="s">
        <v>123</v>
      </c>
      <c r="N225" s="179" t="s">
        <v>124</v>
      </c>
      <c r="O225" s="180" t="s">
        <v>125</v>
      </c>
      <c r="P225" s="181" t="s">
        <v>126</v>
      </c>
      <c r="Q225" s="181" t="s">
        <v>127</v>
      </c>
      <c r="R225" s="181"/>
      <c r="S225" s="139" t="s">
        <v>125</v>
      </c>
      <c r="T225" s="139" t="s">
        <v>122</v>
      </c>
      <c r="U225" s="137"/>
      <c r="V225" s="136" t="s">
        <v>124</v>
      </c>
      <c r="W225" s="136"/>
      <c r="X225" s="241" t="s">
        <v>1234</v>
      </c>
      <c r="Y225" s="312"/>
      <c r="Z225" s="314"/>
      <c r="AA225" s="316"/>
      <c r="AB225" s="312"/>
      <c r="AC225" s="314"/>
      <c r="AD225" s="316"/>
    </row>
    <row r="226" spans="1:30" ht="16.5" customHeight="1">
      <c r="A226" s="141">
        <v>-0.625</v>
      </c>
      <c r="B226" s="142">
        <v>2</v>
      </c>
      <c r="C226" s="143">
        <v>2</v>
      </c>
      <c r="D226" s="182" t="s">
        <v>182</v>
      </c>
      <c r="E226" s="144" t="s">
        <v>5</v>
      </c>
      <c r="F226" s="145">
        <v>6</v>
      </c>
      <c r="G226" s="146"/>
      <c r="H226" s="146">
        <v>150</v>
      </c>
      <c r="I226" s="147">
        <v>7</v>
      </c>
      <c r="J226" s="148">
        <v>4</v>
      </c>
      <c r="K226" s="149">
        <v>0.625</v>
      </c>
      <c r="L226" s="26"/>
      <c r="M226" s="141">
        <v>9.5</v>
      </c>
      <c r="N226" s="142">
        <v>6</v>
      </c>
      <c r="O226" s="143">
        <v>2</v>
      </c>
      <c r="P226" s="182" t="s">
        <v>1280</v>
      </c>
      <c r="Q226" s="144" t="s">
        <v>5</v>
      </c>
      <c r="R226" s="145">
        <v>12</v>
      </c>
      <c r="S226" s="146">
        <v>1440</v>
      </c>
      <c r="T226" s="146"/>
      <c r="U226" s="147">
        <v>7</v>
      </c>
      <c r="V226" s="148">
        <v>0</v>
      </c>
      <c r="W226" s="149">
        <v>-9.5</v>
      </c>
      <c r="X226" s="242">
        <f>A226+M226+A249</f>
        <v>9.75</v>
      </c>
      <c r="Y226" s="196">
        <f>O226</f>
        <v>2</v>
      </c>
      <c r="Z226" s="243">
        <f>MATCH(A226,{-40000,-0.9999999999,1,40000},1)-1+MATCH(M226,{-40000,-0.9999999999,1,40000},1)-1+MATCH(A249,{-40000,-0.9999999999,1,40000},1)-1</f>
        <v>4</v>
      </c>
      <c r="AA226" s="243">
        <f>MATCH(X226,{-40000,-9.9999999999,-6.9999999999,-2.9999999999,3,7,10,40000},1)/2-0.5</f>
        <v>2.5</v>
      </c>
      <c r="AB226" s="196">
        <f>U226</f>
        <v>7</v>
      </c>
      <c r="AC226" s="243">
        <f>6-Z226</f>
        <v>2</v>
      </c>
      <c r="AD226" s="243">
        <f>3-AA226</f>
        <v>0.5</v>
      </c>
    </row>
    <row r="227" spans="1:30" ht="16.5" customHeight="1">
      <c r="A227" s="141">
        <v>-1.625</v>
      </c>
      <c r="B227" s="142">
        <v>0</v>
      </c>
      <c r="C227" s="143">
        <v>5</v>
      </c>
      <c r="D227" s="182" t="s">
        <v>129</v>
      </c>
      <c r="E227" s="144" t="s">
        <v>109</v>
      </c>
      <c r="F227" s="145">
        <v>10</v>
      </c>
      <c r="G227" s="146"/>
      <c r="H227" s="146">
        <v>170</v>
      </c>
      <c r="I227" s="147">
        <v>8</v>
      </c>
      <c r="J227" s="148">
        <v>6</v>
      </c>
      <c r="K227" s="149">
        <v>1.625</v>
      </c>
      <c r="L227" s="26"/>
      <c r="M227" s="141">
        <v>-4.75</v>
      </c>
      <c r="N227" s="142">
        <v>2</v>
      </c>
      <c r="O227" s="143">
        <v>5</v>
      </c>
      <c r="P227" s="190" t="s">
        <v>128</v>
      </c>
      <c r="Q227" s="144" t="s">
        <v>5</v>
      </c>
      <c r="R227" s="145">
        <v>12</v>
      </c>
      <c r="S227" s="146">
        <v>690</v>
      </c>
      <c r="T227" s="146"/>
      <c r="U227" s="147">
        <v>8</v>
      </c>
      <c r="V227" s="148">
        <v>4</v>
      </c>
      <c r="W227" s="149">
        <v>4.75</v>
      </c>
      <c r="X227" s="242">
        <f>A227+M227+A250</f>
        <v>-7.875</v>
      </c>
      <c r="Y227" s="196">
        <f>O227</f>
        <v>5</v>
      </c>
      <c r="Z227" s="243">
        <f>MATCH(A227,{-40000,-0.9999999999,1,40000},1)-1+MATCH(M227,{-40000,-0.9999999999,1,40000},1)-1+MATCH(A250,{-40000,-0.9999999999,1,40000},1)-1</f>
        <v>0</v>
      </c>
      <c r="AA227" s="243">
        <f>MATCH(X227,{-40000,-9.9999999999,-6.9999999999,-2.9999999999,3,7,10,40000},1)/2-0.5</f>
        <v>0.5</v>
      </c>
      <c r="AB227" s="196">
        <f>U227</f>
        <v>8</v>
      </c>
      <c r="AC227" s="243">
        <f>6-Z227</f>
        <v>6</v>
      </c>
      <c r="AD227" s="243">
        <f>3-AA227</f>
        <v>2.5</v>
      </c>
    </row>
    <row r="228" spans="1:30" ht="16.5" customHeight="1">
      <c r="A228" s="141">
        <v>5.375</v>
      </c>
      <c r="B228" s="142">
        <v>6</v>
      </c>
      <c r="C228" s="143">
        <v>6</v>
      </c>
      <c r="D228" s="182" t="s">
        <v>128</v>
      </c>
      <c r="E228" s="144" t="s">
        <v>115</v>
      </c>
      <c r="F228" s="145">
        <v>8</v>
      </c>
      <c r="G228" s="146">
        <v>100</v>
      </c>
      <c r="H228" s="146"/>
      <c r="I228" s="147">
        <v>4</v>
      </c>
      <c r="J228" s="148">
        <v>0</v>
      </c>
      <c r="K228" s="149">
        <v>-5.375</v>
      </c>
      <c r="L228" s="26"/>
      <c r="M228" s="141">
        <v>-6.125</v>
      </c>
      <c r="N228" s="142">
        <v>0</v>
      </c>
      <c r="O228" s="143">
        <v>6</v>
      </c>
      <c r="P228" s="182" t="s">
        <v>128</v>
      </c>
      <c r="Q228" s="144" t="s">
        <v>5</v>
      </c>
      <c r="R228" s="145">
        <v>10</v>
      </c>
      <c r="S228" s="146">
        <v>630</v>
      </c>
      <c r="T228" s="146"/>
      <c r="U228" s="147">
        <v>4</v>
      </c>
      <c r="V228" s="148">
        <v>6</v>
      </c>
      <c r="W228" s="149">
        <v>6.125</v>
      </c>
      <c r="X228" s="242">
        <f>A228+M228+A251</f>
        <v>11</v>
      </c>
      <c r="Y228" s="196">
        <f>O228</f>
        <v>6</v>
      </c>
      <c r="Z228" s="243">
        <f>MATCH(A228,{-40000,-0.9999999999,1,40000},1)-1+MATCH(M228,{-40000,-0.9999999999,1,40000},1)-1+MATCH(A251,{-40000,-0.9999999999,1,40000},1)-1</f>
        <v>4</v>
      </c>
      <c r="AA228" s="243">
        <f>MATCH(X228,{-40000,-9.9999999999,-6.9999999999,-2.9999999999,3,7,10,40000},1)/2-0.5</f>
        <v>3</v>
      </c>
      <c r="AB228" s="196">
        <f>U228</f>
        <v>4</v>
      </c>
      <c r="AC228" s="243">
        <f>6-Z228</f>
        <v>2</v>
      </c>
      <c r="AD228" s="243">
        <f>3-AA228</f>
        <v>0</v>
      </c>
    </row>
    <row r="229" spans="1:30" ht="16.5" customHeight="1">
      <c r="A229" s="141">
        <v>-0.625</v>
      </c>
      <c r="B229" s="142">
        <v>4</v>
      </c>
      <c r="C229" s="143">
        <v>1</v>
      </c>
      <c r="D229" s="182" t="s">
        <v>129</v>
      </c>
      <c r="E229" s="144" t="s">
        <v>109</v>
      </c>
      <c r="F229" s="145">
        <v>9</v>
      </c>
      <c r="G229" s="146"/>
      <c r="H229" s="146">
        <v>140</v>
      </c>
      <c r="I229" s="147">
        <v>3</v>
      </c>
      <c r="J229" s="148">
        <v>2</v>
      </c>
      <c r="K229" s="149">
        <v>0.625</v>
      </c>
      <c r="L229" s="26"/>
      <c r="M229" s="141">
        <v>3.625</v>
      </c>
      <c r="N229" s="142">
        <v>4</v>
      </c>
      <c r="O229" s="143">
        <v>1</v>
      </c>
      <c r="P229" s="182" t="s">
        <v>698</v>
      </c>
      <c r="Q229" s="144" t="s">
        <v>109</v>
      </c>
      <c r="R229" s="145">
        <v>6</v>
      </c>
      <c r="S229" s="146">
        <v>1100</v>
      </c>
      <c r="T229" s="146"/>
      <c r="U229" s="147">
        <v>3</v>
      </c>
      <c r="V229" s="148">
        <v>2</v>
      </c>
      <c r="W229" s="149">
        <v>-3.625</v>
      </c>
      <c r="X229" s="242">
        <f>A229+M229+A252</f>
        <v>-6.875</v>
      </c>
      <c r="Y229" s="196">
        <f>O229</f>
        <v>1</v>
      </c>
      <c r="Z229" s="243">
        <f>MATCH(A229,{-40000,-0.9999999999,1,40000},1)-1+MATCH(M229,{-40000,-0.9999999999,1,40000},1)-1+MATCH(A252,{-40000,-0.9999999999,1,40000},1)-1</f>
        <v>3</v>
      </c>
      <c r="AA229" s="243">
        <f>MATCH(X229,{-40000,-9.9999999999,-6.9999999999,-2.9999999999,3,7,10,40000},1)/2-0.5</f>
        <v>1</v>
      </c>
      <c r="AB229" s="196">
        <f>U229</f>
        <v>3</v>
      </c>
      <c r="AC229" s="243">
        <f>6-Z229</f>
        <v>3</v>
      </c>
      <c r="AD229" s="243">
        <f>3-AA229</f>
        <v>2</v>
      </c>
    </row>
    <row r="230" spans="1:29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  <c r="X230" s="239"/>
      <c r="Y230" s="27"/>
      <c r="Z230" s="27"/>
      <c r="AB230" s="27"/>
      <c r="AC230" s="27"/>
    </row>
    <row r="231" spans="1:29" s="39" customFormat="1" ht="15">
      <c r="A231" s="18"/>
      <c r="B231" s="19" t="s">
        <v>61</v>
      </c>
      <c r="C231" s="20"/>
      <c r="D231" s="19"/>
      <c r="E231" s="21" t="s">
        <v>729</v>
      </c>
      <c r="F231" s="22"/>
      <c r="G231" s="23" t="s">
        <v>63</v>
      </c>
      <c r="H231" s="23"/>
      <c r="I231" s="24" t="s">
        <v>64</v>
      </c>
      <c r="J231" s="24"/>
      <c r="K231" s="25"/>
      <c r="L231" s="26">
        <v>150</v>
      </c>
      <c r="X231" s="239"/>
      <c r="Y231" s="25"/>
      <c r="Z231" s="25"/>
      <c r="AB231" s="25"/>
      <c r="AC231" s="25"/>
    </row>
    <row r="232" spans="1:29" s="39" customFormat="1" ht="12.75">
      <c r="A232" s="28"/>
      <c r="B232" s="28"/>
      <c r="C232" s="29"/>
      <c r="D232" s="30"/>
      <c r="E232" s="30"/>
      <c r="F232" s="30"/>
      <c r="G232" s="31" t="s">
        <v>67</v>
      </c>
      <c r="H232" s="31"/>
      <c r="I232" s="24" t="s">
        <v>69</v>
      </c>
      <c r="J232" s="24"/>
      <c r="K232" s="25"/>
      <c r="L232" s="26">
        <v>150</v>
      </c>
      <c r="X232" s="239"/>
      <c r="Y232" s="25"/>
      <c r="Z232" s="25"/>
      <c r="AB232" s="25"/>
      <c r="AC232" s="25"/>
    </row>
    <row r="233" spans="1:29" s="39" customFormat="1" ht="4.5" customHeight="1">
      <c r="A233" s="198"/>
      <c r="B233" s="199"/>
      <c r="C233" s="200"/>
      <c r="D233" s="201"/>
      <c r="E233" s="202"/>
      <c r="F233" s="203"/>
      <c r="G233" s="204"/>
      <c r="H233" s="204"/>
      <c r="I233" s="200"/>
      <c r="J233" s="199"/>
      <c r="K233" s="205"/>
      <c r="L233" s="26"/>
      <c r="X233" s="239"/>
      <c r="Y233" s="283"/>
      <c r="Z233" s="283"/>
      <c r="AB233" s="283"/>
      <c r="AC233" s="283"/>
    </row>
    <row r="234" spans="1:29" s="39" customFormat="1" ht="12.75" customHeight="1">
      <c r="A234" s="206"/>
      <c r="B234" s="32"/>
      <c r="C234" s="33"/>
      <c r="D234" s="207"/>
      <c r="E234" s="208" t="s">
        <v>70</v>
      </c>
      <c r="F234" s="35" t="s">
        <v>247</v>
      </c>
      <c r="G234" s="36"/>
      <c r="H234" s="42"/>
      <c r="I234" s="42"/>
      <c r="J234" s="275"/>
      <c r="K234" s="209"/>
      <c r="L234" s="38"/>
      <c r="X234" s="239"/>
      <c r="Y234" s="284"/>
      <c r="Z234" s="284"/>
      <c r="AB234" s="284"/>
      <c r="AC234" s="284"/>
    </row>
    <row r="235" spans="1:29" s="39" customFormat="1" ht="12.75" customHeight="1">
      <c r="A235" s="206"/>
      <c r="B235" s="32"/>
      <c r="C235" s="33"/>
      <c r="D235" s="207"/>
      <c r="E235" s="210" t="s">
        <v>73</v>
      </c>
      <c r="F235" s="212" t="s">
        <v>893</v>
      </c>
      <c r="G235" s="211"/>
      <c r="H235" s="42"/>
      <c r="I235" s="44"/>
      <c r="J235" s="27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9.1</v>
      </c>
      <c r="K235" s="277"/>
      <c r="L235" s="38"/>
      <c r="X235" s="239"/>
      <c r="Y235" s="284"/>
      <c r="Z235" s="284"/>
      <c r="AB235" s="284"/>
      <c r="AC235" s="284"/>
    </row>
    <row r="236" spans="1:29" s="39" customFormat="1" ht="12.75" customHeight="1">
      <c r="A236" s="206"/>
      <c r="B236" s="32"/>
      <c r="C236" s="33"/>
      <c r="D236" s="207"/>
      <c r="E236" s="210" t="s">
        <v>76</v>
      </c>
      <c r="F236" s="35" t="s">
        <v>654</v>
      </c>
      <c r="G236" s="36"/>
      <c r="H236" s="42"/>
      <c r="I236" s="27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11.1</v>
      </c>
      <c r="J236" s="276" t="str">
        <f>IF(J235="","","+")</f>
        <v>+</v>
      </c>
      <c r="K236" s="27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6.1</v>
      </c>
      <c r="L236" s="38"/>
      <c r="X236" s="239"/>
      <c r="Y236" s="284"/>
      <c r="Z236" s="284"/>
      <c r="AB236" s="284"/>
      <c r="AC236" s="284"/>
    </row>
    <row r="237" spans="1:29" s="39" customFormat="1" ht="12.75" customHeight="1">
      <c r="A237" s="206"/>
      <c r="B237" s="32"/>
      <c r="C237" s="33"/>
      <c r="D237" s="207"/>
      <c r="E237" s="208" t="s">
        <v>79</v>
      </c>
      <c r="F237" s="35" t="s">
        <v>1062</v>
      </c>
      <c r="G237" s="36"/>
      <c r="H237" s="42"/>
      <c r="I237" s="44"/>
      <c r="J237" s="27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14.1</v>
      </c>
      <c r="K237" s="277"/>
      <c r="L237" s="38"/>
      <c r="X237" s="239"/>
      <c r="Y237" s="284"/>
      <c r="Z237" s="284"/>
      <c r="AB237" s="284"/>
      <c r="AC237" s="284"/>
    </row>
    <row r="238" spans="1:29" s="39" customFormat="1" ht="12.75" customHeight="1">
      <c r="A238" s="213" t="s">
        <v>70</v>
      </c>
      <c r="B238" s="219" t="s">
        <v>873</v>
      </c>
      <c r="C238" s="33"/>
      <c r="D238" s="207"/>
      <c r="F238" s="36"/>
      <c r="G238" s="208" t="s">
        <v>70</v>
      </c>
      <c r="H238" s="216" t="s">
        <v>1589</v>
      </c>
      <c r="I238" s="36"/>
      <c r="J238" s="211"/>
      <c r="K238" s="209"/>
      <c r="L238" s="38"/>
      <c r="X238" s="239"/>
      <c r="Y238" s="284"/>
      <c r="Z238" s="284"/>
      <c r="AB238" s="284"/>
      <c r="AC238" s="284"/>
    </row>
    <row r="239" spans="1:29" s="39" customFormat="1" ht="12.75" customHeight="1">
      <c r="A239" s="217" t="s">
        <v>73</v>
      </c>
      <c r="B239" s="214" t="s">
        <v>1590</v>
      </c>
      <c r="C239" s="45"/>
      <c r="D239" s="207"/>
      <c r="F239" s="218"/>
      <c r="G239" s="210" t="s">
        <v>73</v>
      </c>
      <c r="H239" s="216" t="s">
        <v>594</v>
      </c>
      <c r="I239" s="36"/>
      <c r="J239" s="211"/>
      <c r="K239" s="209"/>
      <c r="L239" s="38"/>
      <c r="X239" s="239"/>
      <c r="Y239" s="284"/>
      <c r="Z239" s="284"/>
      <c r="AB239" s="284"/>
      <c r="AC239" s="284"/>
    </row>
    <row r="240" spans="1:29" s="39" customFormat="1" ht="12.75" customHeight="1">
      <c r="A240" s="217" t="s">
        <v>76</v>
      </c>
      <c r="B240" s="214" t="s">
        <v>419</v>
      </c>
      <c r="C240" s="33"/>
      <c r="D240" s="207"/>
      <c r="F240" s="218"/>
      <c r="G240" s="210" t="s">
        <v>76</v>
      </c>
      <c r="H240" s="216" t="s">
        <v>341</v>
      </c>
      <c r="I240" s="36"/>
      <c r="J240" s="36"/>
      <c r="K240" s="209"/>
      <c r="L240" s="38"/>
      <c r="X240" s="239"/>
      <c r="Y240" s="284"/>
      <c r="Z240" s="284"/>
      <c r="AB240" s="284"/>
      <c r="AC240" s="284"/>
    </row>
    <row r="241" spans="1:29" s="39" customFormat="1" ht="12.75" customHeight="1">
      <c r="A241" s="213" t="s">
        <v>79</v>
      </c>
      <c r="B241" s="214" t="s">
        <v>1340</v>
      </c>
      <c r="C241" s="45"/>
      <c r="D241" s="207"/>
      <c r="F241" s="36"/>
      <c r="G241" s="208" t="s">
        <v>79</v>
      </c>
      <c r="H241" s="215" t="s">
        <v>240</v>
      </c>
      <c r="I241" s="95"/>
      <c r="J241" s="108" t="s">
        <v>96</v>
      </c>
      <c r="K241" s="97"/>
      <c r="L241" s="38"/>
      <c r="X241" s="239"/>
      <c r="Y241" s="285"/>
      <c r="Z241" s="285"/>
      <c r="AB241" s="285"/>
      <c r="AC241" s="285"/>
    </row>
    <row r="242" spans="1:29" s="39" customFormat="1" ht="12.75" customHeight="1">
      <c r="A242" s="220"/>
      <c r="B242" s="45"/>
      <c r="C242" s="208"/>
      <c r="D242" s="207"/>
      <c r="E242" s="208" t="s">
        <v>70</v>
      </c>
      <c r="F242" s="35" t="s">
        <v>197</v>
      </c>
      <c r="G242" s="36"/>
      <c r="H242" s="221"/>
      <c r="I242" s="112" t="s">
        <v>100</v>
      </c>
      <c r="J242" s="113" t="s">
        <v>1591</v>
      </c>
      <c r="K242" s="97"/>
      <c r="L242" s="38"/>
      <c r="X242" s="239"/>
      <c r="Y242" s="285"/>
      <c r="Z242" s="285"/>
      <c r="AB242" s="285"/>
      <c r="AC242" s="285"/>
    </row>
    <row r="243" spans="1:29" s="39" customFormat="1" ht="12.75" customHeight="1">
      <c r="A243" s="206"/>
      <c r="B243" s="114" t="s">
        <v>104</v>
      </c>
      <c r="C243" s="33"/>
      <c r="D243" s="207"/>
      <c r="E243" s="210" t="s">
        <v>73</v>
      </c>
      <c r="F243" s="35" t="s">
        <v>1050</v>
      </c>
      <c r="G243" s="36"/>
      <c r="H243" s="42"/>
      <c r="I243" s="112" t="s">
        <v>5</v>
      </c>
      <c r="J243" s="115" t="s">
        <v>1592</v>
      </c>
      <c r="K243" s="97"/>
      <c r="L243" s="38"/>
      <c r="X243" s="239"/>
      <c r="Y243" s="285"/>
      <c r="Z243" s="285"/>
      <c r="AB243" s="285"/>
      <c r="AC243" s="285"/>
    </row>
    <row r="244" spans="1:29" s="39" customFormat="1" ht="12.75" customHeight="1">
      <c r="A244" s="206"/>
      <c r="B244" s="114" t="s">
        <v>1593</v>
      </c>
      <c r="C244" s="33"/>
      <c r="D244" s="207"/>
      <c r="E244" s="210" t="s">
        <v>76</v>
      </c>
      <c r="F244" s="35" t="s">
        <v>1594</v>
      </c>
      <c r="G244" s="211"/>
      <c r="H244" s="42"/>
      <c r="I244" s="112" t="s">
        <v>109</v>
      </c>
      <c r="J244" s="115" t="s">
        <v>1595</v>
      </c>
      <c r="K244" s="97"/>
      <c r="L244" s="38"/>
      <c r="X244" s="239"/>
      <c r="Y244" s="285"/>
      <c r="Z244" s="285"/>
      <c r="AB244" s="285"/>
      <c r="AC244" s="285"/>
    </row>
    <row r="245" spans="1:30" s="39" customFormat="1" ht="12.75" customHeight="1">
      <c r="A245" s="222"/>
      <c r="B245" s="43"/>
      <c r="C245" s="43"/>
      <c r="D245" s="207"/>
      <c r="E245" s="208" t="s">
        <v>79</v>
      </c>
      <c r="F245" s="214" t="s">
        <v>1596</v>
      </c>
      <c r="G245" s="43"/>
      <c r="H245" s="43"/>
      <c r="I245" s="118" t="s">
        <v>115</v>
      </c>
      <c r="J245" s="115" t="s">
        <v>1595</v>
      </c>
      <c r="K245" s="119"/>
      <c r="L245" s="46"/>
      <c r="X245" s="239"/>
      <c r="Y245" s="25"/>
      <c r="Z245" s="25"/>
      <c r="AB245" s="25"/>
      <c r="AC245" s="25"/>
      <c r="AD245" s="27"/>
    </row>
    <row r="246" spans="1:29" ht="4.5" customHeight="1">
      <c r="A246" s="223"/>
      <c r="B246" s="224"/>
      <c r="C246" s="225"/>
      <c r="D246" s="226"/>
      <c r="E246" s="227"/>
      <c r="F246" s="228"/>
      <c r="G246" s="229"/>
      <c r="H246" s="229"/>
      <c r="I246" s="225"/>
      <c r="J246" s="224"/>
      <c r="K246" s="230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239"/>
      <c r="Y246" s="25"/>
      <c r="Z246" s="25"/>
      <c r="AA246" s="39"/>
      <c r="AB246" s="25"/>
      <c r="AC246" s="25"/>
    </row>
    <row r="247" spans="1:29" ht="12.75" customHeight="1">
      <c r="A247" s="130"/>
      <c r="B247" s="130" t="s">
        <v>117</v>
      </c>
      <c r="C247" s="131"/>
      <c r="D247" s="132" t="s">
        <v>118</v>
      </c>
      <c r="E247" s="132" t="s">
        <v>119</v>
      </c>
      <c r="F247" s="132" t="s">
        <v>120</v>
      </c>
      <c r="G247" s="133" t="s">
        <v>121</v>
      </c>
      <c r="H247" s="134"/>
      <c r="I247" s="131" t="s">
        <v>122</v>
      </c>
      <c r="J247" s="132" t="s">
        <v>117</v>
      </c>
      <c r="K247" s="130" t="s">
        <v>123</v>
      </c>
      <c r="L247" s="26">
        <v>150</v>
      </c>
      <c r="O247" s="27"/>
      <c r="U247" s="27"/>
      <c r="X247" s="239"/>
      <c r="Y247" s="283"/>
      <c r="Z247" s="283"/>
      <c r="AA247" s="39"/>
      <c r="AB247" s="283"/>
      <c r="AC247" s="283"/>
    </row>
    <row r="248" spans="1:29" ht="12.75">
      <c r="A248" s="136" t="s">
        <v>123</v>
      </c>
      <c r="B248" s="179" t="s">
        <v>124</v>
      </c>
      <c r="C248" s="180" t="s">
        <v>125</v>
      </c>
      <c r="D248" s="181" t="s">
        <v>126</v>
      </c>
      <c r="E248" s="181" t="s">
        <v>127</v>
      </c>
      <c r="F248" s="181"/>
      <c r="G248" s="139" t="s">
        <v>125</v>
      </c>
      <c r="H248" s="139" t="s">
        <v>122</v>
      </c>
      <c r="I248" s="137"/>
      <c r="J248" s="136" t="s">
        <v>124</v>
      </c>
      <c r="K248" s="136"/>
      <c r="L248" s="26">
        <v>150</v>
      </c>
      <c r="O248" s="27"/>
      <c r="U248" s="27"/>
      <c r="X248" s="239"/>
      <c r="Y248" s="284"/>
      <c r="Z248" s="284"/>
      <c r="AA248" s="39"/>
      <c r="AB248" s="284"/>
      <c r="AC248" s="284"/>
    </row>
    <row r="249" spans="1:29" ht="16.5" customHeight="1">
      <c r="A249" s="141">
        <v>0.875</v>
      </c>
      <c r="B249" s="142">
        <v>4</v>
      </c>
      <c r="C249" s="143">
        <v>2</v>
      </c>
      <c r="D249" s="182" t="s">
        <v>1018</v>
      </c>
      <c r="E249" s="144" t="s">
        <v>5</v>
      </c>
      <c r="F249" s="145">
        <v>12</v>
      </c>
      <c r="G249" s="146">
        <v>620</v>
      </c>
      <c r="H249" s="146"/>
      <c r="I249" s="147">
        <v>7</v>
      </c>
      <c r="J249" s="148">
        <v>2</v>
      </c>
      <c r="K249" s="149">
        <v>-0.875</v>
      </c>
      <c r="L249" s="26"/>
      <c r="O249" s="27"/>
      <c r="U249" s="27"/>
      <c r="X249" s="239"/>
      <c r="Y249" s="284"/>
      <c r="Z249" s="284"/>
      <c r="AA249" s="39"/>
      <c r="AB249" s="284"/>
      <c r="AC249" s="284"/>
    </row>
    <row r="250" spans="1:29" ht="16.5" customHeight="1">
      <c r="A250" s="141">
        <v>-1.5</v>
      </c>
      <c r="B250" s="142">
        <v>2</v>
      </c>
      <c r="C250" s="143">
        <v>5</v>
      </c>
      <c r="D250" s="182" t="s">
        <v>300</v>
      </c>
      <c r="E250" s="144" t="s">
        <v>109</v>
      </c>
      <c r="F250" s="145">
        <v>6</v>
      </c>
      <c r="G250" s="146">
        <v>500</v>
      </c>
      <c r="H250" s="146"/>
      <c r="I250" s="147">
        <v>8</v>
      </c>
      <c r="J250" s="148">
        <v>4</v>
      </c>
      <c r="K250" s="149">
        <v>1.5</v>
      </c>
      <c r="L250" s="26"/>
      <c r="O250" s="27"/>
      <c r="U250" s="27"/>
      <c r="X250" s="239"/>
      <c r="Y250" s="284"/>
      <c r="Z250" s="284"/>
      <c r="AA250" s="39"/>
      <c r="AB250" s="284"/>
      <c r="AC250" s="284"/>
    </row>
    <row r="251" spans="1:29" ht="16.5" customHeight="1">
      <c r="A251" s="141">
        <v>11.75</v>
      </c>
      <c r="B251" s="142">
        <v>6</v>
      </c>
      <c r="C251" s="143">
        <v>6</v>
      </c>
      <c r="D251" s="182" t="s">
        <v>1412</v>
      </c>
      <c r="E251" s="144" t="s">
        <v>5</v>
      </c>
      <c r="F251" s="145">
        <v>12</v>
      </c>
      <c r="G251" s="146">
        <v>1370</v>
      </c>
      <c r="H251" s="146"/>
      <c r="I251" s="147">
        <v>4</v>
      </c>
      <c r="J251" s="148">
        <v>0</v>
      </c>
      <c r="K251" s="149">
        <v>-11.75</v>
      </c>
      <c r="L251" s="26"/>
      <c r="O251" s="27"/>
      <c r="U251" s="27"/>
      <c r="X251" s="239"/>
      <c r="Y251" s="284"/>
      <c r="Z251" s="284"/>
      <c r="AA251" s="39"/>
      <c r="AB251" s="284"/>
      <c r="AC251" s="284"/>
    </row>
    <row r="252" spans="1:29" ht="16.5" customHeight="1">
      <c r="A252" s="141">
        <v>-9.875</v>
      </c>
      <c r="B252" s="142">
        <v>0</v>
      </c>
      <c r="C252" s="143">
        <v>1</v>
      </c>
      <c r="D252" s="182" t="s">
        <v>130</v>
      </c>
      <c r="E252" s="144" t="s">
        <v>115</v>
      </c>
      <c r="F252" s="145">
        <v>9</v>
      </c>
      <c r="G252" s="146">
        <v>50</v>
      </c>
      <c r="H252" s="146"/>
      <c r="I252" s="147">
        <v>3</v>
      </c>
      <c r="J252" s="148">
        <v>6</v>
      </c>
      <c r="K252" s="149">
        <v>9.875</v>
      </c>
      <c r="L252" s="26"/>
      <c r="O252" s="27"/>
      <c r="U252" s="27"/>
      <c r="X252" s="239"/>
      <c r="Y252" s="284"/>
      <c r="Z252" s="284"/>
      <c r="AA252" s="39"/>
      <c r="AB252" s="284"/>
      <c r="AC252" s="284"/>
    </row>
    <row r="253" spans="24:29" ht="12.75">
      <c r="X253" s="239"/>
      <c r="Y253" s="284"/>
      <c r="Z253" s="284"/>
      <c r="AA253" s="39"/>
      <c r="AB253" s="284"/>
      <c r="AC253" s="284"/>
    </row>
    <row r="254" spans="24:29" ht="12.75">
      <c r="X254" s="239"/>
      <c r="Y254" s="284"/>
      <c r="Z254" s="284"/>
      <c r="AA254" s="39"/>
      <c r="AB254" s="284"/>
      <c r="AC254" s="284"/>
    </row>
    <row r="255" spans="24:29" ht="12.75">
      <c r="X255" s="239"/>
      <c r="Y255" s="285"/>
      <c r="Z255" s="285"/>
      <c r="AA255" s="39"/>
      <c r="AB255" s="285"/>
      <c r="AC255" s="285"/>
    </row>
    <row r="256" spans="24:29" ht="12.75">
      <c r="X256" s="239"/>
      <c r="Y256" s="285"/>
      <c r="Z256" s="285"/>
      <c r="AA256" s="39"/>
      <c r="AB256" s="285"/>
      <c r="AC256" s="285"/>
    </row>
    <row r="257" spans="24:29" ht="12.75">
      <c r="X257" s="239"/>
      <c r="Y257" s="285"/>
      <c r="Z257" s="285"/>
      <c r="AA257" s="39"/>
      <c r="AB257" s="285"/>
      <c r="AC257" s="285"/>
    </row>
    <row r="258" spans="24:29" ht="12.75">
      <c r="X258" s="239"/>
      <c r="Y258" s="285"/>
      <c r="Z258" s="285"/>
      <c r="AA258" s="39"/>
      <c r="AB258" s="285"/>
      <c r="AC258" s="285"/>
    </row>
    <row r="259" spans="24:29" ht="12.75">
      <c r="X259" s="239"/>
      <c r="Y259" s="285"/>
      <c r="Z259" s="285"/>
      <c r="AA259" s="39"/>
      <c r="AB259" s="285"/>
      <c r="AC259" s="285"/>
    </row>
    <row r="260" spans="25:29" ht="12.75">
      <c r="Y260" s="285"/>
      <c r="Z260" s="285"/>
      <c r="AA260" s="39"/>
      <c r="AB260" s="285"/>
      <c r="AC260" s="285"/>
    </row>
    <row r="261" spans="25:29" ht="12.75">
      <c r="Y261" s="285"/>
      <c r="Z261" s="285"/>
      <c r="AA261" s="39"/>
      <c r="AB261" s="285"/>
      <c r="AC261" s="285"/>
    </row>
    <row r="262" spans="25:29" ht="12.75">
      <c r="Y262" s="285"/>
      <c r="Z262" s="285"/>
      <c r="AA262" s="39"/>
      <c r="AB262" s="285"/>
      <c r="AC262" s="285"/>
    </row>
    <row r="263" spans="25:29" ht="12.75">
      <c r="Y263" s="285"/>
      <c r="Z263" s="285"/>
      <c r="AA263" s="39"/>
      <c r="AB263" s="285"/>
      <c r="AC263" s="285"/>
    </row>
    <row r="264" spans="25:29" ht="12.75">
      <c r="Y264" s="285"/>
      <c r="Z264" s="285"/>
      <c r="AA264" s="39"/>
      <c r="AB264" s="285"/>
      <c r="AC264" s="285"/>
    </row>
    <row r="265" spans="25:29" ht="12.75">
      <c r="Y265" s="285"/>
      <c r="Z265" s="285"/>
      <c r="AA265" s="39"/>
      <c r="AB265" s="285"/>
      <c r="AC265" s="285"/>
    </row>
    <row r="266" spans="25:29" ht="12.75">
      <c r="Y266" s="192"/>
      <c r="Z266" s="192"/>
      <c r="AB266" s="192"/>
      <c r="AC266" s="192"/>
    </row>
  </sheetData>
  <sheetProtection/>
  <mergeCells count="42">
    <mergeCell ref="AA40:AA41"/>
    <mergeCell ref="AB40:AB41"/>
    <mergeCell ref="Y17:Y18"/>
    <mergeCell ref="Z17:Z18"/>
    <mergeCell ref="AA17:AA18"/>
    <mergeCell ref="AB17:AB18"/>
    <mergeCell ref="Y40:Y41"/>
    <mergeCell ref="Z40:Z41"/>
    <mergeCell ref="AC17:AC18"/>
    <mergeCell ref="AD17:AD18"/>
    <mergeCell ref="AC40:AC41"/>
    <mergeCell ref="AD40:AD41"/>
    <mergeCell ref="Y86:Y87"/>
    <mergeCell ref="Z86:Z87"/>
    <mergeCell ref="AA86:AA87"/>
    <mergeCell ref="AB86:AB87"/>
    <mergeCell ref="AC86:AC87"/>
    <mergeCell ref="AD86:AD87"/>
    <mergeCell ref="Y109:Y110"/>
    <mergeCell ref="Z109:Z110"/>
    <mergeCell ref="AA109:AA110"/>
    <mergeCell ref="AB109:AB110"/>
    <mergeCell ref="AC109:AC110"/>
    <mergeCell ref="AD109:AD110"/>
    <mergeCell ref="Y155:Y156"/>
    <mergeCell ref="Z155:Z156"/>
    <mergeCell ref="AA155:AA156"/>
    <mergeCell ref="AB155:AB156"/>
    <mergeCell ref="AC155:AC156"/>
    <mergeCell ref="AD155:AD156"/>
    <mergeCell ref="Y178:Y179"/>
    <mergeCell ref="Z178:Z179"/>
    <mergeCell ref="AA178:AA179"/>
    <mergeCell ref="AB178:AB179"/>
    <mergeCell ref="AC178:AC179"/>
    <mergeCell ref="AD178:AD179"/>
    <mergeCell ref="Y224:Y225"/>
    <mergeCell ref="Z224:Z225"/>
    <mergeCell ref="AA224:AA225"/>
    <mergeCell ref="AB224:AB225"/>
    <mergeCell ref="AC224:AC225"/>
    <mergeCell ref="AD224:AD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00390625" style="27" customWidth="1"/>
    <col min="2" max="2" width="4.375" style="27" customWidth="1"/>
    <col min="3" max="4" width="3.25390625" style="269" customWidth="1"/>
    <col min="5" max="5" width="5.75390625" style="27" customWidth="1"/>
    <col min="6" max="6" width="3.25390625" style="27" customWidth="1"/>
    <col min="7" max="7" width="3.75390625" style="27" customWidth="1"/>
    <col min="8" max="8" width="6.875" style="27" customWidth="1"/>
    <col min="9" max="9" width="6.25390625" style="27" customWidth="1"/>
    <col min="10" max="11" width="3.25390625" style="269" customWidth="1"/>
    <col min="12" max="12" width="4.75390625" style="27" customWidth="1"/>
    <col min="13" max="13" width="5.00390625" style="27" customWidth="1"/>
    <col min="14" max="14" width="0.74609375" style="52" customWidth="1"/>
    <col min="15" max="15" width="5.00390625" style="27" customWidth="1"/>
    <col min="16" max="16" width="4.75390625" style="27" customWidth="1"/>
    <col min="17" max="18" width="3.25390625" style="269" customWidth="1"/>
    <col min="19" max="19" width="5.75390625" style="27" customWidth="1"/>
    <col min="20" max="20" width="3.25390625" style="27" customWidth="1"/>
    <col min="21" max="21" width="3.75390625" style="27" customWidth="1"/>
    <col min="22" max="22" width="7.375" style="27" customWidth="1"/>
    <col min="23" max="23" width="5.75390625" style="27" customWidth="1"/>
    <col min="24" max="25" width="3.25390625" style="269" customWidth="1"/>
    <col min="26" max="26" width="4.75390625" style="27" customWidth="1"/>
    <col min="27" max="27" width="5.00390625" style="27" customWidth="1"/>
    <col min="28" max="16384" width="5.00390625" style="27" customWidth="1"/>
  </cols>
  <sheetData>
    <row r="1" spans="1:27" ht="14.25">
      <c r="A1" s="18"/>
      <c r="B1" s="19" t="s">
        <v>61</v>
      </c>
      <c r="C1" s="250"/>
      <c r="D1" s="251"/>
      <c r="E1" s="19"/>
      <c r="F1" s="21" t="s">
        <v>62</v>
      </c>
      <c r="G1" s="22"/>
      <c r="H1" s="23" t="s">
        <v>63</v>
      </c>
      <c r="I1" s="23"/>
      <c r="J1" s="252"/>
      <c r="K1" s="253"/>
      <c r="L1" s="24" t="s">
        <v>64</v>
      </c>
      <c r="M1" s="25"/>
      <c r="N1" s="26">
        <v>150</v>
      </c>
      <c r="O1" s="18"/>
      <c r="P1" s="19" t="s">
        <v>61</v>
      </c>
      <c r="Q1" s="250"/>
      <c r="R1" s="251"/>
      <c r="S1" s="19"/>
      <c r="T1" s="21" t="s">
        <v>65</v>
      </c>
      <c r="U1" s="22"/>
      <c r="V1" s="23" t="s">
        <v>63</v>
      </c>
      <c r="W1" s="23"/>
      <c r="X1" s="252"/>
      <c r="Y1" s="253"/>
      <c r="Z1" s="24" t="s">
        <v>66</v>
      </c>
      <c r="AA1" s="25"/>
    </row>
    <row r="2" spans="1:27" ht="12.75">
      <c r="A2" s="28"/>
      <c r="B2" s="28"/>
      <c r="C2" s="254"/>
      <c r="D2" s="254"/>
      <c r="E2" s="30"/>
      <c r="F2" s="30"/>
      <c r="G2" s="30"/>
      <c r="H2" s="31" t="s">
        <v>67</v>
      </c>
      <c r="I2" s="31"/>
      <c r="J2" s="252"/>
      <c r="K2" s="253"/>
      <c r="L2" s="24" t="s">
        <v>68</v>
      </c>
      <c r="M2" s="25"/>
      <c r="N2" s="26">
        <v>150</v>
      </c>
      <c r="O2" s="28"/>
      <c r="P2" s="28"/>
      <c r="Q2" s="254"/>
      <c r="R2" s="254"/>
      <c r="S2" s="30"/>
      <c r="T2" s="30"/>
      <c r="U2" s="30"/>
      <c r="V2" s="31" t="s">
        <v>67</v>
      </c>
      <c r="W2" s="31"/>
      <c r="X2" s="252"/>
      <c r="Y2" s="253"/>
      <c r="Z2" s="24" t="s">
        <v>69</v>
      </c>
      <c r="AA2" s="25"/>
    </row>
    <row r="3" spans="1:27" ht="4.5" customHeight="1">
      <c r="A3" s="198"/>
      <c r="B3" s="199"/>
      <c r="C3" s="255"/>
      <c r="D3" s="256"/>
      <c r="E3" s="201"/>
      <c r="F3" s="202"/>
      <c r="G3" s="203"/>
      <c r="H3" s="204"/>
      <c r="I3" s="204"/>
      <c r="J3" s="256"/>
      <c r="K3" s="255"/>
      <c r="L3" s="199"/>
      <c r="M3" s="205"/>
      <c r="N3" s="26"/>
      <c r="O3" s="198"/>
      <c r="P3" s="199"/>
      <c r="Q3" s="255"/>
      <c r="R3" s="256"/>
      <c r="S3" s="201"/>
      <c r="T3" s="202"/>
      <c r="U3" s="203"/>
      <c r="V3" s="204"/>
      <c r="W3" s="204"/>
      <c r="X3" s="257"/>
      <c r="Y3" s="255"/>
      <c r="Z3" s="204"/>
      <c r="AA3" s="205"/>
    </row>
    <row r="4" spans="1:27" s="39" customFormat="1" ht="12.75" customHeight="1">
      <c r="A4" s="258"/>
      <c r="B4" s="32"/>
      <c r="C4" s="33"/>
      <c r="D4" s="33"/>
      <c r="E4" s="259"/>
      <c r="F4" s="34" t="s">
        <v>70</v>
      </c>
      <c r="G4" s="35" t="s">
        <v>701</v>
      </c>
      <c r="H4" s="36"/>
      <c r="I4" s="37"/>
      <c r="K4" s="42"/>
      <c r="L4" s="275"/>
      <c r="M4" s="209"/>
      <c r="N4" s="38"/>
      <c r="O4" s="258"/>
      <c r="P4" s="32"/>
      <c r="Q4" s="33"/>
      <c r="R4" s="33"/>
      <c r="S4" s="259"/>
      <c r="T4" s="34" t="s">
        <v>70</v>
      </c>
      <c r="U4" s="35" t="s">
        <v>469</v>
      </c>
      <c r="V4" s="36"/>
      <c r="W4" s="37"/>
      <c r="X4" s="42"/>
      <c r="Y4" s="42"/>
      <c r="Z4" s="275"/>
      <c r="AA4" s="209"/>
    </row>
    <row r="5" spans="1:27" s="39" customFormat="1" ht="12.75" customHeight="1">
      <c r="A5" s="206"/>
      <c r="B5" s="32"/>
      <c r="C5" s="33"/>
      <c r="D5" s="33"/>
      <c r="E5" s="259"/>
      <c r="F5" s="40" t="s">
        <v>73</v>
      </c>
      <c r="G5" s="35" t="s">
        <v>392</v>
      </c>
      <c r="H5" s="41"/>
      <c r="I5" s="42"/>
      <c r="K5" s="44"/>
      <c r="L5" s="276" t="s">
        <v>1599</v>
      </c>
      <c r="M5" s="277"/>
      <c r="N5" s="38"/>
      <c r="O5" s="206"/>
      <c r="P5" s="32"/>
      <c r="Q5" s="33"/>
      <c r="R5" s="33"/>
      <c r="S5" s="259"/>
      <c r="T5" s="40" t="s">
        <v>73</v>
      </c>
      <c r="U5" s="35" t="s">
        <v>1600</v>
      </c>
      <c r="V5" s="41"/>
      <c r="W5" s="42"/>
      <c r="X5" s="42"/>
      <c r="Y5" s="44"/>
      <c r="Z5" s="276" t="s">
        <v>1599</v>
      </c>
      <c r="AA5" s="277"/>
    </row>
    <row r="6" spans="1:27" s="39" customFormat="1" ht="12.75" customHeight="1">
      <c r="A6" s="206"/>
      <c r="B6" s="32"/>
      <c r="C6" s="33"/>
      <c r="D6" s="33"/>
      <c r="E6" s="259"/>
      <c r="F6" s="40" t="s">
        <v>76</v>
      </c>
      <c r="G6" s="35" t="s">
        <v>193</v>
      </c>
      <c r="H6" s="36"/>
      <c r="I6" s="42"/>
      <c r="J6" s="278"/>
      <c r="K6" s="278" t="s">
        <v>1599</v>
      </c>
      <c r="L6" s="276" t="s">
        <v>1599</v>
      </c>
      <c r="M6" s="279" t="s">
        <v>1599</v>
      </c>
      <c r="N6" s="38"/>
      <c r="O6" s="206"/>
      <c r="P6" s="32"/>
      <c r="Q6" s="33"/>
      <c r="R6" s="33"/>
      <c r="S6" s="259"/>
      <c r="T6" s="40" t="s">
        <v>76</v>
      </c>
      <c r="U6" s="35" t="s">
        <v>1601</v>
      </c>
      <c r="V6" s="36"/>
      <c r="W6" s="42"/>
      <c r="X6" s="42"/>
      <c r="Y6" s="278" t="s">
        <v>1599</v>
      </c>
      <c r="Z6" s="276" t="s">
        <v>1599</v>
      </c>
      <c r="AA6" s="279" t="s">
        <v>1599</v>
      </c>
    </row>
    <row r="7" spans="1:27" s="39" customFormat="1" ht="12.75" customHeight="1">
      <c r="A7" s="206"/>
      <c r="B7" s="32"/>
      <c r="C7" s="33"/>
      <c r="D7" s="33"/>
      <c r="E7" s="259"/>
      <c r="F7" s="34" t="s">
        <v>79</v>
      </c>
      <c r="G7" s="35" t="s">
        <v>968</v>
      </c>
      <c r="H7" s="36"/>
      <c r="I7" s="42"/>
      <c r="K7" s="44"/>
      <c r="L7" s="276" t="s">
        <v>1599</v>
      </c>
      <c r="M7" s="277"/>
      <c r="N7" s="38"/>
      <c r="O7" s="206"/>
      <c r="P7" s="32"/>
      <c r="Q7" s="33"/>
      <c r="R7" s="33"/>
      <c r="S7" s="259"/>
      <c r="T7" s="34" t="s">
        <v>79</v>
      </c>
      <c r="U7" s="35" t="s">
        <v>527</v>
      </c>
      <c r="V7" s="36"/>
      <c r="W7" s="42"/>
      <c r="X7" s="42"/>
      <c r="Y7" s="44"/>
      <c r="Z7" s="276" t="s">
        <v>1599</v>
      </c>
      <c r="AA7" s="277"/>
    </row>
    <row r="8" spans="1:27" s="39" customFormat="1" ht="12.75" customHeight="1">
      <c r="A8" s="101" t="s">
        <v>70</v>
      </c>
      <c r="B8" s="214" t="s">
        <v>1602</v>
      </c>
      <c r="C8" s="33"/>
      <c r="D8" s="33"/>
      <c r="E8" s="259"/>
      <c r="G8" s="36"/>
      <c r="H8" s="34" t="s">
        <v>70</v>
      </c>
      <c r="I8" s="216" t="s">
        <v>1603</v>
      </c>
      <c r="K8" s="36"/>
      <c r="L8" s="211"/>
      <c r="M8" s="209"/>
      <c r="N8" s="38"/>
      <c r="O8" s="101" t="s">
        <v>70</v>
      </c>
      <c r="P8" s="214" t="s">
        <v>1604</v>
      </c>
      <c r="Q8" s="33"/>
      <c r="R8" s="33"/>
      <c r="S8" s="259"/>
      <c r="U8" s="36"/>
      <c r="V8" s="34" t="s">
        <v>70</v>
      </c>
      <c r="W8" s="216" t="s">
        <v>1605</v>
      </c>
      <c r="X8" s="36"/>
      <c r="Y8" s="36"/>
      <c r="Z8" s="44"/>
      <c r="AA8" s="209"/>
    </row>
    <row r="9" spans="1:27" s="39" customFormat="1" ht="12.75" customHeight="1">
      <c r="A9" s="105" t="s">
        <v>73</v>
      </c>
      <c r="B9" s="219" t="s">
        <v>345</v>
      </c>
      <c r="C9" s="45"/>
      <c r="D9" s="45"/>
      <c r="E9" s="259"/>
      <c r="G9" s="42"/>
      <c r="H9" s="40" t="s">
        <v>73</v>
      </c>
      <c r="I9" s="216" t="s">
        <v>1606</v>
      </c>
      <c r="J9" s="36"/>
      <c r="K9" s="36"/>
      <c r="L9" s="44"/>
      <c r="M9" s="209"/>
      <c r="N9" s="38"/>
      <c r="O9" s="105" t="s">
        <v>73</v>
      </c>
      <c r="P9" s="214" t="s">
        <v>1050</v>
      </c>
      <c r="Q9" s="45"/>
      <c r="R9" s="45"/>
      <c r="S9" s="259"/>
      <c r="U9" s="42"/>
      <c r="V9" s="40" t="s">
        <v>73</v>
      </c>
      <c r="W9" s="216" t="s">
        <v>978</v>
      </c>
      <c r="X9" s="36"/>
      <c r="Y9" s="36"/>
      <c r="Z9" s="44"/>
      <c r="AA9" s="209"/>
    </row>
    <row r="10" spans="1:27" s="39" customFormat="1" ht="12.75" customHeight="1">
      <c r="A10" s="105" t="s">
        <v>76</v>
      </c>
      <c r="B10" s="214" t="s">
        <v>1049</v>
      </c>
      <c r="C10" s="33"/>
      <c r="D10" s="33"/>
      <c r="E10" s="259"/>
      <c r="G10" s="42"/>
      <c r="H10" s="40" t="s">
        <v>76</v>
      </c>
      <c r="I10" s="216" t="s">
        <v>426</v>
      </c>
      <c r="J10" s="36"/>
      <c r="K10" s="36"/>
      <c r="L10" s="36"/>
      <c r="M10" s="209"/>
      <c r="N10" s="38"/>
      <c r="O10" s="105" t="s">
        <v>76</v>
      </c>
      <c r="P10" s="214" t="s">
        <v>349</v>
      </c>
      <c r="Q10" s="33"/>
      <c r="R10" s="33"/>
      <c r="S10" s="259"/>
      <c r="U10" s="42"/>
      <c r="V10" s="40" t="s">
        <v>76</v>
      </c>
      <c r="W10" s="216" t="s">
        <v>275</v>
      </c>
      <c r="X10" s="36"/>
      <c r="Y10" s="36"/>
      <c r="Z10" s="36"/>
      <c r="AA10" s="209"/>
    </row>
    <row r="11" spans="1:27" s="39" customFormat="1" ht="12.75" customHeight="1">
      <c r="A11" s="101" t="s">
        <v>79</v>
      </c>
      <c r="B11" s="214" t="s">
        <v>369</v>
      </c>
      <c r="C11" s="45"/>
      <c r="D11" s="45"/>
      <c r="E11" s="259"/>
      <c r="G11" s="36"/>
      <c r="H11" s="34" t="s">
        <v>79</v>
      </c>
      <c r="I11" s="215" t="s">
        <v>545</v>
      </c>
      <c r="J11" s="108" t="s">
        <v>96</v>
      </c>
      <c r="K11" s="108"/>
      <c r="L11" s="44"/>
      <c r="M11" s="209"/>
      <c r="N11" s="38"/>
      <c r="O11" s="101" t="s">
        <v>79</v>
      </c>
      <c r="P11" s="214" t="s">
        <v>519</v>
      </c>
      <c r="Q11" s="45"/>
      <c r="R11" s="45"/>
      <c r="S11" s="259"/>
      <c r="U11" s="36"/>
      <c r="V11" s="34" t="s">
        <v>79</v>
      </c>
      <c r="W11" s="216" t="s">
        <v>277</v>
      </c>
      <c r="X11" s="108" t="s">
        <v>96</v>
      </c>
      <c r="Y11" s="108"/>
      <c r="Z11" s="44"/>
      <c r="AA11" s="209"/>
    </row>
    <row r="12" spans="1:27" s="39" customFormat="1" ht="12.75" customHeight="1">
      <c r="A12" s="260"/>
      <c r="B12" s="45"/>
      <c r="C12" s="45"/>
      <c r="D12" s="45"/>
      <c r="E12" s="259"/>
      <c r="F12" s="34" t="s">
        <v>70</v>
      </c>
      <c r="G12" s="35" t="s">
        <v>198</v>
      </c>
      <c r="H12" s="36"/>
      <c r="I12" s="112" t="s">
        <v>100</v>
      </c>
      <c r="J12" s="263" t="s">
        <v>1607</v>
      </c>
      <c r="K12" s="261"/>
      <c r="L12" s="44"/>
      <c r="M12" s="209"/>
      <c r="N12" s="38"/>
      <c r="O12" s="260"/>
      <c r="P12" s="45"/>
      <c r="Q12" s="45"/>
      <c r="R12" s="45"/>
      <c r="S12" s="259"/>
      <c r="T12" s="34" t="s">
        <v>70</v>
      </c>
      <c r="U12" s="35" t="s">
        <v>863</v>
      </c>
      <c r="V12" s="36"/>
      <c r="W12" s="112" t="s">
        <v>100</v>
      </c>
      <c r="X12" s="263" t="s">
        <v>1608</v>
      </c>
      <c r="Y12" s="261"/>
      <c r="Z12" s="44"/>
      <c r="AA12" s="209"/>
    </row>
    <row r="13" spans="1:27" s="39" customFormat="1" ht="12.75" customHeight="1">
      <c r="A13" s="206"/>
      <c r="B13" s="114" t="s">
        <v>104</v>
      </c>
      <c r="C13" s="33"/>
      <c r="D13" s="33"/>
      <c r="E13" s="259"/>
      <c r="F13" s="40" t="s">
        <v>73</v>
      </c>
      <c r="G13" s="35" t="s">
        <v>194</v>
      </c>
      <c r="H13" s="36"/>
      <c r="I13" s="112" t="s">
        <v>5</v>
      </c>
      <c r="J13" s="263" t="s">
        <v>1607</v>
      </c>
      <c r="K13" s="261"/>
      <c r="L13" s="32"/>
      <c r="M13" s="209"/>
      <c r="N13" s="38"/>
      <c r="O13" s="206"/>
      <c r="P13" s="114" t="s">
        <v>104</v>
      </c>
      <c r="Q13" s="33"/>
      <c r="R13" s="33"/>
      <c r="S13" s="259"/>
      <c r="T13" s="40" t="s">
        <v>73</v>
      </c>
      <c r="U13" s="35" t="s">
        <v>1609</v>
      </c>
      <c r="V13" s="36"/>
      <c r="W13" s="112" t="s">
        <v>5</v>
      </c>
      <c r="X13" s="263" t="s">
        <v>1610</v>
      </c>
      <c r="Y13" s="261"/>
      <c r="Z13" s="32"/>
      <c r="AA13" s="209"/>
    </row>
    <row r="14" spans="1:27" s="39" customFormat="1" ht="12.75" customHeight="1">
      <c r="A14" s="206"/>
      <c r="B14" s="262" t="s">
        <v>937</v>
      </c>
      <c r="C14" s="33"/>
      <c r="D14" s="33"/>
      <c r="E14" s="259"/>
      <c r="F14" s="40" t="s">
        <v>76</v>
      </c>
      <c r="G14" s="35" t="s">
        <v>1611</v>
      </c>
      <c r="H14" s="44"/>
      <c r="I14" s="112" t="s">
        <v>109</v>
      </c>
      <c r="J14" s="263" t="s">
        <v>1612</v>
      </c>
      <c r="K14" s="263"/>
      <c r="L14" s="32"/>
      <c r="M14" s="209"/>
      <c r="N14" s="38"/>
      <c r="O14" s="206"/>
      <c r="P14" s="262" t="s">
        <v>1613</v>
      </c>
      <c r="Q14" s="33"/>
      <c r="R14" s="33"/>
      <c r="S14" s="259"/>
      <c r="T14" s="40" t="s">
        <v>76</v>
      </c>
      <c r="U14" s="35" t="s">
        <v>1004</v>
      </c>
      <c r="V14" s="44"/>
      <c r="W14" s="112" t="s">
        <v>109</v>
      </c>
      <c r="X14" s="263" t="s">
        <v>1614</v>
      </c>
      <c r="Y14" s="263"/>
      <c r="Z14" s="32"/>
      <c r="AA14" s="209"/>
    </row>
    <row r="15" spans="1:27" s="39" customFormat="1" ht="12.75" customHeight="1">
      <c r="A15" s="222"/>
      <c r="B15" s="43"/>
      <c r="C15" s="43"/>
      <c r="D15" s="43"/>
      <c r="E15" s="259"/>
      <c r="F15" s="34" t="s">
        <v>79</v>
      </c>
      <c r="G15" s="214" t="s">
        <v>1615</v>
      </c>
      <c r="H15" s="43"/>
      <c r="I15" s="118" t="s">
        <v>115</v>
      </c>
      <c r="J15" s="264" t="s">
        <v>1612</v>
      </c>
      <c r="K15" s="264"/>
      <c r="L15" s="43"/>
      <c r="M15" s="265"/>
      <c r="N15" s="46"/>
      <c r="O15" s="222"/>
      <c r="P15" s="43"/>
      <c r="Q15" s="43"/>
      <c r="R15" s="43"/>
      <c r="S15" s="259"/>
      <c r="T15" s="34" t="s">
        <v>79</v>
      </c>
      <c r="U15" s="214" t="s">
        <v>1616</v>
      </c>
      <c r="V15" s="43"/>
      <c r="W15" s="118" t="s">
        <v>115</v>
      </c>
      <c r="X15" s="264" t="s">
        <v>1617</v>
      </c>
      <c r="Y15" s="264"/>
      <c r="Z15" s="43"/>
      <c r="AA15" s="265"/>
    </row>
    <row r="16" spans="1:27" ht="4.5" customHeight="1">
      <c r="A16" s="223"/>
      <c r="B16" s="224"/>
      <c r="C16" s="266"/>
      <c r="D16" s="267"/>
      <c r="E16" s="226"/>
      <c r="F16" s="227"/>
      <c r="G16" s="228"/>
      <c r="H16" s="229"/>
      <c r="I16" s="229"/>
      <c r="J16" s="267"/>
      <c r="K16" s="266"/>
      <c r="L16" s="224"/>
      <c r="M16" s="230"/>
      <c r="O16" s="223"/>
      <c r="P16" s="224"/>
      <c r="Q16" s="266"/>
      <c r="R16" s="267"/>
      <c r="S16" s="226"/>
      <c r="T16" s="227"/>
      <c r="U16" s="228"/>
      <c r="V16" s="229"/>
      <c r="W16" s="229"/>
      <c r="X16" s="267"/>
      <c r="Y16" s="266"/>
      <c r="Z16" s="224"/>
      <c r="AA16" s="230"/>
    </row>
    <row r="17" spans="1:27" ht="12.75" customHeight="1">
      <c r="A17" s="130"/>
      <c r="B17" s="130" t="s">
        <v>117</v>
      </c>
      <c r="C17" s="131"/>
      <c r="D17" s="131"/>
      <c r="E17" s="132" t="s">
        <v>118</v>
      </c>
      <c r="F17" s="132" t="s">
        <v>119</v>
      </c>
      <c r="G17" s="132" t="s">
        <v>120</v>
      </c>
      <c r="H17" s="133" t="s">
        <v>121</v>
      </c>
      <c r="I17" s="134"/>
      <c r="J17" s="131" t="s">
        <v>122</v>
      </c>
      <c r="K17" s="131" t="s">
        <v>122</v>
      </c>
      <c r="L17" s="132" t="s">
        <v>117</v>
      </c>
      <c r="M17" s="130" t="s">
        <v>123</v>
      </c>
      <c r="N17" s="26">
        <v>150</v>
      </c>
      <c r="O17" s="130"/>
      <c r="P17" s="130" t="s">
        <v>117</v>
      </c>
      <c r="Q17" s="131"/>
      <c r="R17" s="131"/>
      <c r="S17" s="132" t="s">
        <v>118</v>
      </c>
      <c r="T17" s="132" t="s">
        <v>119</v>
      </c>
      <c r="U17" s="132" t="s">
        <v>120</v>
      </c>
      <c r="V17" s="133" t="s">
        <v>121</v>
      </c>
      <c r="W17" s="134"/>
      <c r="X17" s="131" t="s">
        <v>122</v>
      </c>
      <c r="Y17" s="131" t="s">
        <v>122</v>
      </c>
      <c r="Z17" s="132" t="s">
        <v>117</v>
      </c>
      <c r="AA17" s="135" t="s">
        <v>123</v>
      </c>
    </row>
    <row r="18" spans="1:27" ht="12.75">
      <c r="A18" s="136" t="s">
        <v>123</v>
      </c>
      <c r="B18" s="136" t="s">
        <v>124</v>
      </c>
      <c r="C18" s="137" t="s">
        <v>125</v>
      </c>
      <c r="D18" s="137" t="s">
        <v>125</v>
      </c>
      <c r="E18" s="138" t="s">
        <v>126</v>
      </c>
      <c r="F18" s="138" t="s">
        <v>127</v>
      </c>
      <c r="G18" s="138"/>
      <c r="H18" s="139" t="s">
        <v>125</v>
      </c>
      <c r="I18" s="139" t="s">
        <v>122</v>
      </c>
      <c r="J18" s="137"/>
      <c r="K18" s="137"/>
      <c r="L18" s="136" t="s">
        <v>124</v>
      </c>
      <c r="M18" s="136"/>
      <c r="N18" s="26">
        <v>150</v>
      </c>
      <c r="O18" s="136" t="s">
        <v>123</v>
      </c>
      <c r="P18" s="136" t="s">
        <v>124</v>
      </c>
      <c r="Q18" s="137" t="s">
        <v>125</v>
      </c>
      <c r="R18" s="137" t="s">
        <v>125</v>
      </c>
      <c r="S18" s="138" t="s">
        <v>126</v>
      </c>
      <c r="T18" s="138" t="s">
        <v>127</v>
      </c>
      <c r="U18" s="138"/>
      <c r="V18" s="139" t="s">
        <v>125</v>
      </c>
      <c r="W18" s="139" t="s">
        <v>122</v>
      </c>
      <c r="X18" s="137"/>
      <c r="Y18" s="137"/>
      <c r="Z18" s="136" t="s">
        <v>124</v>
      </c>
      <c r="AA18" s="140"/>
    </row>
    <row r="19" spans="1:27" ht="16.5" customHeight="1">
      <c r="A19" s="141">
        <v>-6.75</v>
      </c>
      <c r="B19" s="142">
        <v>0</v>
      </c>
      <c r="C19" s="147">
        <v>12</v>
      </c>
      <c r="D19" s="147">
        <v>1</v>
      </c>
      <c r="E19" s="185" t="s">
        <v>1280</v>
      </c>
      <c r="F19" s="144" t="s">
        <v>5</v>
      </c>
      <c r="G19" s="150">
        <v>9</v>
      </c>
      <c r="H19" s="146"/>
      <c r="I19" s="146">
        <v>150</v>
      </c>
      <c r="J19" s="147">
        <v>9</v>
      </c>
      <c r="K19" s="147">
        <v>8</v>
      </c>
      <c r="L19" s="268">
        <v>4</v>
      </c>
      <c r="M19" s="149">
        <v>6.75</v>
      </c>
      <c r="N19" s="26"/>
      <c r="O19" s="141">
        <v>2.25</v>
      </c>
      <c r="P19" s="142">
        <v>4</v>
      </c>
      <c r="Q19" s="147">
        <v>12</v>
      </c>
      <c r="R19" s="147">
        <v>1</v>
      </c>
      <c r="S19" s="185" t="s">
        <v>135</v>
      </c>
      <c r="T19" s="144" t="s">
        <v>115</v>
      </c>
      <c r="U19" s="150">
        <v>9</v>
      </c>
      <c r="V19" s="146"/>
      <c r="W19" s="146">
        <v>140</v>
      </c>
      <c r="X19" s="147">
        <v>9</v>
      </c>
      <c r="Y19" s="147">
        <v>8</v>
      </c>
      <c r="Z19" s="268">
        <v>0</v>
      </c>
      <c r="AA19" s="183">
        <v>-2.25</v>
      </c>
    </row>
    <row r="20" spans="1:27" ht="16.5" customHeight="1">
      <c r="A20" s="141">
        <v>0.5</v>
      </c>
      <c r="B20" s="142">
        <v>2</v>
      </c>
      <c r="C20" s="147">
        <v>2</v>
      </c>
      <c r="D20" s="147">
        <v>10</v>
      </c>
      <c r="E20" s="185" t="s">
        <v>1618</v>
      </c>
      <c r="F20" s="144" t="s">
        <v>100</v>
      </c>
      <c r="G20" s="150">
        <v>12</v>
      </c>
      <c r="H20" s="146">
        <v>170</v>
      </c>
      <c r="I20" s="146"/>
      <c r="J20" s="147">
        <v>4</v>
      </c>
      <c r="K20" s="147">
        <v>6</v>
      </c>
      <c r="L20" s="268">
        <v>2</v>
      </c>
      <c r="M20" s="149">
        <v>-0.5</v>
      </c>
      <c r="N20" s="26"/>
      <c r="O20" s="141">
        <v>1.25</v>
      </c>
      <c r="P20" s="142">
        <v>2</v>
      </c>
      <c r="Q20" s="147">
        <v>2</v>
      </c>
      <c r="R20" s="147">
        <v>10</v>
      </c>
      <c r="S20" s="185" t="s">
        <v>135</v>
      </c>
      <c r="T20" s="144" t="s">
        <v>115</v>
      </c>
      <c r="U20" s="150">
        <v>10</v>
      </c>
      <c r="V20" s="146"/>
      <c r="W20" s="146">
        <v>170</v>
      </c>
      <c r="X20" s="147">
        <v>4</v>
      </c>
      <c r="Y20" s="147">
        <v>6</v>
      </c>
      <c r="Z20" s="268">
        <v>2</v>
      </c>
      <c r="AA20" s="183">
        <v>-1.25</v>
      </c>
    </row>
    <row r="21" spans="1:27" ht="16.5" customHeight="1">
      <c r="A21" s="141">
        <v>5.75</v>
      </c>
      <c r="B21" s="142">
        <v>4</v>
      </c>
      <c r="C21" s="147">
        <v>7</v>
      </c>
      <c r="D21" s="147">
        <v>3</v>
      </c>
      <c r="E21" s="185" t="s">
        <v>336</v>
      </c>
      <c r="F21" s="144" t="s">
        <v>100</v>
      </c>
      <c r="G21" s="150">
        <v>11</v>
      </c>
      <c r="H21" s="146">
        <v>400</v>
      </c>
      <c r="I21" s="146"/>
      <c r="J21" s="147">
        <v>11</v>
      </c>
      <c r="K21" s="147">
        <v>5</v>
      </c>
      <c r="L21" s="268">
        <v>0</v>
      </c>
      <c r="M21" s="149">
        <v>-5.75</v>
      </c>
      <c r="N21" s="26"/>
      <c r="O21" s="141">
        <v>-4.75</v>
      </c>
      <c r="P21" s="142">
        <v>0</v>
      </c>
      <c r="Q21" s="147">
        <v>7</v>
      </c>
      <c r="R21" s="147">
        <v>3</v>
      </c>
      <c r="S21" s="185" t="s">
        <v>179</v>
      </c>
      <c r="T21" s="144" t="s">
        <v>115</v>
      </c>
      <c r="U21" s="150">
        <v>10</v>
      </c>
      <c r="V21" s="146"/>
      <c r="W21" s="146">
        <v>420</v>
      </c>
      <c r="X21" s="147">
        <v>11</v>
      </c>
      <c r="Y21" s="147">
        <v>5</v>
      </c>
      <c r="Z21" s="268">
        <v>4</v>
      </c>
      <c r="AA21" s="183">
        <v>4.75</v>
      </c>
    </row>
    <row r="22" spans="1:27" s="39" customFormat="1" ht="30" customHeight="1">
      <c r="A22" s="27"/>
      <c r="B22" s="27"/>
      <c r="C22" s="269"/>
      <c r="D22" s="269"/>
      <c r="E22" s="27"/>
      <c r="F22" s="27"/>
      <c r="G22" s="27"/>
      <c r="H22" s="27"/>
      <c r="I22" s="27"/>
      <c r="J22" s="269"/>
      <c r="K22" s="253"/>
      <c r="L22" s="27"/>
      <c r="M22" s="25"/>
      <c r="N22" s="52"/>
      <c r="O22" s="27"/>
      <c r="P22" s="27"/>
      <c r="Q22" s="269"/>
      <c r="R22" s="269"/>
      <c r="S22" s="27"/>
      <c r="T22" s="27"/>
      <c r="U22" s="27"/>
      <c r="V22" s="27"/>
      <c r="W22" s="27"/>
      <c r="X22" s="269"/>
      <c r="Y22" s="269"/>
      <c r="Z22" s="27"/>
      <c r="AA22" s="27"/>
    </row>
    <row r="23" spans="1:27" s="39" customFormat="1" ht="14.25">
      <c r="A23" s="18"/>
      <c r="B23" s="19" t="s">
        <v>61</v>
      </c>
      <c r="C23" s="250"/>
      <c r="D23" s="251"/>
      <c r="E23" s="19"/>
      <c r="F23" s="21" t="s">
        <v>136</v>
      </c>
      <c r="G23" s="22"/>
      <c r="H23" s="23" t="s">
        <v>63</v>
      </c>
      <c r="I23" s="23"/>
      <c r="J23" s="252"/>
      <c r="K23" s="253"/>
      <c r="L23" s="24" t="s">
        <v>137</v>
      </c>
      <c r="M23" s="25"/>
      <c r="N23" s="26">
        <v>150</v>
      </c>
      <c r="O23" s="18"/>
      <c r="P23" s="19" t="s">
        <v>61</v>
      </c>
      <c r="Q23" s="250"/>
      <c r="R23" s="251"/>
      <c r="S23" s="19"/>
      <c r="T23" s="21" t="s">
        <v>138</v>
      </c>
      <c r="U23" s="22"/>
      <c r="V23" s="23" t="s">
        <v>63</v>
      </c>
      <c r="W23" s="23"/>
      <c r="X23" s="252"/>
      <c r="Y23" s="253"/>
      <c r="Z23" s="24" t="s">
        <v>139</v>
      </c>
      <c r="AA23" s="25"/>
    </row>
    <row r="24" spans="1:27" s="39" customFormat="1" ht="12.75">
      <c r="A24" s="28"/>
      <c r="B24" s="28"/>
      <c r="C24" s="254"/>
      <c r="D24" s="254"/>
      <c r="E24" s="30"/>
      <c r="F24" s="30"/>
      <c r="G24" s="30"/>
      <c r="H24" s="31" t="s">
        <v>67</v>
      </c>
      <c r="I24" s="31"/>
      <c r="J24" s="252"/>
      <c r="K24" s="253"/>
      <c r="L24" s="24" t="s">
        <v>140</v>
      </c>
      <c r="M24" s="25"/>
      <c r="N24" s="26">
        <v>150</v>
      </c>
      <c r="O24" s="28"/>
      <c r="P24" s="28"/>
      <c r="Q24" s="254"/>
      <c r="R24" s="254"/>
      <c r="S24" s="30"/>
      <c r="T24" s="30"/>
      <c r="U24" s="30"/>
      <c r="V24" s="31" t="s">
        <v>67</v>
      </c>
      <c r="W24" s="31"/>
      <c r="X24" s="252"/>
      <c r="Y24" s="253"/>
      <c r="Z24" s="24" t="s">
        <v>141</v>
      </c>
      <c r="AA24" s="25"/>
    </row>
    <row r="25" spans="1:27" s="39" customFormat="1" ht="4.5" customHeight="1">
      <c r="A25" s="198"/>
      <c r="B25" s="199"/>
      <c r="C25" s="255"/>
      <c r="D25" s="256"/>
      <c r="E25" s="201"/>
      <c r="F25" s="202"/>
      <c r="G25" s="203"/>
      <c r="H25" s="204"/>
      <c r="I25" s="204"/>
      <c r="J25" s="256"/>
      <c r="K25" s="255"/>
      <c r="L25" s="199"/>
      <c r="M25" s="205"/>
      <c r="N25" s="26"/>
      <c r="O25" s="198"/>
      <c r="P25" s="199"/>
      <c r="Q25" s="255"/>
      <c r="R25" s="256"/>
      <c r="S25" s="201"/>
      <c r="T25" s="202"/>
      <c r="U25" s="203"/>
      <c r="V25" s="204"/>
      <c r="W25" s="204"/>
      <c r="X25" s="257"/>
      <c r="Y25" s="255"/>
      <c r="Z25" s="204"/>
      <c r="AA25" s="205"/>
    </row>
    <row r="26" spans="1:27" s="39" customFormat="1" ht="12.75" customHeight="1">
      <c r="A26" s="258"/>
      <c r="B26" s="32"/>
      <c r="C26" s="33"/>
      <c r="D26" s="33"/>
      <c r="E26" s="259"/>
      <c r="F26" s="34" t="s">
        <v>70</v>
      </c>
      <c r="G26" s="35" t="s">
        <v>426</v>
      </c>
      <c r="H26" s="36"/>
      <c r="I26" s="37"/>
      <c r="K26" s="42"/>
      <c r="L26" s="275"/>
      <c r="M26" s="209"/>
      <c r="N26" s="38"/>
      <c r="O26" s="258"/>
      <c r="P26" s="32"/>
      <c r="Q26" s="33"/>
      <c r="R26" s="33"/>
      <c r="S26" s="259"/>
      <c r="T26" s="34" t="s">
        <v>70</v>
      </c>
      <c r="U26" s="35" t="s">
        <v>68</v>
      </c>
      <c r="V26" s="36"/>
      <c r="W26" s="37"/>
      <c r="X26" s="42"/>
      <c r="Y26" s="42"/>
      <c r="Z26" s="275"/>
      <c r="AA26" s="209"/>
    </row>
    <row r="27" spans="1:27" s="39" customFormat="1" ht="12.75" customHeight="1">
      <c r="A27" s="206"/>
      <c r="B27" s="32"/>
      <c r="C27" s="33"/>
      <c r="D27" s="33"/>
      <c r="E27" s="259"/>
      <c r="F27" s="40" t="s">
        <v>73</v>
      </c>
      <c r="G27" s="35" t="s">
        <v>1619</v>
      </c>
      <c r="H27" s="41"/>
      <c r="I27" s="42"/>
      <c r="K27" s="44"/>
      <c r="L27" s="276" t="s">
        <v>1599</v>
      </c>
      <c r="M27" s="277"/>
      <c r="N27" s="38"/>
      <c r="O27" s="206"/>
      <c r="P27" s="32"/>
      <c r="Q27" s="33"/>
      <c r="R27" s="33"/>
      <c r="S27" s="259"/>
      <c r="T27" s="40" t="s">
        <v>73</v>
      </c>
      <c r="U27" s="35" t="s">
        <v>1501</v>
      </c>
      <c r="V27" s="41"/>
      <c r="W27" s="42"/>
      <c r="X27" s="42"/>
      <c r="Y27" s="44"/>
      <c r="Z27" s="276" t="s">
        <v>1599</v>
      </c>
      <c r="AA27" s="277"/>
    </row>
    <row r="28" spans="1:27" s="39" customFormat="1" ht="12.75" customHeight="1">
      <c r="A28" s="206"/>
      <c r="B28" s="32"/>
      <c r="C28" s="33"/>
      <c r="D28" s="33"/>
      <c r="E28" s="259"/>
      <c r="F28" s="40" t="s">
        <v>76</v>
      </c>
      <c r="G28" s="212" t="s">
        <v>1620</v>
      </c>
      <c r="H28" s="36"/>
      <c r="I28" s="42"/>
      <c r="J28" s="278"/>
      <c r="K28" s="278" t="s">
        <v>1599</v>
      </c>
      <c r="L28" s="276" t="s">
        <v>1599</v>
      </c>
      <c r="M28" s="279" t="s">
        <v>1599</v>
      </c>
      <c r="N28" s="38"/>
      <c r="O28" s="206"/>
      <c r="P28" s="32"/>
      <c r="Q28" s="33"/>
      <c r="R28" s="33"/>
      <c r="S28" s="259"/>
      <c r="T28" s="40" t="s">
        <v>76</v>
      </c>
      <c r="U28" s="35" t="s">
        <v>379</v>
      </c>
      <c r="V28" s="36"/>
      <c r="W28" s="42"/>
      <c r="X28" s="42"/>
      <c r="Y28" s="278" t="s">
        <v>1599</v>
      </c>
      <c r="Z28" s="276" t="s">
        <v>1599</v>
      </c>
      <c r="AA28" s="279" t="s">
        <v>1599</v>
      </c>
    </row>
    <row r="29" spans="1:27" s="39" customFormat="1" ht="12.75" customHeight="1">
      <c r="A29" s="206"/>
      <c r="B29" s="32"/>
      <c r="C29" s="33"/>
      <c r="D29" s="33"/>
      <c r="E29" s="259"/>
      <c r="F29" s="34" t="s">
        <v>79</v>
      </c>
      <c r="G29" s="35" t="s">
        <v>676</v>
      </c>
      <c r="H29" s="36"/>
      <c r="I29" s="42"/>
      <c r="K29" s="44"/>
      <c r="L29" s="276" t="s">
        <v>1599</v>
      </c>
      <c r="M29" s="277"/>
      <c r="N29" s="38"/>
      <c r="O29" s="206"/>
      <c r="P29" s="32"/>
      <c r="Q29" s="33"/>
      <c r="R29" s="33"/>
      <c r="S29" s="259"/>
      <c r="T29" s="34" t="s">
        <v>79</v>
      </c>
      <c r="U29" s="35" t="s">
        <v>1621</v>
      </c>
      <c r="V29" s="36"/>
      <c r="W29" s="42"/>
      <c r="X29" s="42"/>
      <c r="Y29" s="44"/>
      <c r="Z29" s="276" t="s">
        <v>1599</v>
      </c>
      <c r="AA29" s="277"/>
    </row>
    <row r="30" spans="1:27" s="39" customFormat="1" ht="12.75" customHeight="1">
      <c r="A30" s="101" t="s">
        <v>70</v>
      </c>
      <c r="B30" s="214" t="s">
        <v>1622</v>
      </c>
      <c r="C30" s="33"/>
      <c r="D30" s="33"/>
      <c r="E30" s="259"/>
      <c r="G30" s="36"/>
      <c r="H30" s="34" t="s">
        <v>70</v>
      </c>
      <c r="I30" s="216" t="s">
        <v>430</v>
      </c>
      <c r="K30" s="36"/>
      <c r="L30" s="211"/>
      <c r="M30" s="209"/>
      <c r="N30" s="38"/>
      <c r="O30" s="101" t="s">
        <v>70</v>
      </c>
      <c r="P30" s="214" t="s">
        <v>319</v>
      </c>
      <c r="Q30" s="33"/>
      <c r="R30" s="33"/>
      <c r="S30" s="259"/>
      <c r="U30" s="36"/>
      <c r="V30" s="34" t="s">
        <v>70</v>
      </c>
      <c r="W30" s="216" t="s">
        <v>487</v>
      </c>
      <c r="X30" s="36"/>
      <c r="Y30" s="36"/>
      <c r="Z30" s="44"/>
      <c r="AA30" s="209"/>
    </row>
    <row r="31" spans="1:27" s="39" customFormat="1" ht="12.75" customHeight="1">
      <c r="A31" s="105" t="s">
        <v>73</v>
      </c>
      <c r="B31" s="214" t="s">
        <v>1623</v>
      </c>
      <c r="C31" s="45"/>
      <c r="D31" s="45"/>
      <c r="E31" s="259"/>
      <c r="G31" s="42"/>
      <c r="H31" s="40" t="s">
        <v>73</v>
      </c>
      <c r="I31" s="216" t="s">
        <v>68</v>
      </c>
      <c r="J31" s="36"/>
      <c r="K31" s="36"/>
      <c r="L31" s="44"/>
      <c r="M31" s="209"/>
      <c r="N31" s="38"/>
      <c r="O31" s="105" t="s">
        <v>73</v>
      </c>
      <c r="P31" s="214" t="s">
        <v>1448</v>
      </c>
      <c r="Q31" s="45"/>
      <c r="R31" s="45"/>
      <c r="S31" s="259"/>
      <c r="U31" s="42"/>
      <c r="V31" s="40" t="s">
        <v>73</v>
      </c>
      <c r="W31" s="216" t="s">
        <v>165</v>
      </c>
      <c r="X31" s="36"/>
      <c r="Y31" s="36"/>
      <c r="Z31" s="44"/>
      <c r="AA31" s="209"/>
    </row>
    <row r="32" spans="1:27" s="39" customFormat="1" ht="12.75" customHeight="1">
      <c r="A32" s="105" t="s">
        <v>76</v>
      </c>
      <c r="B32" s="214" t="s">
        <v>161</v>
      </c>
      <c r="C32" s="33"/>
      <c r="D32" s="33"/>
      <c r="E32" s="259"/>
      <c r="G32" s="42"/>
      <c r="H32" s="40" t="s">
        <v>76</v>
      </c>
      <c r="I32" s="216" t="s">
        <v>1624</v>
      </c>
      <c r="J32" s="36"/>
      <c r="K32" s="36"/>
      <c r="L32" s="36"/>
      <c r="M32" s="209"/>
      <c r="N32" s="38"/>
      <c r="O32" s="105" t="s">
        <v>76</v>
      </c>
      <c r="P32" s="214" t="s">
        <v>1625</v>
      </c>
      <c r="Q32" s="33"/>
      <c r="R32" s="33"/>
      <c r="S32" s="259"/>
      <c r="U32" s="42"/>
      <c r="V32" s="40" t="s">
        <v>76</v>
      </c>
      <c r="W32" s="216" t="s">
        <v>1626</v>
      </c>
      <c r="X32" s="36"/>
      <c r="Y32" s="36"/>
      <c r="Z32" s="36"/>
      <c r="AA32" s="209"/>
    </row>
    <row r="33" spans="1:27" s="39" customFormat="1" ht="12.75" customHeight="1">
      <c r="A33" s="101" t="s">
        <v>79</v>
      </c>
      <c r="B33" s="219" t="s">
        <v>873</v>
      </c>
      <c r="C33" s="45"/>
      <c r="D33" s="45"/>
      <c r="E33" s="259"/>
      <c r="G33" s="36"/>
      <c r="H33" s="34" t="s">
        <v>79</v>
      </c>
      <c r="I33" s="216" t="s">
        <v>1627</v>
      </c>
      <c r="J33" s="108" t="s">
        <v>96</v>
      </c>
      <c r="K33" s="108"/>
      <c r="L33" s="44"/>
      <c r="M33" s="209"/>
      <c r="N33" s="38"/>
      <c r="O33" s="101" t="s">
        <v>79</v>
      </c>
      <c r="P33" s="214" t="s">
        <v>1628</v>
      </c>
      <c r="Q33" s="45"/>
      <c r="R33" s="45"/>
      <c r="S33" s="259"/>
      <c r="U33" s="36"/>
      <c r="V33" s="34" t="s">
        <v>79</v>
      </c>
      <c r="W33" s="216" t="s">
        <v>419</v>
      </c>
      <c r="X33" s="108" t="s">
        <v>96</v>
      </c>
      <c r="Y33" s="108"/>
      <c r="Z33" s="44"/>
      <c r="AA33" s="209"/>
    </row>
    <row r="34" spans="1:27" s="39" customFormat="1" ht="12.75" customHeight="1">
      <c r="A34" s="260"/>
      <c r="B34" s="45"/>
      <c r="C34" s="45"/>
      <c r="D34" s="45"/>
      <c r="E34" s="259"/>
      <c r="F34" s="34" t="s">
        <v>70</v>
      </c>
      <c r="G34" s="35" t="s">
        <v>478</v>
      </c>
      <c r="H34" s="36"/>
      <c r="I34" s="112" t="s">
        <v>100</v>
      </c>
      <c r="J34" s="263" t="s">
        <v>1629</v>
      </c>
      <c r="K34" s="261"/>
      <c r="L34" s="44"/>
      <c r="M34" s="209"/>
      <c r="N34" s="38"/>
      <c r="O34" s="260"/>
      <c r="P34" s="45"/>
      <c r="Q34" s="45"/>
      <c r="R34" s="45"/>
      <c r="S34" s="259"/>
      <c r="T34" s="34" t="s">
        <v>70</v>
      </c>
      <c r="U34" s="35" t="s">
        <v>1630</v>
      </c>
      <c r="V34" s="36"/>
      <c r="W34" s="112" t="s">
        <v>100</v>
      </c>
      <c r="X34" s="263" t="s">
        <v>1631</v>
      </c>
      <c r="Y34" s="261"/>
      <c r="Z34" s="44"/>
      <c r="AA34" s="209"/>
    </row>
    <row r="35" spans="1:27" s="39" customFormat="1" ht="12.75" customHeight="1">
      <c r="A35" s="206"/>
      <c r="B35" s="114" t="s">
        <v>104</v>
      </c>
      <c r="C35" s="33"/>
      <c r="D35" s="33"/>
      <c r="E35" s="259"/>
      <c r="F35" s="40" t="s">
        <v>73</v>
      </c>
      <c r="G35" s="35" t="s">
        <v>1153</v>
      </c>
      <c r="H35" s="36"/>
      <c r="I35" s="112" t="s">
        <v>5</v>
      </c>
      <c r="J35" s="263" t="s">
        <v>1629</v>
      </c>
      <c r="K35" s="261"/>
      <c r="L35" s="32"/>
      <c r="M35" s="209"/>
      <c r="N35" s="38"/>
      <c r="O35" s="206"/>
      <c r="P35" s="114" t="s">
        <v>104</v>
      </c>
      <c r="Q35" s="33"/>
      <c r="R35" s="33"/>
      <c r="S35" s="259"/>
      <c r="T35" s="40" t="s">
        <v>73</v>
      </c>
      <c r="U35" s="212" t="s">
        <v>1359</v>
      </c>
      <c r="V35" s="36"/>
      <c r="W35" s="112" t="s">
        <v>5</v>
      </c>
      <c r="X35" s="263" t="s">
        <v>1632</v>
      </c>
      <c r="Y35" s="261"/>
      <c r="Z35" s="32"/>
      <c r="AA35" s="209"/>
    </row>
    <row r="36" spans="1:27" s="39" customFormat="1" ht="12.75" customHeight="1">
      <c r="A36" s="206"/>
      <c r="B36" s="262" t="s">
        <v>170</v>
      </c>
      <c r="C36" s="33"/>
      <c r="D36" s="33"/>
      <c r="E36" s="259"/>
      <c r="F36" s="40" t="s">
        <v>76</v>
      </c>
      <c r="G36" s="35" t="s">
        <v>1213</v>
      </c>
      <c r="H36" s="44"/>
      <c r="I36" s="112" t="s">
        <v>109</v>
      </c>
      <c r="J36" s="263" t="s">
        <v>1633</v>
      </c>
      <c r="K36" s="263"/>
      <c r="L36" s="32"/>
      <c r="M36" s="209"/>
      <c r="N36" s="38"/>
      <c r="O36" s="206"/>
      <c r="P36" s="262" t="s">
        <v>1634</v>
      </c>
      <c r="Q36" s="33"/>
      <c r="R36" s="33"/>
      <c r="S36" s="259"/>
      <c r="T36" s="40" t="s">
        <v>76</v>
      </c>
      <c r="U36" s="35" t="s">
        <v>114</v>
      </c>
      <c r="V36" s="44"/>
      <c r="W36" s="112" t="s">
        <v>109</v>
      </c>
      <c r="X36" s="263" t="s">
        <v>1635</v>
      </c>
      <c r="Y36" s="263"/>
      <c r="Z36" s="32"/>
      <c r="AA36" s="209"/>
    </row>
    <row r="37" spans="1:27" s="39" customFormat="1" ht="12.75" customHeight="1">
      <c r="A37" s="222"/>
      <c r="B37" s="43"/>
      <c r="C37" s="43"/>
      <c r="D37" s="43"/>
      <c r="E37" s="259"/>
      <c r="F37" s="34" t="s">
        <v>79</v>
      </c>
      <c r="G37" s="214" t="s">
        <v>513</v>
      </c>
      <c r="H37" s="43"/>
      <c r="I37" s="118" t="s">
        <v>115</v>
      </c>
      <c r="J37" s="264" t="s">
        <v>1633</v>
      </c>
      <c r="K37" s="264"/>
      <c r="L37" s="43"/>
      <c r="M37" s="265"/>
      <c r="N37" s="46"/>
      <c r="O37" s="222"/>
      <c r="P37" s="43"/>
      <c r="Q37" s="43"/>
      <c r="R37" s="43"/>
      <c r="S37" s="259"/>
      <c r="T37" s="34" t="s">
        <v>79</v>
      </c>
      <c r="U37" s="219" t="s">
        <v>926</v>
      </c>
      <c r="V37" s="43"/>
      <c r="W37" s="118" t="s">
        <v>115</v>
      </c>
      <c r="X37" s="264" t="s">
        <v>1636</v>
      </c>
      <c r="Y37" s="264"/>
      <c r="Z37" s="43"/>
      <c r="AA37" s="265"/>
    </row>
    <row r="38" spans="1:27" ht="4.5" customHeight="1">
      <c r="A38" s="223"/>
      <c r="B38" s="224"/>
      <c r="C38" s="266"/>
      <c r="D38" s="267"/>
      <c r="E38" s="226"/>
      <c r="F38" s="227"/>
      <c r="G38" s="228"/>
      <c r="H38" s="229"/>
      <c r="I38" s="229"/>
      <c r="J38" s="267"/>
      <c r="K38" s="266"/>
      <c r="L38" s="224"/>
      <c r="M38" s="230"/>
      <c r="O38" s="223"/>
      <c r="P38" s="224"/>
      <c r="Q38" s="266"/>
      <c r="R38" s="267"/>
      <c r="S38" s="226"/>
      <c r="T38" s="227"/>
      <c r="U38" s="228"/>
      <c r="V38" s="229"/>
      <c r="W38" s="229"/>
      <c r="X38" s="267"/>
      <c r="Y38" s="266"/>
      <c r="Z38" s="224"/>
      <c r="AA38" s="230"/>
    </row>
    <row r="39" spans="1:27" ht="12.75" customHeight="1">
      <c r="A39" s="130"/>
      <c r="B39" s="130" t="s">
        <v>117</v>
      </c>
      <c r="C39" s="131"/>
      <c r="D39" s="131"/>
      <c r="E39" s="132" t="s">
        <v>118</v>
      </c>
      <c r="F39" s="132" t="s">
        <v>119</v>
      </c>
      <c r="G39" s="132" t="s">
        <v>120</v>
      </c>
      <c r="H39" s="133" t="s">
        <v>121</v>
      </c>
      <c r="I39" s="134"/>
      <c r="J39" s="131" t="s">
        <v>122</v>
      </c>
      <c r="K39" s="131" t="s">
        <v>122</v>
      </c>
      <c r="L39" s="132" t="s">
        <v>117</v>
      </c>
      <c r="M39" s="130" t="s">
        <v>123</v>
      </c>
      <c r="N39" s="26">
        <v>150</v>
      </c>
      <c r="O39" s="130"/>
      <c r="P39" s="130" t="s">
        <v>117</v>
      </c>
      <c r="Q39" s="131"/>
      <c r="R39" s="131"/>
      <c r="S39" s="132" t="s">
        <v>118</v>
      </c>
      <c r="T39" s="132" t="s">
        <v>119</v>
      </c>
      <c r="U39" s="132" t="s">
        <v>120</v>
      </c>
      <c r="V39" s="133" t="s">
        <v>121</v>
      </c>
      <c r="W39" s="134"/>
      <c r="X39" s="131" t="s">
        <v>122</v>
      </c>
      <c r="Y39" s="131" t="s">
        <v>122</v>
      </c>
      <c r="Z39" s="132" t="s">
        <v>117</v>
      </c>
      <c r="AA39" s="135" t="s">
        <v>123</v>
      </c>
    </row>
    <row r="40" spans="1:27" ht="12.75">
      <c r="A40" s="136" t="s">
        <v>123</v>
      </c>
      <c r="B40" s="136" t="s">
        <v>124</v>
      </c>
      <c r="C40" s="137" t="s">
        <v>125</v>
      </c>
      <c r="D40" s="137" t="s">
        <v>125</v>
      </c>
      <c r="E40" s="138" t="s">
        <v>126</v>
      </c>
      <c r="F40" s="138" t="s">
        <v>127</v>
      </c>
      <c r="G40" s="138"/>
      <c r="H40" s="139" t="s">
        <v>125</v>
      </c>
      <c r="I40" s="139" t="s">
        <v>122</v>
      </c>
      <c r="J40" s="137"/>
      <c r="K40" s="137"/>
      <c r="L40" s="136" t="s">
        <v>124</v>
      </c>
      <c r="M40" s="136"/>
      <c r="N40" s="26">
        <v>150</v>
      </c>
      <c r="O40" s="136" t="s">
        <v>123</v>
      </c>
      <c r="P40" s="136" t="s">
        <v>124</v>
      </c>
      <c r="Q40" s="137" t="s">
        <v>125</v>
      </c>
      <c r="R40" s="137" t="s">
        <v>125</v>
      </c>
      <c r="S40" s="138" t="s">
        <v>126</v>
      </c>
      <c r="T40" s="138" t="s">
        <v>127</v>
      </c>
      <c r="U40" s="138"/>
      <c r="V40" s="139" t="s">
        <v>125</v>
      </c>
      <c r="W40" s="139" t="s">
        <v>122</v>
      </c>
      <c r="X40" s="137"/>
      <c r="Y40" s="137"/>
      <c r="Z40" s="136" t="s">
        <v>124</v>
      </c>
      <c r="AA40" s="140"/>
    </row>
    <row r="41" spans="1:27" ht="16.5" customHeight="1">
      <c r="A41" s="141">
        <v>10.75</v>
      </c>
      <c r="B41" s="142">
        <v>4</v>
      </c>
      <c r="C41" s="147">
        <v>12</v>
      </c>
      <c r="D41" s="147">
        <v>9</v>
      </c>
      <c r="E41" s="185" t="s">
        <v>1637</v>
      </c>
      <c r="F41" s="144" t="s">
        <v>115</v>
      </c>
      <c r="G41" s="150">
        <v>6</v>
      </c>
      <c r="H41" s="146">
        <v>200</v>
      </c>
      <c r="I41" s="146"/>
      <c r="J41" s="147">
        <v>6</v>
      </c>
      <c r="K41" s="147">
        <v>5</v>
      </c>
      <c r="L41" s="268">
        <v>0</v>
      </c>
      <c r="M41" s="149">
        <v>-10.75</v>
      </c>
      <c r="N41" s="26"/>
      <c r="O41" s="141">
        <v>-9</v>
      </c>
      <c r="P41" s="142">
        <v>0</v>
      </c>
      <c r="Q41" s="147">
        <v>12</v>
      </c>
      <c r="R41" s="147">
        <v>9</v>
      </c>
      <c r="S41" s="185" t="s">
        <v>300</v>
      </c>
      <c r="T41" s="144" t="s">
        <v>5</v>
      </c>
      <c r="U41" s="150">
        <v>7</v>
      </c>
      <c r="V41" s="146"/>
      <c r="W41" s="146">
        <v>500</v>
      </c>
      <c r="X41" s="147">
        <v>6</v>
      </c>
      <c r="Y41" s="147">
        <v>5</v>
      </c>
      <c r="Z41" s="268">
        <v>4</v>
      </c>
      <c r="AA41" s="183">
        <v>9</v>
      </c>
    </row>
    <row r="42" spans="1:27" ht="16.5" customHeight="1">
      <c r="A42" s="141">
        <v>-10.75</v>
      </c>
      <c r="B42" s="142">
        <v>0</v>
      </c>
      <c r="C42" s="147">
        <v>10</v>
      </c>
      <c r="D42" s="147">
        <v>7</v>
      </c>
      <c r="E42" s="185" t="s">
        <v>741</v>
      </c>
      <c r="F42" s="144" t="s">
        <v>5</v>
      </c>
      <c r="G42" s="150">
        <v>3</v>
      </c>
      <c r="H42" s="146"/>
      <c r="I42" s="146">
        <v>1400</v>
      </c>
      <c r="J42" s="147">
        <v>1</v>
      </c>
      <c r="K42" s="147">
        <v>3</v>
      </c>
      <c r="L42" s="268">
        <v>4</v>
      </c>
      <c r="M42" s="149">
        <v>10.75</v>
      </c>
      <c r="N42" s="26"/>
      <c r="O42" s="141">
        <v>3</v>
      </c>
      <c r="P42" s="142">
        <v>3</v>
      </c>
      <c r="Q42" s="147">
        <v>10</v>
      </c>
      <c r="R42" s="147">
        <v>7</v>
      </c>
      <c r="S42" s="185" t="s">
        <v>1638</v>
      </c>
      <c r="T42" s="144" t="s">
        <v>109</v>
      </c>
      <c r="U42" s="150">
        <v>10</v>
      </c>
      <c r="V42" s="146">
        <v>100</v>
      </c>
      <c r="W42" s="146"/>
      <c r="X42" s="147">
        <v>1</v>
      </c>
      <c r="Y42" s="147">
        <v>3</v>
      </c>
      <c r="Z42" s="268">
        <v>1</v>
      </c>
      <c r="AA42" s="183">
        <v>-3</v>
      </c>
    </row>
    <row r="43" spans="1:27" ht="16.5" customHeight="1">
      <c r="A43" s="141">
        <v>0</v>
      </c>
      <c r="B43" s="142">
        <v>2</v>
      </c>
      <c r="C43" s="147">
        <v>4</v>
      </c>
      <c r="D43" s="147">
        <v>11</v>
      </c>
      <c r="E43" s="185" t="s">
        <v>179</v>
      </c>
      <c r="F43" s="144" t="s">
        <v>115</v>
      </c>
      <c r="G43" s="150">
        <v>10</v>
      </c>
      <c r="H43" s="146"/>
      <c r="I43" s="146">
        <v>620</v>
      </c>
      <c r="J43" s="147">
        <v>8</v>
      </c>
      <c r="K43" s="147">
        <v>2</v>
      </c>
      <c r="L43" s="268">
        <v>2</v>
      </c>
      <c r="M43" s="149">
        <v>0</v>
      </c>
      <c r="N43" s="26"/>
      <c r="O43" s="141">
        <v>3</v>
      </c>
      <c r="P43" s="142">
        <v>3</v>
      </c>
      <c r="Q43" s="147">
        <v>4</v>
      </c>
      <c r="R43" s="147">
        <v>11</v>
      </c>
      <c r="S43" s="185" t="s">
        <v>135</v>
      </c>
      <c r="T43" s="144" t="s">
        <v>109</v>
      </c>
      <c r="U43" s="150">
        <v>7</v>
      </c>
      <c r="V43" s="146">
        <v>100</v>
      </c>
      <c r="W43" s="146"/>
      <c r="X43" s="147">
        <v>8</v>
      </c>
      <c r="Y43" s="147">
        <v>2</v>
      </c>
      <c r="Z43" s="268">
        <v>1</v>
      </c>
      <c r="AA43" s="183">
        <v>-3</v>
      </c>
    </row>
    <row r="44" spans="1:27" s="39" customFormat="1" ht="9.75" customHeight="1">
      <c r="A44" s="27"/>
      <c r="B44" s="27"/>
      <c r="C44" s="269"/>
      <c r="D44" s="269"/>
      <c r="E44" s="27"/>
      <c r="F44" s="27"/>
      <c r="G44" s="27"/>
      <c r="H44" s="27"/>
      <c r="I44" s="27"/>
      <c r="J44" s="269"/>
      <c r="K44" s="269"/>
      <c r="L44" s="27"/>
      <c r="M44" s="27"/>
      <c r="N44" s="52"/>
      <c r="O44" s="27"/>
      <c r="P44" s="27"/>
      <c r="Q44" s="269"/>
      <c r="R44" s="269"/>
      <c r="S44" s="27"/>
      <c r="T44" s="27"/>
      <c r="U44" s="27"/>
      <c r="V44" s="27"/>
      <c r="W44" s="27"/>
      <c r="X44" s="269"/>
      <c r="Y44" s="269"/>
      <c r="Z44" s="27"/>
      <c r="AA44" s="27"/>
    </row>
    <row r="45" spans="1:27" s="39" customFormat="1" ht="14.25">
      <c r="A45" s="18"/>
      <c r="B45" s="19" t="s">
        <v>61</v>
      </c>
      <c r="C45" s="250"/>
      <c r="D45" s="251"/>
      <c r="E45" s="19"/>
      <c r="F45" s="21" t="s">
        <v>184</v>
      </c>
      <c r="G45" s="22"/>
      <c r="H45" s="23" t="s">
        <v>63</v>
      </c>
      <c r="I45" s="23"/>
      <c r="J45" s="252"/>
      <c r="K45" s="253"/>
      <c r="L45" s="24" t="s">
        <v>64</v>
      </c>
      <c r="M45" s="25"/>
      <c r="N45" s="26">
        <v>150</v>
      </c>
      <c r="O45" s="18"/>
      <c r="P45" s="19" t="s">
        <v>61</v>
      </c>
      <c r="Q45" s="250"/>
      <c r="R45" s="251"/>
      <c r="S45" s="19"/>
      <c r="T45" s="21" t="s">
        <v>185</v>
      </c>
      <c r="U45" s="22"/>
      <c r="V45" s="23" t="s">
        <v>63</v>
      </c>
      <c r="W45" s="23"/>
      <c r="X45" s="252"/>
      <c r="Y45" s="253"/>
      <c r="Z45" s="24" t="s">
        <v>66</v>
      </c>
      <c r="AA45" s="25"/>
    </row>
    <row r="46" spans="1:27" s="39" customFormat="1" ht="12.75">
      <c r="A46" s="28"/>
      <c r="B46" s="28"/>
      <c r="C46" s="254"/>
      <c r="D46" s="254"/>
      <c r="E46" s="30"/>
      <c r="F46" s="30"/>
      <c r="G46" s="30"/>
      <c r="H46" s="31" t="s">
        <v>67</v>
      </c>
      <c r="I46" s="31"/>
      <c r="J46" s="252"/>
      <c r="K46" s="253"/>
      <c r="L46" s="24" t="s">
        <v>69</v>
      </c>
      <c r="M46" s="25"/>
      <c r="N46" s="26">
        <v>150</v>
      </c>
      <c r="O46" s="28"/>
      <c r="P46" s="28"/>
      <c r="Q46" s="254"/>
      <c r="R46" s="254"/>
      <c r="S46" s="30"/>
      <c r="T46" s="30"/>
      <c r="U46" s="30"/>
      <c r="V46" s="31" t="s">
        <v>67</v>
      </c>
      <c r="W46" s="31"/>
      <c r="X46" s="252"/>
      <c r="Y46" s="253"/>
      <c r="Z46" s="24" t="s">
        <v>140</v>
      </c>
      <c r="AA46" s="25"/>
    </row>
    <row r="47" spans="1:27" s="39" customFormat="1" ht="4.5" customHeight="1">
      <c r="A47" s="198"/>
      <c r="B47" s="199"/>
      <c r="C47" s="255"/>
      <c r="D47" s="256"/>
      <c r="E47" s="201"/>
      <c r="F47" s="202"/>
      <c r="G47" s="203"/>
      <c r="H47" s="204"/>
      <c r="I47" s="204"/>
      <c r="J47" s="256"/>
      <c r="K47" s="255"/>
      <c r="L47" s="199"/>
      <c r="M47" s="205"/>
      <c r="N47" s="26"/>
      <c r="O47" s="198"/>
      <c r="P47" s="199"/>
      <c r="Q47" s="255"/>
      <c r="R47" s="256"/>
      <c r="S47" s="201"/>
      <c r="T47" s="202"/>
      <c r="U47" s="203"/>
      <c r="V47" s="204"/>
      <c r="W47" s="204"/>
      <c r="X47" s="257"/>
      <c r="Y47" s="255"/>
      <c r="Z47" s="204"/>
      <c r="AA47" s="205"/>
    </row>
    <row r="48" spans="1:27" s="39" customFormat="1" ht="12.75" customHeight="1">
      <c r="A48" s="258"/>
      <c r="B48" s="32"/>
      <c r="C48" s="33"/>
      <c r="D48" s="33"/>
      <c r="E48" s="259"/>
      <c r="F48" s="34" t="s">
        <v>70</v>
      </c>
      <c r="G48" s="212" t="s">
        <v>408</v>
      </c>
      <c r="H48" s="36"/>
      <c r="I48" s="37"/>
      <c r="K48" s="42"/>
      <c r="L48" s="275"/>
      <c r="M48" s="209"/>
      <c r="N48" s="38"/>
      <c r="O48" s="258"/>
      <c r="P48" s="32"/>
      <c r="Q48" s="33"/>
      <c r="R48" s="33"/>
      <c r="S48" s="259"/>
      <c r="T48" s="34" t="s">
        <v>70</v>
      </c>
      <c r="U48" s="35" t="s">
        <v>516</v>
      </c>
      <c r="V48" s="36"/>
      <c r="W48" s="37"/>
      <c r="X48" s="42"/>
      <c r="Y48" s="42"/>
      <c r="Z48" s="275"/>
      <c r="AA48" s="209"/>
    </row>
    <row r="49" spans="1:27" s="39" customFormat="1" ht="12.75" customHeight="1">
      <c r="A49" s="206"/>
      <c r="B49" s="32"/>
      <c r="C49" s="33"/>
      <c r="D49" s="33"/>
      <c r="E49" s="259"/>
      <c r="F49" s="40" t="s">
        <v>73</v>
      </c>
      <c r="G49" s="35" t="s">
        <v>350</v>
      </c>
      <c r="H49" s="41"/>
      <c r="I49" s="42"/>
      <c r="K49" s="44"/>
      <c r="L49" s="276" t="s">
        <v>1599</v>
      </c>
      <c r="M49" s="277"/>
      <c r="N49" s="38"/>
      <c r="O49" s="206"/>
      <c r="P49" s="32"/>
      <c r="Q49" s="33"/>
      <c r="R49" s="33"/>
      <c r="S49" s="259"/>
      <c r="T49" s="40" t="s">
        <v>73</v>
      </c>
      <c r="U49" s="35" t="s">
        <v>212</v>
      </c>
      <c r="V49" s="41"/>
      <c r="W49" s="42"/>
      <c r="X49" s="42"/>
      <c r="Y49" s="44"/>
      <c r="Z49" s="276" t="s">
        <v>1599</v>
      </c>
      <c r="AA49" s="277"/>
    </row>
    <row r="50" spans="1:27" s="39" customFormat="1" ht="12.75" customHeight="1">
      <c r="A50" s="206"/>
      <c r="B50" s="32"/>
      <c r="C50" s="33"/>
      <c r="D50" s="33"/>
      <c r="E50" s="259"/>
      <c r="F50" s="40" t="s">
        <v>76</v>
      </c>
      <c r="G50" s="35" t="s">
        <v>295</v>
      </c>
      <c r="H50" s="36"/>
      <c r="I50" s="42"/>
      <c r="J50" s="278"/>
      <c r="K50" s="278" t="s">
        <v>1599</v>
      </c>
      <c r="L50" s="276" t="s">
        <v>1599</v>
      </c>
      <c r="M50" s="279" t="s">
        <v>1599</v>
      </c>
      <c r="N50" s="38"/>
      <c r="O50" s="206"/>
      <c r="P50" s="32"/>
      <c r="Q50" s="33"/>
      <c r="R50" s="33"/>
      <c r="S50" s="259"/>
      <c r="T50" s="40" t="s">
        <v>76</v>
      </c>
      <c r="U50" s="35" t="s">
        <v>521</v>
      </c>
      <c r="V50" s="36"/>
      <c r="W50" s="42"/>
      <c r="X50" s="42"/>
      <c r="Y50" s="278" t="s">
        <v>1599</v>
      </c>
      <c r="Z50" s="276" t="s">
        <v>1599</v>
      </c>
      <c r="AA50" s="279" t="s">
        <v>1599</v>
      </c>
    </row>
    <row r="51" spans="1:27" s="39" customFormat="1" ht="12.75" customHeight="1">
      <c r="A51" s="206"/>
      <c r="B51" s="32"/>
      <c r="C51" s="33"/>
      <c r="D51" s="33"/>
      <c r="E51" s="259"/>
      <c r="F51" s="34" t="s">
        <v>79</v>
      </c>
      <c r="G51" s="35" t="s">
        <v>1019</v>
      </c>
      <c r="H51" s="36"/>
      <c r="I51" s="42"/>
      <c r="K51" s="44"/>
      <c r="L51" s="276" t="s">
        <v>1599</v>
      </c>
      <c r="M51" s="277"/>
      <c r="N51" s="38"/>
      <c r="O51" s="206"/>
      <c r="P51" s="32"/>
      <c r="Q51" s="33"/>
      <c r="R51" s="33"/>
      <c r="S51" s="259"/>
      <c r="T51" s="34" t="s">
        <v>79</v>
      </c>
      <c r="U51" s="35" t="s">
        <v>790</v>
      </c>
      <c r="V51" s="36"/>
      <c r="W51" s="42"/>
      <c r="X51" s="42"/>
      <c r="Y51" s="44"/>
      <c r="Z51" s="276" t="s">
        <v>1599</v>
      </c>
      <c r="AA51" s="277"/>
    </row>
    <row r="52" spans="1:27" s="39" customFormat="1" ht="12.75" customHeight="1">
      <c r="A52" s="101" t="s">
        <v>70</v>
      </c>
      <c r="B52" s="214" t="s">
        <v>1639</v>
      </c>
      <c r="C52" s="33"/>
      <c r="D52" s="33"/>
      <c r="E52" s="259"/>
      <c r="G52" s="36"/>
      <c r="H52" s="34" t="s">
        <v>70</v>
      </c>
      <c r="I52" s="216" t="s">
        <v>1640</v>
      </c>
      <c r="K52" s="36"/>
      <c r="L52" s="211"/>
      <c r="M52" s="209"/>
      <c r="N52" s="38"/>
      <c r="O52" s="101" t="s">
        <v>70</v>
      </c>
      <c r="P52" s="214" t="s">
        <v>1024</v>
      </c>
      <c r="Q52" s="33"/>
      <c r="R52" s="33"/>
      <c r="S52" s="259"/>
      <c r="U52" s="36"/>
      <c r="V52" s="34" t="s">
        <v>70</v>
      </c>
      <c r="W52" s="216" t="s">
        <v>114</v>
      </c>
      <c r="X52" s="36"/>
      <c r="Y52" s="36"/>
      <c r="Z52" s="44"/>
      <c r="AA52" s="209"/>
    </row>
    <row r="53" spans="1:27" s="39" customFormat="1" ht="12.75" customHeight="1">
      <c r="A53" s="105" t="s">
        <v>73</v>
      </c>
      <c r="B53" s="219" t="s">
        <v>1641</v>
      </c>
      <c r="C53" s="45"/>
      <c r="D53" s="45"/>
      <c r="E53" s="259"/>
      <c r="G53" s="42"/>
      <c r="H53" s="40" t="s">
        <v>73</v>
      </c>
      <c r="I53" s="216" t="s">
        <v>161</v>
      </c>
      <c r="J53" s="36"/>
      <c r="K53" s="36"/>
      <c r="L53" s="44"/>
      <c r="M53" s="209"/>
      <c r="N53" s="38"/>
      <c r="O53" s="105" t="s">
        <v>73</v>
      </c>
      <c r="P53" s="214" t="s">
        <v>894</v>
      </c>
      <c r="Q53" s="45"/>
      <c r="R53" s="45"/>
      <c r="S53" s="259"/>
      <c r="U53" s="42"/>
      <c r="V53" s="40" t="s">
        <v>73</v>
      </c>
      <c r="W53" s="216" t="s">
        <v>1642</v>
      </c>
      <c r="X53" s="36"/>
      <c r="Y53" s="36"/>
      <c r="Z53" s="44"/>
      <c r="AA53" s="209"/>
    </row>
    <row r="54" spans="1:27" s="39" customFormat="1" ht="12.75" customHeight="1">
      <c r="A54" s="105" t="s">
        <v>76</v>
      </c>
      <c r="B54" s="214" t="s">
        <v>377</v>
      </c>
      <c r="C54" s="33"/>
      <c r="D54" s="33"/>
      <c r="E54" s="259"/>
      <c r="G54" s="42"/>
      <c r="H54" s="40" t="s">
        <v>76</v>
      </c>
      <c r="I54" s="216" t="s">
        <v>490</v>
      </c>
      <c r="J54" s="36"/>
      <c r="K54" s="36"/>
      <c r="L54" s="36"/>
      <c r="M54" s="209"/>
      <c r="N54" s="38"/>
      <c r="O54" s="105" t="s">
        <v>76</v>
      </c>
      <c r="P54" s="214" t="s">
        <v>809</v>
      </c>
      <c r="Q54" s="33"/>
      <c r="R54" s="33"/>
      <c r="S54" s="259"/>
      <c r="U54" s="42"/>
      <c r="V54" s="40" t="s">
        <v>76</v>
      </c>
      <c r="W54" s="216" t="s">
        <v>1643</v>
      </c>
      <c r="X54" s="36"/>
      <c r="Y54" s="36"/>
      <c r="Z54" s="36"/>
      <c r="AA54" s="209"/>
    </row>
    <row r="55" spans="1:27" s="39" customFormat="1" ht="12.75" customHeight="1">
      <c r="A55" s="101" t="s">
        <v>79</v>
      </c>
      <c r="B55" s="219" t="s">
        <v>265</v>
      </c>
      <c r="C55" s="45"/>
      <c r="D55" s="45"/>
      <c r="E55" s="259"/>
      <c r="G55" s="36"/>
      <c r="H55" s="34" t="s">
        <v>79</v>
      </c>
      <c r="I55" s="216" t="s">
        <v>1576</v>
      </c>
      <c r="J55" s="108" t="s">
        <v>96</v>
      </c>
      <c r="K55" s="108"/>
      <c r="L55" s="44"/>
      <c r="M55" s="209"/>
      <c r="N55" s="38"/>
      <c r="O55" s="101" t="s">
        <v>79</v>
      </c>
      <c r="P55" s="214" t="s">
        <v>922</v>
      </c>
      <c r="Q55" s="45"/>
      <c r="R55" s="45"/>
      <c r="S55" s="259"/>
      <c r="U55" s="36"/>
      <c r="V55" s="34" t="s">
        <v>79</v>
      </c>
      <c r="W55" s="216" t="s">
        <v>1644</v>
      </c>
      <c r="X55" s="108" t="s">
        <v>96</v>
      </c>
      <c r="Y55" s="108"/>
      <c r="Z55" s="44"/>
      <c r="AA55" s="209"/>
    </row>
    <row r="56" spans="1:27" s="39" customFormat="1" ht="12.75" customHeight="1">
      <c r="A56" s="260"/>
      <c r="B56" s="45"/>
      <c r="C56" s="45"/>
      <c r="D56" s="45"/>
      <c r="E56" s="259"/>
      <c r="F56" s="34" t="s">
        <v>70</v>
      </c>
      <c r="G56" s="35" t="s">
        <v>220</v>
      </c>
      <c r="H56" s="36"/>
      <c r="I56" s="112" t="s">
        <v>100</v>
      </c>
      <c r="J56" s="263" t="s">
        <v>1645</v>
      </c>
      <c r="K56" s="261"/>
      <c r="L56" s="44"/>
      <c r="M56" s="209"/>
      <c r="N56" s="38"/>
      <c r="O56" s="260"/>
      <c r="P56" s="45"/>
      <c r="Q56" s="45"/>
      <c r="R56" s="45"/>
      <c r="S56" s="259"/>
      <c r="T56" s="34" t="s">
        <v>70</v>
      </c>
      <c r="U56" s="35" t="s">
        <v>657</v>
      </c>
      <c r="V56" s="36"/>
      <c r="W56" s="112" t="s">
        <v>100</v>
      </c>
      <c r="X56" s="263" t="s">
        <v>1646</v>
      </c>
      <c r="Y56" s="261"/>
      <c r="Z56" s="44"/>
      <c r="AA56" s="209"/>
    </row>
    <row r="57" spans="1:27" s="39" customFormat="1" ht="12.75" customHeight="1">
      <c r="A57" s="206"/>
      <c r="B57" s="114" t="s">
        <v>104</v>
      </c>
      <c r="C57" s="33"/>
      <c r="D57" s="33"/>
      <c r="E57" s="259"/>
      <c r="F57" s="40" t="s">
        <v>73</v>
      </c>
      <c r="G57" s="35" t="s">
        <v>1647</v>
      </c>
      <c r="H57" s="36"/>
      <c r="I57" s="112" t="s">
        <v>5</v>
      </c>
      <c r="J57" s="263" t="s">
        <v>1645</v>
      </c>
      <c r="K57" s="261"/>
      <c r="L57" s="32"/>
      <c r="M57" s="209"/>
      <c r="N57" s="38"/>
      <c r="O57" s="206"/>
      <c r="P57" s="114" t="s">
        <v>104</v>
      </c>
      <c r="Q57" s="33"/>
      <c r="R57" s="33"/>
      <c r="S57" s="259"/>
      <c r="T57" s="40" t="s">
        <v>73</v>
      </c>
      <c r="U57" s="35" t="s">
        <v>1216</v>
      </c>
      <c r="V57" s="36"/>
      <c r="W57" s="112" t="s">
        <v>5</v>
      </c>
      <c r="X57" s="263" t="s">
        <v>1646</v>
      </c>
      <c r="Y57" s="261"/>
      <c r="Z57" s="32"/>
      <c r="AA57" s="209"/>
    </row>
    <row r="58" spans="1:27" s="39" customFormat="1" ht="12.75" customHeight="1">
      <c r="A58" s="206"/>
      <c r="B58" s="262" t="s">
        <v>1613</v>
      </c>
      <c r="C58" s="33"/>
      <c r="D58" s="33"/>
      <c r="E58" s="259"/>
      <c r="F58" s="40" t="s">
        <v>76</v>
      </c>
      <c r="G58" s="35" t="s">
        <v>1648</v>
      </c>
      <c r="H58" s="44"/>
      <c r="I58" s="112" t="s">
        <v>109</v>
      </c>
      <c r="J58" s="263" t="s">
        <v>1649</v>
      </c>
      <c r="K58" s="263"/>
      <c r="L58" s="32"/>
      <c r="M58" s="209"/>
      <c r="N58" s="38"/>
      <c r="O58" s="206"/>
      <c r="P58" s="262" t="s">
        <v>1141</v>
      </c>
      <c r="Q58" s="33"/>
      <c r="R58" s="33"/>
      <c r="S58" s="259"/>
      <c r="T58" s="40" t="s">
        <v>76</v>
      </c>
      <c r="U58" s="35" t="s">
        <v>1650</v>
      </c>
      <c r="V58" s="44"/>
      <c r="W58" s="112" t="s">
        <v>109</v>
      </c>
      <c r="X58" s="263" t="s">
        <v>1651</v>
      </c>
      <c r="Y58" s="263"/>
      <c r="Z58" s="32"/>
      <c r="AA58" s="209"/>
    </row>
    <row r="59" spans="1:27" s="39" customFormat="1" ht="12.75" customHeight="1">
      <c r="A59" s="222"/>
      <c r="B59" s="43"/>
      <c r="C59" s="43"/>
      <c r="D59" s="43"/>
      <c r="E59" s="259"/>
      <c r="F59" s="34" t="s">
        <v>79</v>
      </c>
      <c r="G59" s="214" t="s">
        <v>1652</v>
      </c>
      <c r="H59" s="43"/>
      <c r="I59" s="118" t="s">
        <v>115</v>
      </c>
      <c r="J59" s="264" t="s">
        <v>1649</v>
      </c>
      <c r="K59" s="264"/>
      <c r="L59" s="43"/>
      <c r="M59" s="265"/>
      <c r="N59" s="46"/>
      <c r="O59" s="222"/>
      <c r="P59" s="43"/>
      <c r="Q59" s="43"/>
      <c r="R59" s="43"/>
      <c r="S59" s="259"/>
      <c r="T59" s="34" t="s">
        <v>79</v>
      </c>
      <c r="U59" s="214" t="s">
        <v>295</v>
      </c>
      <c r="V59" s="43"/>
      <c r="W59" s="118" t="s">
        <v>115</v>
      </c>
      <c r="X59" s="264" t="s">
        <v>1651</v>
      </c>
      <c r="Y59" s="264"/>
      <c r="Z59" s="43"/>
      <c r="AA59" s="265"/>
    </row>
    <row r="60" spans="1:27" ht="4.5" customHeight="1">
      <c r="A60" s="223"/>
      <c r="B60" s="224"/>
      <c r="C60" s="266"/>
      <c r="D60" s="267"/>
      <c r="E60" s="226"/>
      <c r="F60" s="227"/>
      <c r="G60" s="228"/>
      <c r="H60" s="229"/>
      <c r="I60" s="229"/>
      <c r="J60" s="267"/>
      <c r="K60" s="266"/>
      <c r="L60" s="224"/>
      <c r="M60" s="230"/>
      <c r="O60" s="223"/>
      <c r="P60" s="224"/>
      <c r="Q60" s="266"/>
      <c r="R60" s="267"/>
      <c r="S60" s="226"/>
      <c r="T60" s="227"/>
      <c r="U60" s="228"/>
      <c r="V60" s="229"/>
      <c r="W60" s="229"/>
      <c r="X60" s="267"/>
      <c r="Y60" s="266"/>
      <c r="Z60" s="224"/>
      <c r="AA60" s="230"/>
    </row>
    <row r="61" spans="1:27" ht="12.75" customHeight="1">
      <c r="A61" s="130"/>
      <c r="B61" s="130" t="s">
        <v>117</v>
      </c>
      <c r="C61" s="131"/>
      <c r="D61" s="131"/>
      <c r="E61" s="132" t="s">
        <v>118</v>
      </c>
      <c r="F61" s="132" t="s">
        <v>119</v>
      </c>
      <c r="G61" s="132" t="s">
        <v>120</v>
      </c>
      <c r="H61" s="133" t="s">
        <v>121</v>
      </c>
      <c r="I61" s="134"/>
      <c r="J61" s="131" t="s">
        <v>122</v>
      </c>
      <c r="K61" s="131" t="s">
        <v>122</v>
      </c>
      <c r="L61" s="132" t="s">
        <v>117</v>
      </c>
      <c r="M61" s="130" t="s">
        <v>123</v>
      </c>
      <c r="N61" s="26">
        <v>150</v>
      </c>
      <c r="O61" s="130"/>
      <c r="P61" s="130" t="s">
        <v>117</v>
      </c>
      <c r="Q61" s="131"/>
      <c r="R61" s="131"/>
      <c r="S61" s="132" t="s">
        <v>118</v>
      </c>
      <c r="T61" s="132" t="s">
        <v>119</v>
      </c>
      <c r="U61" s="132" t="s">
        <v>120</v>
      </c>
      <c r="V61" s="133" t="s">
        <v>121</v>
      </c>
      <c r="W61" s="134"/>
      <c r="X61" s="131" t="s">
        <v>122</v>
      </c>
      <c r="Y61" s="131" t="s">
        <v>122</v>
      </c>
      <c r="Z61" s="132" t="s">
        <v>117</v>
      </c>
      <c r="AA61" s="135" t="s">
        <v>123</v>
      </c>
    </row>
    <row r="62" spans="1:27" ht="12.75">
      <c r="A62" s="136" t="s">
        <v>123</v>
      </c>
      <c r="B62" s="136" t="s">
        <v>124</v>
      </c>
      <c r="C62" s="137" t="s">
        <v>125</v>
      </c>
      <c r="D62" s="137" t="s">
        <v>125</v>
      </c>
      <c r="E62" s="138" t="s">
        <v>126</v>
      </c>
      <c r="F62" s="138" t="s">
        <v>127</v>
      </c>
      <c r="G62" s="138"/>
      <c r="H62" s="139" t="s">
        <v>125</v>
      </c>
      <c r="I62" s="139" t="s">
        <v>122</v>
      </c>
      <c r="J62" s="137"/>
      <c r="K62" s="137"/>
      <c r="L62" s="136" t="s">
        <v>124</v>
      </c>
      <c r="M62" s="136"/>
      <c r="N62" s="26">
        <v>150</v>
      </c>
      <c r="O62" s="136" t="s">
        <v>123</v>
      </c>
      <c r="P62" s="136" t="s">
        <v>124</v>
      </c>
      <c r="Q62" s="137" t="s">
        <v>125</v>
      </c>
      <c r="R62" s="137" t="s">
        <v>125</v>
      </c>
      <c r="S62" s="138" t="s">
        <v>126</v>
      </c>
      <c r="T62" s="138" t="s">
        <v>127</v>
      </c>
      <c r="U62" s="138"/>
      <c r="V62" s="139" t="s">
        <v>125</v>
      </c>
      <c r="W62" s="139" t="s">
        <v>122</v>
      </c>
      <c r="X62" s="137"/>
      <c r="Y62" s="137"/>
      <c r="Z62" s="136" t="s">
        <v>124</v>
      </c>
      <c r="AA62" s="140"/>
    </row>
    <row r="63" spans="1:27" ht="16.5" customHeight="1">
      <c r="A63" s="141">
        <v>-0.75</v>
      </c>
      <c r="B63" s="142">
        <v>0</v>
      </c>
      <c r="C63" s="147">
        <v>12</v>
      </c>
      <c r="D63" s="147">
        <v>6</v>
      </c>
      <c r="E63" s="185" t="s">
        <v>179</v>
      </c>
      <c r="F63" s="144" t="s">
        <v>109</v>
      </c>
      <c r="G63" s="150">
        <v>12</v>
      </c>
      <c r="H63" s="146"/>
      <c r="I63" s="146">
        <v>480</v>
      </c>
      <c r="J63" s="147">
        <v>3</v>
      </c>
      <c r="K63" s="147">
        <v>2</v>
      </c>
      <c r="L63" s="268">
        <v>4</v>
      </c>
      <c r="M63" s="149">
        <v>0.75</v>
      </c>
      <c r="N63" s="26"/>
      <c r="O63" s="141">
        <v>1.25</v>
      </c>
      <c r="P63" s="142">
        <v>4</v>
      </c>
      <c r="Q63" s="147">
        <v>12</v>
      </c>
      <c r="R63" s="147">
        <v>6</v>
      </c>
      <c r="S63" s="185" t="s">
        <v>135</v>
      </c>
      <c r="T63" s="144" t="s">
        <v>100</v>
      </c>
      <c r="U63" s="150">
        <v>8</v>
      </c>
      <c r="V63" s="146">
        <v>110</v>
      </c>
      <c r="W63" s="146"/>
      <c r="X63" s="147">
        <v>3</v>
      </c>
      <c r="Y63" s="147">
        <v>2</v>
      </c>
      <c r="Z63" s="268">
        <v>0</v>
      </c>
      <c r="AA63" s="183">
        <v>-1.25</v>
      </c>
    </row>
    <row r="64" spans="1:27" ht="16.5" customHeight="1">
      <c r="A64" s="141">
        <v>0.25</v>
      </c>
      <c r="B64" s="142">
        <v>3</v>
      </c>
      <c r="C64" s="147">
        <v>7</v>
      </c>
      <c r="D64" s="147">
        <v>4</v>
      </c>
      <c r="E64" s="185" t="s">
        <v>179</v>
      </c>
      <c r="F64" s="144" t="s">
        <v>109</v>
      </c>
      <c r="G64" s="150">
        <v>11</v>
      </c>
      <c r="H64" s="146"/>
      <c r="I64" s="146">
        <v>450</v>
      </c>
      <c r="J64" s="147">
        <v>9</v>
      </c>
      <c r="K64" s="147">
        <v>11</v>
      </c>
      <c r="L64" s="268">
        <v>1</v>
      </c>
      <c r="M64" s="149">
        <v>-0.25</v>
      </c>
      <c r="N64" s="26"/>
      <c r="O64" s="141">
        <v>1.25</v>
      </c>
      <c r="P64" s="142">
        <v>2</v>
      </c>
      <c r="Q64" s="147">
        <v>7</v>
      </c>
      <c r="R64" s="147">
        <v>4</v>
      </c>
      <c r="S64" s="185" t="s">
        <v>774</v>
      </c>
      <c r="T64" s="144" t="s">
        <v>109</v>
      </c>
      <c r="U64" s="150">
        <v>9</v>
      </c>
      <c r="V64" s="146">
        <v>100</v>
      </c>
      <c r="W64" s="146"/>
      <c r="X64" s="147">
        <v>9</v>
      </c>
      <c r="Y64" s="147">
        <v>11</v>
      </c>
      <c r="Z64" s="268">
        <v>2</v>
      </c>
      <c r="AA64" s="183">
        <v>-1.25</v>
      </c>
    </row>
    <row r="65" spans="1:27" ht="16.5" customHeight="1">
      <c r="A65" s="141">
        <v>0.25</v>
      </c>
      <c r="B65" s="142">
        <v>3</v>
      </c>
      <c r="C65" s="147">
        <v>1</v>
      </c>
      <c r="D65" s="147">
        <v>8</v>
      </c>
      <c r="E65" s="185" t="s">
        <v>179</v>
      </c>
      <c r="F65" s="144" t="s">
        <v>109</v>
      </c>
      <c r="G65" s="150">
        <v>11</v>
      </c>
      <c r="H65" s="146"/>
      <c r="I65" s="146">
        <v>450</v>
      </c>
      <c r="J65" s="147">
        <v>5</v>
      </c>
      <c r="K65" s="147">
        <v>10</v>
      </c>
      <c r="L65" s="268">
        <v>1</v>
      </c>
      <c r="M65" s="149">
        <v>-0.25</v>
      </c>
      <c r="N65" s="26"/>
      <c r="O65" s="141">
        <v>-3.75</v>
      </c>
      <c r="P65" s="142">
        <v>0</v>
      </c>
      <c r="Q65" s="147">
        <v>1</v>
      </c>
      <c r="R65" s="147">
        <v>8</v>
      </c>
      <c r="S65" s="185" t="s">
        <v>300</v>
      </c>
      <c r="T65" s="144" t="s">
        <v>100</v>
      </c>
      <c r="U65" s="150">
        <v>8</v>
      </c>
      <c r="V65" s="146"/>
      <c r="W65" s="146">
        <v>100</v>
      </c>
      <c r="X65" s="147">
        <v>5</v>
      </c>
      <c r="Y65" s="147">
        <v>10</v>
      </c>
      <c r="Z65" s="268">
        <v>4</v>
      </c>
      <c r="AA65" s="183">
        <v>3.75</v>
      </c>
    </row>
    <row r="66" spans="1:27" s="39" customFormat="1" ht="30" customHeight="1">
      <c r="A66" s="27"/>
      <c r="B66" s="27"/>
      <c r="C66" s="269"/>
      <c r="D66" s="269"/>
      <c r="E66" s="27"/>
      <c r="F66" s="27"/>
      <c r="G66" s="27"/>
      <c r="H66" s="27"/>
      <c r="I66" s="27"/>
      <c r="J66" s="269"/>
      <c r="K66" s="269"/>
      <c r="L66" s="27"/>
      <c r="M66" s="27"/>
      <c r="N66" s="52"/>
      <c r="O66" s="27"/>
      <c r="P66" s="27"/>
      <c r="Q66" s="269"/>
      <c r="R66" s="269"/>
      <c r="S66" s="27"/>
      <c r="T66" s="27"/>
      <c r="U66" s="27"/>
      <c r="V66" s="27"/>
      <c r="W66" s="27"/>
      <c r="X66" s="269"/>
      <c r="Y66" s="269"/>
      <c r="Z66" s="27"/>
      <c r="AA66" s="27"/>
    </row>
    <row r="67" spans="1:27" s="39" customFormat="1" ht="14.25">
      <c r="A67" s="18"/>
      <c r="B67" s="19" t="s">
        <v>61</v>
      </c>
      <c r="C67" s="250"/>
      <c r="D67" s="251"/>
      <c r="E67" s="19"/>
      <c r="F67" s="21" t="s">
        <v>227</v>
      </c>
      <c r="G67" s="22"/>
      <c r="H67" s="23" t="s">
        <v>63</v>
      </c>
      <c r="I67" s="23"/>
      <c r="J67" s="252"/>
      <c r="K67" s="253"/>
      <c r="L67" s="24" t="s">
        <v>137</v>
      </c>
      <c r="M67" s="25"/>
      <c r="N67" s="26">
        <v>150</v>
      </c>
      <c r="O67" s="18"/>
      <c r="P67" s="19" t="s">
        <v>61</v>
      </c>
      <c r="Q67" s="250"/>
      <c r="R67" s="251"/>
      <c r="S67" s="19"/>
      <c r="T67" s="21" t="s">
        <v>228</v>
      </c>
      <c r="U67" s="22"/>
      <c r="V67" s="23" t="s">
        <v>63</v>
      </c>
      <c r="W67" s="23"/>
      <c r="X67" s="252"/>
      <c r="Y67" s="253"/>
      <c r="Z67" s="24" t="s">
        <v>139</v>
      </c>
      <c r="AA67" s="25"/>
    </row>
    <row r="68" spans="1:27" s="39" customFormat="1" ht="12.75">
      <c r="A68" s="28"/>
      <c r="B68" s="28"/>
      <c r="C68" s="254"/>
      <c r="D68" s="254"/>
      <c r="E68" s="30"/>
      <c r="F68" s="30"/>
      <c r="G68" s="30"/>
      <c r="H68" s="31" t="s">
        <v>67</v>
      </c>
      <c r="I68" s="31"/>
      <c r="J68" s="252"/>
      <c r="K68" s="253"/>
      <c r="L68" s="24" t="s">
        <v>141</v>
      </c>
      <c r="M68" s="25"/>
      <c r="N68" s="26">
        <v>150</v>
      </c>
      <c r="O68" s="28"/>
      <c r="P68" s="28"/>
      <c r="Q68" s="254"/>
      <c r="R68" s="254"/>
      <c r="S68" s="30"/>
      <c r="T68" s="30"/>
      <c r="U68" s="30"/>
      <c r="V68" s="31" t="s">
        <v>67</v>
      </c>
      <c r="W68" s="31"/>
      <c r="X68" s="252"/>
      <c r="Y68" s="253"/>
      <c r="Z68" s="24" t="s">
        <v>68</v>
      </c>
      <c r="AA68" s="25"/>
    </row>
    <row r="69" spans="1:27" s="39" customFormat="1" ht="4.5" customHeight="1">
      <c r="A69" s="198"/>
      <c r="B69" s="199"/>
      <c r="C69" s="255"/>
      <c r="D69" s="256"/>
      <c r="E69" s="201"/>
      <c r="F69" s="202"/>
      <c r="G69" s="203"/>
      <c r="H69" s="204"/>
      <c r="I69" s="204"/>
      <c r="J69" s="256"/>
      <c r="K69" s="255"/>
      <c r="L69" s="199"/>
      <c r="M69" s="205"/>
      <c r="N69" s="26"/>
      <c r="O69" s="198"/>
      <c r="P69" s="199"/>
      <c r="Q69" s="255"/>
      <c r="R69" s="256"/>
      <c r="S69" s="201"/>
      <c r="T69" s="202"/>
      <c r="U69" s="203"/>
      <c r="V69" s="204"/>
      <c r="W69" s="204"/>
      <c r="X69" s="257"/>
      <c r="Y69" s="255"/>
      <c r="Z69" s="255"/>
      <c r="AA69" s="205"/>
    </row>
    <row r="70" spans="1:27" s="39" customFormat="1" ht="12.75" customHeight="1">
      <c r="A70" s="258"/>
      <c r="B70" s="32"/>
      <c r="C70" s="33"/>
      <c r="D70" s="33"/>
      <c r="E70" s="259"/>
      <c r="F70" s="34" t="s">
        <v>70</v>
      </c>
      <c r="G70" s="35" t="s">
        <v>701</v>
      </c>
      <c r="H70" s="36"/>
      <c r="I70" s="37"/>
      <c r="K70" s="42"/>
      <c r="L70" s="275"/>
      <c r="M70" s="209"/>
      <c r="N70" s="38"/>
      <c r="O70" s="258"/>
      <c r="P70" s="32"/>
      <c r="Q70" s="33"/>
      <c r="R70" s="33"/>
      <c r="S70" s="259"/>
      <c r="T70" s="34" t="s">
        <v>70</v>
      </c>
      <c r="U70" s="212" t="s">
        <v>1653</v>
      </c>
      <c r="V70" s="36"/>
      <c r="W70" s="37"/>
      <c r="X70" s="42"/>
      <c r="Y70" s="42"/>
      <c r="Z70" s="275"/>
      <c r="AA70" s="209"/>
    </row>
    <row r="71" spans="1:27" s="39" customFormat="1" ht="12.75" customHeight="1">
      <c r="A71" s="206"/>
      <c r="B71" s="32"/>
      <c r="C71" s="33"/>
      <c r="D71" s="33"/>
      <c r="E71" s="259"/>
      <c r="F71" s="40" t="s">
        <v>73</v>
      </c>
      <c r="G71" s="35" t="s">
        <v>1654</v>
      </c>
      <c r="H71" s="41"/>
      <c r="I71" s="42"/>
      <c r="K71" s="44"/>
      <c r="L71" s="276" t="s">
        <v>1599</v>
      </c>
      <c r="M71" s="277"/>
      <c r="N71" s="38"/>
      <c r="O71" s="206"/>
      <c r="P71" s="32"/>
      <c r="Q71" s="33"/>
      <c r="R71" s="33"/>
      <c r="S71" s="259"/>
      <c r="T71" s="40" t="s">
        <v>73</v>
      </c>
      <c r="U71" s="35" t="s">
        <v>93</v>
      </c>
      <c r="V71" s="41"/>
      <c r="W71" s="42"/>
      <c r="X71" s="42"/>
      <c r="Y71" s="44"/>
      <c r="Z71" s="276" t="s">
        <v>1599</v>
      </c>
      <c r="AA71" s="277"/>
    </row>
    <row r="72" spans="1:27" s="39" customFormat="1" ht="12.75" customHeight="1">
      <c r="A72" s="206"/>
      <c r="B72" s="32"/>
      <c r="C72" s="33"/>
      <c r="D72" s="33"/>
      <c r="E72" s="259"/>
      <c r="F72" s="40" t="s">
        <v>76</v>
      </c>
      <c r="G72" s="35" t="s">
        <v>1655</v>
      </c>
      <c r="H72" s="36"/>
      <c r="I72" s="42"/>
      <c r="J72" s="278"/>
      <c r="K72" s="278" t="s">
        <v>1599</v>
      </c>
      <c r="L72" s="276" t="s">
        <v>1599</v>
      </c>
      <c r="M72" s="279" t="s">
        <v>1599</v>
      </c>
      <c r="N72" s="38"/>
      <c r="O72" s="206"/>
      <c r="P72" s="32"/>
      <c r="Q72" s="33"/>
      <c r="R72" s="33"/>
      <c r="S72" s="259"/>
      <c r="T72" s="40" t="s">
        <v>76</v>
      </c>
      <c r="U72" s="35" t="s">
        <v>440</v>
      </c>
      <c r="V72" s="36"/>
      <c r="W72" s="42"/>
      <c r="X72" s="42"/>
      <c r="Y72" s="278" t="s">
        <v>1599</v>
      </c>
      <c r="Z72" s="276" t="s">
        <v>1599</v>
      </c>
      <c r="AA72" s="279" t="s">
        <v>1599</v>
      </c>
    </row>
    <row r="73" spans="1:27" s="39" customFormat="1" ht="12.75" customHeight="1">
      <c r="A73" s="206"/>
      <c r="B73" s="32"/>
      <c r="C73" s="33"/>
      <c r="D73" s="33"/>
      <c r="E73" s="259"/>
      <c r="F73" s="34" t="s">
        <v>79</v>
      </c>
      <c r="G73" s="35" t="s">
        <v>286</v>
      </c>
      <c r="H73" s="36"/>
      <c r="I73" s="42"/>
      <c r="K73" s="44"/>
      <c r="L73" s="276" t="s">
        <v>1599</v>
      </c>
      <c r="M73" s="277"/>
      <c r="N73" s="38"/>
      <c r="O73" s="206"/>
      <c r="P73" s="32"/>
      <c r="Q73" s="33"/>
      <c r="R73" s="33"/>
      <c r="S73" s="259"/>
      <c r="T73" s="34" t="s">
        <v>79</v>
      </c>
      <c r="U73" s="35" t="s">
        <v>674</v>
      </c>
      <c r="V73" s="36"/>
      <c r="W73" s="42"/>
      <c r="X73" s="42"/>
      <c r="Y73" s="44"/>
      <c r="Z73" s="276" t="s">
        <v>1599</v>
      </c>
      <c r="AA73" s="277"/>
    </row>
    <row r="74" spans="1:27" s="39" customFormat="1" ht="12.75" customHeight="1">
      <c r="A74" s="101" t="s">
        <v>70</v>
      </c>
      <c r="B74" s="214" t="s">
        <v>863</v>
      </c>
      <c r="C74" s="33"/>
      <c r="D74" s="33"/>
      <c r="E74" s="259"/>
      <c r="G74" s="36"/>
      <c r="H74" s="34" t="s">
        <v>70</v>
      </c>
      <c r="I74" s="216" t="s">
        <v>1656</v>
      </c>
      <c r="K74" s="36"/>
      <c r="L74" s="211"/>
      <c r="M74" s="209"/>
      <c r="N74" s="38"/>
      <c r="O74" s="101" t="s">
        <v>70</v>
      </c>
      <c r="P74" s="214" t="s">
        <v>198</v>
      </c>
      <c r="Q74" s="33"/>
      <c r="R74" s="33"/>
      <c r="S74" s="259"/>
      <c r="U74" s="36"/>
      <c r="V74" s="34" t="s">
        <v>70</v>
      </c>
      <c r="W74" s="216" t="s">
        <v>105</v>
      </c>
      <c r="X74" s="36"/>
      <c r="Y74" s="36"/>
      <c r="Z74" s="44"/>
      <c r="AA74" s="209"/>
    </row>
    <row r="75" spans="1:27" s="39" customFormat="1" ht="12.75" customHeight="1">
      <c r="A75" s="105" t="s">
        <v>73</v>
      </c>
      <c r="B75" s="214" t="s">
        <v>1248</v>
      </c>
      <c r="C75" s="45"/>
      <c r="D75" s="45"/>
      <c r="E75" s="259"/>
      <c r="G75" s="42"/>
      <c r="H75" s="40" t="s">
        <v>73</v>
      </c>
      <c r="I75" s="216" t="s">
        <v>426</v>
      </c>
      <c r="J75" s="36"/>
      <c r="K75" s="36"/>
      <c r="L75" s="44"/>
      <c r="M75" s="209"/>
      <c r="N75" s="38"/>
      <c r="O75" s="105" t="s">
        <v>73</v>
      </c>
      <c r="P75" s="214" t="s">
        <v>1471</v>
      </c>
      <c r="Q75" s="45"/>
      <c r="R75" s="45"/>
      <c r="S75" s="259"/>
      <c r="U75" s="42"/>
      <c r="V75" s="40" t="s">
        <v>73</v>
      </c>
      <c r="W75" s="216" t="s">
        <v>1072</v>
      </c>
      <c r="X75" s="36"/>
      <c r="Y75" s="36"/>
      <c r="Z75" s="44"/>
      <c r="AA75" s="209"/>
    </row>
    <row r="76" spans="1:27" s="39" customFormat="1" ht="12.75" customHeight="1">
      <c r="A76" s="105" t="s">
        <v>76</v>
      </c>
      <c r="B76" s="214" t="s">
        <v>1657</v>
      </c>
      <c r="C76" s="33"/>
      <c r="D76" s="33"/>
      <c r="E76" s="259"/>
      <c r="G76" s="42"/>
      <c r="H76" s="40" t="s">
        <v>76</v>
      </c>
      <c r="I76" s="216" t="s">
        <v>78</v>
      </c>
      <c r="J76" s="36"/>
      <c r="K76" s="36"/>
      <c r="L76" s="36"/>
      <c r="M76" s="209"/>
      <c r="N76" s="38"/>
      <c r="O76" s="105" t="s">
        <v>76</v>
      </c>
      <c r="P76" s="214" t="s">
        <v>456</v>
      </c>
      <c r="Q76" s="33"/>
      <c r="R76" s="33"/>
      <c r="S76" s="259"/>
      <c r="U76" s="42"/>
      <c r="V76" s="40" t="s">
        <v>76</v>
      </c>
      <c r="W76" s="216" t="s">
        <v>1658</v>
      </c>
      <c r="X76" s="36"/>
      <c r="Y76" s="36"/>
      <c r="Z76" s="36"/>
      <c r="AA76" s="209"/>
    </row>
    <row r="77" spans="1:27" s="39" customFormat="1" ht="12.75" customHeight="1">
      <c r="A77" s="101" t="s">
        <v>79</v>
      </c>
      <c r="B77" s="214" t="s">
        <v>998</v>
      </c>
      <c r="C77" s="45"/>
      <c r="D77" s="45"/>
      <c r="E77" s="259"/>
      <c r="G77" s="36"/>
      <c r="H77" s="34" t="s">
        <v>79</v>
      </c>
      <c r="I77" s="216" t="s">
        <v>1659</v>
      </c>
      <c r="J77" s="108" t="s">
        <v>96</v>
      </c>
      <c r="K77" s="108"/>
      <c r="L77" s="44"/>
      <c r="M77" s="209"/>
      <c r="N77" s="38"/>
      <c r="O77" s="101" t="s">
        <v>79</v>
      </c>
      <c r="P77" s="214" t="s">
        <v>1660</v>
      </c>
      <c r="Q77" s="45"/>
      <c r="R77" s="45"/>
      <c r="S77" s="259"/>
      <c r="U77" s="36"/>
      <c r="V77" s="34" t="s">
        <v>79</v>
      </c>
      <c r="W77" s="216" t="s">
        <v>600</v>
      </c>
      <c r="X77" s="108" t="s">
        <v>96</v>
      </c>
      <c r="Y77" s="108"/>
      <c r="Z77" s="44"/>
      <c r="AA77" s="209"/>
    </row>
    <row r="78" spans="1:27" s="39" customFormat="1" ht="12.75" customHeight="1">
      <c r="A78" s="260"/>
      <c r="B78" s="45"/>
      <c r="C78" s="45"/>
      <c r="D78" s="45"/>
      <c r="E78" s="259"/>
      <c r="F78" s="34" t="s">
        <v>70</v>
      </c>
      <c r="G78" s="35" t="s">
        <v>870</v>
      </c>
      <c r="H78" s="36"/>
      <c r="I78" s="112" t="s">
        <v>100</v>
      </c>
      <c r="J78" s="263" t="s">
        <v>1661</v>
      </c>
      <c r="K78" s="261"/>
      <c r="L78" s="44"/>
      <c r="M78" s="209"/>
      <c r="N78" s="38"/>
      <c r="O78" s="260"/>
      <c r="P78" s="45"/>
      <c r="Q78" s="45"/>
      <c r="R78" s="45"/>
      <c r="S78" s="259"/>
      <c r="T78" s="34" t="s">
        <v>70</v>
      </c>
      <c r="U78" s="35" t="s">
        <v>1662</v>
      </c>
      <c r="V78" s="36"/>
      <c r="W78" s="112" t="s">
        <v>100</v>
      </c>
      <c r="X78" s="263" t="s">
        <v>1663</v>
      </c>
      <c r="Y78" s="261"/>
      <c r="Z78" s="44"/>
      <c r="AA78" s="209"/>
    </row>
    <row r="79" spans="1:27" s="39" customFormat="1" ht="12.75" customHeight="1">
      <c r="A79" s="206"/>
      <c r="B79" s="114" t="s">
        <v>104</v>
      </c>
      <c r="C79" s="33"/>
      <c r="D79" s="33"/>
      <c r="E79" s="259"/>
      <c r="F79" s="40" t="s">
        <v>73</v>
      </c>
      <c r="G79" s="35" t="s">
        <v>581</v>
      </c>
      <c r="H79" s="36"/>
      <c r="I79" s="112" t="s">
        <v>5</v>
      </c>
      <c r="J79" s="263" t="s">
        <v>1629</v>
      </c>
      <c r="K79" s="261"/>
      <c r="L79" s="32"/>
      <c r="M79" s="209"/>
      <c r="N79" s="38"/>
      <c r="O79" s="206"/>
      <c r="P79" s="114" t="s">
        <v>104</v>
      </c>
      <c r="Q79" s="33"/>
      <c r="R79" s="33"/>
      <c r="S79" s="259"/>
      <c r="T79" s="40" t="s">
        <v>73</v>
      </c>
      <c r="U79" s="35" t="s">
        <v>657</v>
      </c>
      <c r="V79" s="36"/>
      <c r="W79" s="112" t="s">
        <v>5</v>
      </c>
      <c r="X79" s="263" t="s">
        <v>1663</v>
      </c>
      <c r="Y79" s="261"/>
      <c r="Z79" s="32"/>
      <c r="AA79" s="209"/>
    </row>
    <row r="80" spans="1:27" s="39" customFormat="1" ht="12.75" customHeight="1">
      <c r="A80" s="206"/>
      <c r="B80" s="262" t="s">
        <v>291</v>
      </c>
      <c r="C80" s="33"/>
      <c r="D80" s="33"/>
      <c r="E80" s="259"/>
      <c r="F80" s="40" t="s">
        <v>76</v>
      </c>
      <c r="G80" s="35" t="s">
        <v>1664</v>
      </c>
      <c r="H80" s="44"/>
      <c r="I80" s="112" t="s">
        <v>109</v>
      </c>
      <c r="J80" s="263" t="s">
        <v>1665</v>
      </c>
      <c r="K80" s="263"/>
      <c r="L80" s="32"/>
      <c r="M80" s="209"/>
      <c r="N80" s="38"/>
      <c r="O80" s="206"/>
      <c r="P80" s="262" t="s">
        <v>1666</v>
      </c>
      <c r="Q80" s="33"/>
      <c r="R80" s="33"/>
      <c r="S80" s="259"/>
      <c r="T80" s="40" t="s">
        <v>76</v>
      </c>
      <c r="U80" s="35" t="s">
        <v>830</v>
      </c>
      <c r="V80" s="44"/>
      <c r="W80" s="112" t="s">
        <v>109</v>
      </c>
      <c r="X80" s="263" t="s">
        <v>1667</v>
      </c>
      <c r="Y80" s="263"/>
      <c r="Z80" s="32"/>
      <c r="AA80" s="209"/>
    </row>
    <row r="81" spans="1:27" s="39" customFormat="1" ht="12.75" customHeight="1">
      <c r="A81" s="222"/>
      <c r="B81" s="43"/>
      <c r="C81" s="43"/>
      <c r="D81" s="43"/>
      <c r="E81" s="259"/>
      <c r="F81" s="34" t="s">
        <v>79</v>
      </c>
      <c r="G81" s="214" t="s">
        <v>630</v>
      </c>
      <c r="H81" s="43"/>
      <c r="I81" s="118" t="s">
        <v>115</v>
      </c>
      <c r="J81" s="264" t="s">
        <v>1665</v>
      </c>
      <c r="K81" s="264"/>
      <c r="L81" s="43"/>
      <c r="M81" s="265"/>
      <c r="N81" s="46"/>
      <c r="O81" s="222"/>
      <c r="P81" s="43"/>
      <c r="Q81" s="43"/>
      <c r="R81" s="43"/>
      <c r="S81" s="259"/>
      <c r="T81" s="34" t="s">
        <v>79</v>
      </c>
      <c r="U81" s="214" t="s">
        <v>541</v>
      </c>
      <c r="V81" s="43"/>
      <c r="W81" s="118" t="s">
        <v>115</v>
      </c>
      <c r="X81" s="264" t="s">
        <v>1667</v>
      </c>
      <c r="Y81" s="264"/>
      <c r="Z81" s="43"/>
      <c r="AA81" s="265"/>
    </row>
    <row r="82" spans="1:27" ht="4.5" customHeight="1">
      <c r="A82" s="223"/>
      <c r="B82" s="224"/>
      <c r="C82" s="266"/>
      <c r="D82" s="267"/>
      <c r="E82" s="226"/>
      <c r="F82" s="227"/>
      <c r="G82" s="228"/>
      <c r="H82" s="229"/>
      <c r="I82" s="229"/>
      <c r="J82" s="267"/>
      <c r="K82" s="266"/>
      <c r="L82" s="224"/>
      <c r="M82" s="230"/>
      <c r="O82" s="223"/>
      <c r="P82" s="224"/>
      <c r="Q82" s="266"/>
      <c r="R82" s="267"/>
      <c r="S82" s="226"/>
      <c r="T82" s="227"/>
      <c r="U82" s="228"/>
      <c r="V82" s="229"/>
      <c r="W82" s="229"/>
      <c r="X82" s="267"/>
      <c r="Y82" s="266"/>
      <c r="Z82" s="224"/>
      <c r="AA82" s="230"/>
    </row>
    <row r="83" spans="1:27" ht="12.75" customHeight="1">
      <c r="A83" s="130"/>
      <c r="B83" s="130" t="s">
        <v>117</v>
      </c>
      <c r="C83" s="131"/>
      <c r="D83" s="131"/>
      <c r="E83" s="132" t="s">
        <v>118</v>
      </c>
      <c r="F83" s="132" t="s">
        <v>119</v>
      </c>
      <c r="G83" s="132" t="s">
        <v>120</v>
      </c>
      <c r="H83" s="133" t="s">
        <v>121</v>
      </c>
      <c r="I83" s="134"/>
      <c r="J83" s="131" t="s">
        <v>122</v>
      </c>
      <c r="K83" s="131" t="s">
        <v>122</v>
      </c>
      <c r="L83" s="132" t="s">
        <v>117</v>
      </c>
      <c r="M83" s="130" t="s">
        <v>123</v>
      </c>
      <c r="N83" s="26">
        <v>150</v>
      </c>
      <c r="O83" s="130"/>
      <c r="P83" s="130" t="s">
        <v>117</v>
      </c>
      <c r="Q83" s="131"/>
      <c r="R83" s="131"/>
      <c r="S83" s="132" t="s">
        <v>118</v>
      </c>
      <c r="T83" s="132" t="s">
        <v>119</v>
      </c>
      <c r="U83" s="132" t="s">
        <v>120</v>
      </c>
      <c r="V83" s="133" t="s">
        <v>121</v>
      </c>
      <c r="W83" s="134"/>
      <c r="X83" s="131" t="s">
        <v>122</v>
      </c>
      <c r="Y83" s="131" t="s">
        <v>122</v>
      </c>
      <c r="Z83" s="132" t="s">
        <v>117</v>
      </c>
      <c r="AA83" s="135" t="s">
        <v>123</v>
      </c>
    </row>
    <row r="84" spans="1:27" ht="12.75">
      <c r="A84" s="136" t="s">
        <v>123</v>
      </c>
      <c r="B84" s="136" t="s">
        <v>124</v>
      </c>
      <c r="C84" s="137" t="s">
        <v>125</v>
      </c>
      <c r="D84" s="137" t="s">
        <v>125</v>
      </c>
      <c r="E84" s="138" t="s">
        <v>126</v>
      </c>
      <c r="F84" s="138" t="s">
        <v>127</v>
      </c>
      <c r="G84" s="138"/>
      <c r="H84" s="139" t="s">
        <v>125</v>
      </c>
      <c r="I84" s="139" t="s">
        <v>122</v>
      </c>
      <c r="J84" s="137"/>
      <c r="K84" s="137"/>
      <c r="L84" s="136" t="s">
        <v>124</v>
      </c>
      <c r="M84" s="136"/>
      <c r="N84" s="26">
        <v>150</v>
      </c>
      <c r="O84" s="136" t="s">
        <v>123</v>
      </c>
      <c r="P84" s="136" t="s">
        <v>124</v>
      </c>
      <c r="Q84" s="137" t="s">
        <v>125</v>
      </c>
      <c r="R84" s="137" t="s">
        <v>125</v>
      </c>
      <c r="S84" s="138" t="s">
        <v>126</v>
      </c>
      <c r="T84" s="138" t="s">
        <v>127</v>
      </c>
      <c r="U84" s="138"/>
      <c r="V84" s="139" t="s">
        <v>125</v>
      </c>
      <c r="W84" s="139" t="s">
        <v>122</v>
      </c>
      <c r="X84" s="137"/>
      <c r="Y84" s="137"/>
      <c r="Z84" s="136" t="s">
        <v>124</v>
      </c>
      <c r="AA84" s="140"/>
    </row>
    <row r="85" spans="1:27" ht="16.5" customHeight="1">
      <c r="A85" s="141">
        <v>2.5</v>
      </c>
      <c r="B85" s="142">
        <v>3</v>
      </c>
      <c r="C85" s="147">
        <v>12</v>
      </c>
      <c r="D85" s="147">
        <v>3</v>
      </c>
      <c r="E85" s="185" t="s">
        <v>135</v>
      </c>
      <c r="F85" s="144" t="s">
        <v>109</v>
      </c>
      <c r="G85" s="150">
        <v>10</v>
      </c>
      <c r="H85" s="146"/>
      <c r="I85" s="146">
        <v>170</v>
      </c>
      <c r="J85" s="147">
        <v>11</v>
      </c>
      <c r="K85" s="147">
        <v>10</v>
      </c>
      <c r="L85" s="268">
        <v>1</v>
      </c>
      <c r="M85" s="149">
        <v>-2.5</v>
      </c>
      <c r="N85" s="26"/>
      <c r="O85" s="141">
        <v>0.75</v>
      </c>
      <c r="P85" s="142">
        <v>2</v>
      </c>
      <c r="Q85" s="147">
        <v>12</v>
      </c>
      <c r="R85" s="147">
        <v>3</v>
      </c>
      <c r="S85" s="185" t="s">
        <v>135</v>
      </c>
      <c r="T85" s="144" t="s">
        <v>5</v>
      </c>
      <c r="U85" s="150">
        <v>8</v>
      </c>
      <c r="V85" s="146">
        <v>110</v>
      </c>
      <c r="W85" s="146"/>
      <c r="X85" s="147">
        <v>11</v>
      </c>
      <c r="Y85" s="147">
        <v>10</v>
      </c>
      <c r="Z85" s="268">
        <v>2</v>
      </c>
      <c r="AA85" s="183">
        <v>-0.75</v>
      </c>
    </row>
    <row r="86" spans="1:27" ht="16.5" customHeight="1">
      <c r="A86" s="141">
        <v>-7.5</v>
      </c>
      <c r="B86" s="142">
        <v>0</v>
      </c>
      <c r="C86" s="147">
        <v>4</v>
      </c>
      <c r="D86" s="147">
        <v>1</v>
      </c>
      <c r="E86" s="185" t="s">
        <v>179</v>
      </c>
      <c r="F86" s="144" t="s">
        <v>109</v>
      </c>
      <c r="G86" s="150">
        <v>10</v>
      </c>
      <c r="H86" s="146"/>
      <c r="I86" s="146">
        <v>620</v>
      </c>
      <c r="J86" s="147">
        <v>6</v>
      </c>
      <c r="K86" s="147">
        <v>8</v>
      </c>
      <c r="L86" s="268">
        <v>4</v>
      </c>
      <c r="M86" s="149">
        <v>7.5</v>
      </c>
      <c r="N86" s="26"/>
      <c r="O86" s="141">
        <v>-3.25</v>
      </c>
      <c r="P86" s="142">
        <v>0</v>
      </c>
      <c r="Q86" s="147">
        <v>4</v>
      </c>
      <c r="R86" s="147">
        <v>1</v>
      </c>
      <c r="S86" s="185" t="s">
        <v>179</v>
      </c>
      <c r="T86" s="144" t="s">
        <v>5</v>
      </c>
      <c r="U86" s="150">
        <v>9</v>
      </c>
      <c r="V86" s="146"/>
      <c r="W86" s="146">
        <v>50</v>
      </c>
      <c r="X86" s="147">
        <v>6</v>
      </c>
      <c r="Y86" s="147">
        <v>8</v>
      </c>
      <c r="Z86" s="268">
        <v>4</v>
      </c>
      <c r="AA86" s="183">
        <v>3.25</v>
      </c>
    </row>
    <row r="87" spans="1:27" ht="16.5" customHeight="1">
      <c r="A87" s="141">
        <v>2.5</v>
      </c>
      <c r="B87" s="142">
        <v>3</v>
      </c>
      <c r="C87" s="147">
        <v>9</v>
      </c>
      <c r="D87" s="147">
        <v>5</v>
      </c>
      <c r="E87" s="185" t="s">
        <v>135</v>
      </c>
      <c r="F87" s="144" t="s">
        <v>109</v>
      </c>
      <c r="G87" s="150">
        <v>10</v>
      </c>
      <c r="H87" s="146"/>
      <c r="I87" s="146">
        <v>170</v>
      </c>
      <c r="J87" s="147">
        <v>2</v>
      </c>
      <c r="K87" s="147">
        <v>7</v>
      </c>
      <c r="L87" s="268">
        <v>1</v>
      </c>
      <c r="M87" s="149">
        <v>-2.5</v>
      </c>
      <c r="N87" s="26"/>
      <c r="O87" s="141">
        <v>1.75</v>
      </c>
      <c r="P87" s="142">
        <v>4</v>
      </c>
      <c r="Q87" s="147">
        <v>9</v>
      </c>
      <c r="R87" s="147">
        <v>5</v>
      </c>
      <c r="S87" s="185" t="s">
        <v>181</v>
      </c>
      <c r="T87" s="144" t="s">
        <v>5</v>
      </c>
      <c r="U87" s="150">
        <v>9</v>
      </c>
      <c r="V87" s="146">
        <v>140</v>
      </c>
      <c r="W87" s="146"/>
      <c r="X87" s="147">
        <v>2</v>
      </c>
      <c r="Y87" s="147">
        <v>7</v>
      </c>
      <c r="Z87" s="268">
        <v>0</v>
      </c>
      <c r="AA87" s="183">
        <v>-1.75</v>
      </c>
    </row>
    <row r="88" spans="1:27" s="39" customFormat="1" ht="9.75" customHeight="1">
      <c r="A88" s="27"/>
      <c r="B88" s="27"/>
      <c r="C88" s="269"/>
      <c r="D88" s="269"/>
      <c r="E88" s="27"/>
      <c r="F88" s="27"/>
      <c r="G88" s="27"/>
      <c r="H88" s="27"/>
      <c r="I88" s="27"/>
      <c r="J88" s="269"/>
      <c r="K88" s="269"/>
      <c r="L88" s="27"/>
      <c r="M88" s="27"/>
      <c r="N88" s="52"/>
      <c r="O88" s="27"/>
      <c r="P88" s="27"/>
      <c r="Q88" s="269"/>
      <c r="R88" s="269"/>
      <c r="S88" s="27"/>
      <c r="T88" s="27"/>
      <c r="U88" s="27"/>
      <c r="V88" s="27"/>
      <c r="W88" s="27"/>
      <c r="X88" s="269"/>
      <c r="Y88" s="269"/>
      <c r="Z88" s="27"/>
      <c r="AA88" s="27"/>
    </row>
    <row r="89" spans="1:27" s="39" customFormat="1" ht="14.25">
      <c r="A89" s="18"/>
      <c r="B89" s="19" t="s">
        <v>61</v>
      </c>
      <c r="C89" s="250"/>
      <c r="D89" s="251"/>
      <c r="E89" s="19"/>
      <c r="F89" s="21" t="s">
        <v>264</v>
      </c>
      <c r="G89" s="22"/>
      <c r="H89" s="23" t="s">
        <v>63</v>
      </c>
      <c r="I89" s="23"/>
      <c r="J89" s="252"/>
      <c r="K89" s="253"/>
      <c r="L89" s="24" t="s">
        <v>64</v>
      </c>
      <c r="M89" s="25"/>
      <c r="N89" s="26">
        <v>150</v>
      </c>
      <c r="O89" s="18"/>
      <c r="P89" s="19" t="s">
        <v>61</v>
      </c>
      <c r="Q89" s="250"/>
      <c r="R89" s="251"/>
      <c r="S89" s="19"/>
      <c r="T89" s="21" t="s">
        <v>265</v>
      </c>
      <c r="U89" s="22"/>
      <c r="V89" s="23" t="s">
        <v>63</v>
      </c>
      <c r="W89" s="23"/>
      <c r="X89" s="252"/>
      <c r="Y89" s="253"/>
      <c r="Z89" s="24" t="s">
        <v>66</v>
      </c>
      <c r="AA89" s="25"/>
    </row>
    <row r="90" spans="1:27" s="39" customFormat="1" ht="12.75">
      <c r="A90" s="28"/>
      <c r="B90" s="28"/>
      <c r="C90" s="254"/>
      <c r="D90" s="254"/>
      <c r="E90" s="30"/>
      <c r="F90" s="30"/>
      <c r="G90" s="30"/>
      <c r="H90" s="31" t="s">
        <v>67</v>
      </c>
      <c r="I90" s="31"/>
      <c r="J90" s="252"/>
      <c r="K90" s="253"/>
      <c r="L90" s="24" t="s">
        <v>140</v>
      </c>
      <c r="M90" s="25"/>
      <c r="N90" s="26">
        <v>150</v>
      </c>
      <c r="O90" s="28"/>
      <c r="P90" s="28"/>
      <c r="Q90" s="254"/>
      <c r="R90" s="254"/>
      <c r="S90" s="30"/>
      <c r="T90" s="30"/>
      <c r="U90" s="30"/>
      <c r="V90" s="31" t="s">
        <v>67</v>
      </c>
      <c r="W90" s="31"/>
      <c r="X90" s="252"/>
      <c r="Y90" s="253"/>
      <c r="Z90" s="24" t="s">
        <v>141</v>
      </c>
      <c r="AA90" s="25"/>
    </row>
    <row r="91" spans="1:27" s="39" customFormat="1" ht="4.5" customHeight="1">
      <c r="A91" s="198"/>
      <c r="B91" s="199"/>
      <c r="C91" s="255"/>
      <c r="D91" s="256"/>
      <c r="E91" s="201"/>
      <c r="F91" s="202"/>
      <c r="G91" s="203"/>
      <c r="H91" s="204"/>
      <c r="I91" s="204"/>
      <c r="J91" s="256"/>
      <c r="K91" s="255"/>
      <c r="L91" s="199"/>
      <c r="M91" s="205"/>
      <c r="N91" s="26"/>
      <c r="O91" s="198"/>
      <c r="P91" s="199"/>
      <c r="Q91" s="255"/>
      <c r="R91" s="256"/>
      <c r="S91" s="201"/>
      <c r="T91" s="202"/>
      <c r="U91" s="203"/>
      <c r="V91" s="204"/>
      <c r="W91" s="204"/>
      <c r="X91" s="257"/>
      <c r="Y91" s="255"/>
      <c r="Z91" s="204"/>
      <c r="AA91" s="205"/>
    </row>
    <row r="92" spans="1:27" s="39" customFormat="1" ht="12.75" customHeight="1">
      <c r="A92" s="258"/>
      <c r="B92" s="32"/>
      <c r="C92" s="33"/>
      <c r="D92" s="33"/>
      <c r="E92" s="259"/>
      <c r="F92" s="34" t="s">
        <v>70</v>
      </c>
      <c r="G92" s="35" t="s">
        <v>972</v>
      </c>
      <c r="H92" s="36"/>
      <c r="I92" s="37"/>
      <c r="K92" s="42"/>
      <c r="L92" s="275"/>
      <c r="M92" s="209"/>
      <c r="N92" s="38"/>
      <c r="O92" s="258"/>
      <c r="P92" s="32"/>
      <c r="Q92" s="33"/>
      <c r="R92" s="33"/>
      <c r="S92" s="259"/>
      <c r="T92" s="34" t="s">
        <v>70</v>
      </c>
      <c r="U92" s="35" t="s">
        <v>1026</v>
      </c>
      <c r="V92" s="36"/>
      <c r="W92" s="37"/>
      <c r="X92" s="42"/>
      <c r="Y92" s="42"/>
      <c r="Z92" s="275"/>
      <c r="AA92" s="209"/>
    </row>
    <row r="93" spans="1:27" s="39" customFormat="1" ht="12.75" customHeight="1">
      <c r="A93" s="206"/>
      <c r="B93" s="32"/>
      <c r="C93" s="33"/>
      <c r="D93" s="33"/>
      <c r="E93" s="259"/>
      <c r="F93" s="40" t="s">
        <v>73</v>
      </c>
      <c r="G93" s="35" t="s">
        <v>527</v>
      </c>
      <c r="H93" s="41"/>
      <c r="I93" s="42"/>
      <c r="K93" s="44"/>
      <c r="L93" s="276" t="s">
        <v>1599</v>
      </c>
      <c r="M93" s="277"/>
      <c r="N93" s="38"/>
      <c r="O93" s="206"/>
      <c r="P93" s="32"/>
      <c r="Q93" s="33"/>
      <c r="R93" s="33"/>
      <c r="S93" s="259"/>
      <c r="T93" s="40" t="s">
        <v>73</v>
      </c>
      <c r="U93" s="35" t="s">
        <v>196</v>
      </c>
      <c r="V93" s="41"/>
      <c r="W93" s="42"/>
      <c r="X93" s="42"/>
      <c r="Y93" s="44"/>
      <c r="Z93" s="276" t="s">
        <v>1599</v>
      </c>
      <c r="AA93" s="277"/>
    </row>
    <row r="94" spans="1:27" s="39" customFormat="1" ht="12.75" customHeight="1">
      <c r="A94" s="206"/>
      <c r="B94" s="32"/>
      <c r="C94" s="33"/>
      <c r="D94" s="33"/>
      <c r="E94" s="259"/>
      <c r="F94" s="40" t="s">
        <v>76</v>
      </c>
      <c r="G94" s="35" t="s">
        <v>1318</v>
      </c>
      <c r="H94" s="36"/>
      <c r="I94" s="42"/>
      <c r="J94" s="278"/>
      <c r="K94" s="278" t="s">
        <v>1599</v>
      </c>
      <c r="L94" s="276" t="s">
        <v>1599</v>
      </c>
      <c r="M94" s="279" t="s">
        <v>1599</v>
      </c>
      <c r="N94" s="38"/>
      <c r="O94" s="206"/>
      <c r="P94" s="32"/>
      <c r="Q94" s="33"/>
      <c r="R94" s="33"/>
      <c r="S94" s="259"/>
      <c r="T94" s="40" t="s">
        <v>76</v>
      </c>
      <c r="U94" s="35" t="s">
        <v>906</v>
      </c>
      <c r="V94" s="36"/>
      <c r="W94" s="42"/>
      <c r="X94" s="42"/>
      <c r="Y94" s="278" t="s">
        <v>1599</v>
      </c>
      <c r="Z94" s="276" t="s">
        <v>1599</v>
      </c>
      <c r="AA94" s="279" t="s">
        <v>1599</v>
      </c>
    </row>
    <row r="95" spans="1:27" s="39" customFormat="1" ht="12.75" customHeight="1">
      <c r="A95" s="206"/>
      <c r="B95" s="32"/>
      <c r="C95" s="33"/>
      <c r="D95" s="33"/>
      <c r="E95" s="259"/>
      <c r="F95" s="34" t="s">
        <v>79</v>
      </c>
      <c r="G95" s="35" t="s">
        <v>1452</v>
      </c>
      <c r="H95" s="36"/>
      <c r="I95" s="42"/>
      <c r="K95" s="44"/>
      <c r="L95" s="276" t="s">
        <v>1599</v>
      </c>
      <c r="M95" s="277"/>
      <c r="N95" s="38"/>
      <c r="O95" s="206"/>
      <c r="P95" s="32"/>
      <c r="Q95" s="33"/>
      <c r="R95" s="33"/>
      <c r="S95" s="259"/>
      <c r="T95" s="34" t="s">
        <v>79</v>
      </c>
      <c r="U95" s="35" t="s">
        <v>790</v>
      </c>
      <c r="V95" s="36"/>
      <c r="W95" s="42"/>
      <c r="X95" s="42"/>
      <c r="Y95" s="44"/>
      <c r="Z95" s="276" t="s">
        <v>1599</v>
      </c>
      <c r="AA95" s="277"/>
    </row>
    <row r="96" spans="1:27" s="39" customFormat="1" ht="12.75" customHeight="1">
      <c r="A96" s="101" t="s">
        <v>70</v>
      </c>
      <c r="B96" s="214" t="s">
        <v>644</v>
      </c>
      <c r="C96" s="33"/>
      <c r="D96" s="33"/>
      <c r="E96" s="259"/>
      <c r="G96" s="36"/>
      <c r="H96" s="34" t="s">
        <v>70</v>
      </c>
      <c r="I96" s="216" t="s">
        <v>1668</v>
      </c>
      <c r="K96" s="36"/>
      <c r="L96" s="211"/>
      <c r="M96" s="209"/>
      <c r="N96" s="38"/>
      <c r="O96" s="101" t="s">
        <v>70</v>
      </c>
      <c r="P96" s="214" t="s">
        <v>1669</v>
      </c>
      <c r="Q96" s="33"/>
      <c r="R96" s="33"/>
      <c r="S96" s="259"/>
      <c r="U96" s="36"/>
      <c r="V96" s="34" t="s">
        <v>70</v>
      </c>
      <c r="W96" s="216" t="s">
        <v>536</v>
      </c>
      <c r="X96" s="36"/>
      <c r="Y96" s="36"/>
      <c r="Z96" s="44"/>
      <c r="AA96" s="209"/>
    </row>
    <row r="97" spans="1:27" s="39" customFormat="1" ht="12.75" customHeight="1">
      <c r="A97" s="105" t="s">
        <v>73</v>
      </c>
      <c r="B97" s="219" t="s">
        <v>1670</v>
      </c>
      <c r="C97" s="45"/>
      <c r="D97" s="45"/>
      <c r="E97" s="259"/>
      <c r="G97" s="42"/>
      <c r="H97" s="40" t="s">
        <v>73</v>
      </c>
      <c r="I97" s="216" t="s">
        <v>81</v>
      </c>
      <c r="J97" s="36"/>
      <c r="K97" s="36"/>
      <c r="L97" s="44"/>
      <c r="M97" s="209"/>
      <c r="N97" s="38"/>
      <c r="O97" s="105" t="s">
        <v>73</v>
      </c>
      <c r="P97" s="214" t="s">
        <v>1269</v>
      </c>
      <c r="Q97" s="45"/>
      <c r="R97" s="45"/>
      <c r="S97" s="259"/>
      <c r="U97" s="42"/>
      <c r="V97" s="40" t="s">
        <v>73</v>
      </c>
      <c r="W97" s="216" t="s">
        <v>1671</v>
      </c>
      <c r="X97" s="36"/>
      <c r="Y97" s="36"/>
      <c r="Z97" s="44"/>
      <c r="AA97" s="209"/>
    </row>
    <row r="98" spans="1:27" s="39" customFormat="1" ht="12.75" customHeight="1">
      <c r="A98" s="105" t="s">
        <v>76</v>
      </c>
      <c r="B98" s="214" t="s">
        <v>355</v>
      </c>
      <c r="C98" s="33"/>
      <c r="D98" s="33"/>
      <c r="E98" s="259"/>
      <c r="G98" s="42"/>
      <c r="H98" s="40" t="s">
        <v>76</v>
      </c>
      <c r="I98" s="216" t="s">
        <v>98</v>
      </c>
      <c r="J98" s="36"/>
      <c r="K98" s="36"/>
      <c r="L98" s="36"/>
      <c r="M98" s="209"/>
      <c r="N98" s="38"/>
      <c r="O98" s="105" t="s">
        <v>76</v>
      </c>
      <c r="P98" s="214" t="s">
        <v>668</v>
      </c>
      <c r="Q98" s="33"/>
      <c r="R98" s="33"/>
      <c r="S98" s="259"/>
      <c r="U98" s="42"/>
      <c r="V98" s="40" t="s">
        <v>76</v>
      </c>
      <c r="W98" s="215" t="s">
        <v>84</v>
      </c>
      <c r="X98" s="36"/>
      <c r="Y98" s="36"/>
      <c r="Z98" s="36"/>
      <c r="AA98" s="209"/>
    </row>
    <row r="99" spans="1:27" s="39" customFormat="1" ht="12.75" customHeight="1">
      <c r="A99" s="101" t="s">
        <v>79</v>
      </c>
      <c r="B99" s="214" t="s">
        <v>357</v>
      </c>
      <c r="C99" s="45"/>
      <c r="D99" s="45"/>
      <c r="E99" s="259"/>
      <c r="G99" s="36"/>
      <c r="H99" s="34" t="s">
        <v>79</v>
      </c>
      <c r="I99" s="216" t="s">
        <v>778</v>
      </c>
      <c r="J99" s="108" t="s">
        <v>96</v>
      </c>
      <c r="K99" s="108"/>
      <c r="L99" s="44"/>
      <c r="M99" s="209"/>
      <c r="N99" s="38"/>
      <c r="O99" s="101" t="s">
        <v>79</v>
      </c>
      <c r="P99" s="219" t="s">
        <v>1672</v>
      </c>
      <c r="Q99" s="45"/>
      <c r="R99" s="45"/>
      <c r="S99" s="259"/>
      <c r="U99" s="36"/>
      <c r="V99" s="34" t="s">
        <v>79</v>
      </c>
      <c r="W99" s="216" t="s">
        <v>1673</v>
      </c>
      <c r="X99" s="108" t="s">
        <v>96</v>
      </c>
      <c r="Y99" s="108"/>
      <c r="Z99" s="44"/>
      <c r="AA99" s="209"/>
    </row>
    <row r="100" spans="1:27" s="39" customFormat="1" ht="12.75" customHeight="1">
      <c r="A100" s="260"/>
      <c r="B100" s="45"/>
      <c r="C100" s="45"/>
      <c r="D100" s="45"/>
      <c r="E100" s="259"/>
      <c r="F100" s="34" t="s">
        <v>70</v>
      </c>
      <c r="G100" s="35" t="s">
        <v>309</v>
      </c>
      <c r="H100" s="36"/>
      <c r="I100" s="112" t="s">
        <v>100</v>
      </c>
      <c r="J100" s="263" t="s">
        <v>1674</v>
      </c>
      <c r="K100" s="261"/>
      <c r="L100" s="44"/>
      <c r="M100" s="209"/>
      <c r="N100" s="38"/>
      <c r="O100" s="260"/>
      <c r="P100" s="45"/>
      <c r="Q100" s="45"/>
      <c r="R100" s="45"/>
      <c r="S100" s="259"/>
      <c r="T100" s="34" t="s">
        <v>70</v>
      </c>
      <c r="U100" s="35" t="s">
        <v>676</v>
      </c>
      <c r="V100" s="36"/>
      <c r="W100" s="112" t="s">
        <v>100</v>
      </c>
      <c r="X100" s="263" t="s">
        <v>1675</v>
      </c>
      <c r="Y100" s="261"/>
      <c r="Z100" s="44"/>
      <c r="AA100" s="209"/>
    </row>
    <row r="101" spans="1:27" s="39" customFormat="1" ht="12.75" customHeight="1">
      <c r="A101" s="206"/>
      <c r="B101" s="114" t="s">
        <v>104</v>
      </c>
      <c r="C101" s="33"/>
      <c r="D101" s="33"/>
      <c r="E101" s="259"/>
      <c r="F101" s="40" t="s">
        <v>73</v>
      </c>
      <c r="G101" s="35" t="s">
        <v>677</v>
      </c>
      <c r="H101" s="36"/>
      <c r="I101" s="112" t="s">
        <v>5</v>
      </c>
      <c r="J101" s="263" t="s">
        <v>1674</v>
      </c>
      <c r="K101" s="261"/>
      <c r="L101" s="32"/>
      <c r="M101" s="209"/>
      <c r="N101" s="38"/>
      <c r="O101" s="206"/>
      <c r="P101" s="114" t="s">
        <v>104</v>
      </c>
      <c r="Q101" s="33"/>
      <c r="R101" s="33"/>
      <c r="S101" s="259"/>
      <c r="T101" s="40" t="s">
        <v>73</v>
      </c>
      <c r="U101" s="35" t="s">
        <v>668</v>
      </c>
      <c r="V101" s="36"/>
      <c r="W101" s="112" t="s">
        <v>5</v>
      </c>
      <c r="X101" s="263" t="s">
        <v>1675</v>
      </c>
      <c r="Y101" s="261"/>
      <c r="Z101" s="32"/>
      <c r="AA101" s="209"/>
    </row>
    <row r="102" spans="1:27" s="39" customFormat="1" ht="12.75" customHeight="1">
      <c r="A102" s="206"/>
      <c r="B102" s="262" t="s">
        <v>1676</v>
      </c>
      <c r="C102" s="33"/>
      <c r="D102" s="33"/>
      <c r="E102" s="259"/>
      <c r="F102" s="40" t="s">
        <v>76</v>
      </c>
      <c r="G102" s="35" t="s">
        <v>1654</v>
      </c>
      <c r="H102" s="44"/>
      <c r="I102" s="112" t="s">
        <v>109</v>
      </c>
      <c r="J102" s="263" t="s">
        <v>1677</v>
      </c>
      <c r="K102" s="263"/>
      <c r="L102" s="32"/>
      <c r="M102" s="209"/>
      <c r="N102" s="38"/>
      <c r="O102" s="206"/>
      <c r="P102" s="262" t="s">
        <v>1678</v>
      </c>
      <c r="Q102" s="33"/>
      <c r="R102" s="33"/>
      <c r="S102" s="259"/>
      <c r="T102" s="40" t="s">
        <v>76</v>
      </c>
      <c r="U102" s="35" t="s">
        <v>1499</v>
      </c>
      <c r="V102" s="44"/>
      <c r="W102" s="112" t="s">
        <v>109</v>
      </c>
      <c r="X102" s="263" t="s">
        <v>1679</v>
      </c>
      <c r="Y102" s="263"/>
      <c r="Z102" s="32"/>
      <c r="AA102" s="209"/>
    </row>
    <row r="103" spans="1:27" s="39" customFormat="1" ht="12.75" customHeight="1">
      <c r="A103" s="222"/>
      <c r="B103" s="43"/>
      <c r="C103" s="43"/>
      <c r="D103" s="43"/>
      <c r="E103" s="259"/>
      <c r="F103" s="34" t="s">
        <v>79</v>
      </c>
      <c r="G103" s="214" t="s">
        <v>1498</v>
      </c>
      <c r="H103" s="43"/>
      <c r="I103" s="118" t="s">
        <v>115</v>
      </c>
      <c r="J103" s="264" t="s">
        <v>1677</v>
      </c>
      <c r="K103" s="264"/>
      <c r="L103" s="43"/>
      <c r="M103" s="265"/>
      <c r="N103" s="46"/>
      <c r="O103" s="222"/>
      <c r="P103" s="43"/>
      <c r="Q103" s="43"/>
      <c r="R103" s="43"/>
      <c r="S103" s="259"/>
      <c r="T103" s="34" t="s">
        <v>79</v>
      </c>
      <c r="U103" s="214" t="s">
        <v>1680</v>
      </c>
      <c r="V103" s="43"/>
      <c r="W103" s="118" t="s">
        <v>115</v>
      </c>
      <c r="X103" s="264" t="s">
        <v>1679</v>
      </c>
      <c r="Y103" s="264"/>
      <c r="Z103" s="43"/>
      <c r="AA103" s="265"/>
    </row>
    <row r="104" spans="1:27" ht="4.5" customHeight="1">
      <c r="A104" s="223"/>
      <c r="B104" s="224"/>
      <c r="C104" s="266"/>
      <c r="D104" s="267"/>
      <c r="E104" s="226"/>
      <c r="F104" s="227"/>
      <c r="G104" s="228"/>
      <c r="H104" s="229"/>
      <c r="I104" s="229"/>
      <c r="J104" s="267"/>
      <c r="K104" s="266"/>
      <c r="L104" s="224"/>
      <c r="M104" s="230"/>
      <c r="O104" s="223"/>
      <c r="P104" s="224"/>
      <c r="Q104" s="266"/>
      <c r="R104" s="267"/>
      <c r="S104" s="226"/>
      <c r="T104" s="227"/>
      <c r="U104" s="228"/>
      <c r="V104" s="229"/>
      <c r="W104" s="229"/>
      <c r="X104" s="267"/>
      <c r="Y104" s="266"/>
      <c r="Z104" s="224"/>
      <c r="AA104" s="230"/>
    </row>
    <row r="105" spans="1:27" ht="12.75" customHeight="1">
      <c r="A105" s="130"/>
      <c r="B105" s="130" t="s">
        <v>117</v>
      </c>
      <c r="C105" s="131"/>
      <c r="D105" s="131"/>
      <c r="E105" s="132" t="s">
        <v>118</v>
      </c>
      <c r="F105" s="132" t="s">
        <v>119</v>
      </c>
      <c r="G105" s="132" t="s">
        <v>120</v>
      </c>
      <c r="H105" s="133" t="s">
        <v>121</v>
      </c>
      <c r="I105" s="134"/>
      <c r="J105" s="131" t="s">
        <v>122</v>
      </c>
      <c r="K105" s="131" t="s">
        <v>122</v>
      </c>
      <c r="L105" s="132" t="s">
        <v>117</v>
      </c>
      <c r="M105" s="130" t="s">
        <v>123</v>
      </c>
      <c r="N105" s="26">
        <v>150</v>
      </c>
      <c r="O105" s="130"/>
      <c r="P105" s="130" t="s">
        <v>117</v>
      </c>
      <c r="Q105" s="131"/>
      <c r="R105" s="131"/>
      <c r="S105" s="132" t="s">
        <v>118</v>
      </c>
      <c r="T105" s="132" t="s">
        <v>119</v>
      </c>
      <c r="U105" s="132" t="s">
        <v>120</v>
      </c>
      <c r="V105" s="133" t="s">
        <v>121</v>
      </c>
      <c r="W105" s="134"/>
      <c r="X105" s="131" t="s">
        <v>122</v>
      </c>
      <c r="Y105" s="131" t="s">
        <v>122</v>
      </c>
      <c r="Z105" s="132" t="s">
        <v>117</v>
      </c>
      <c r="AA105" s="135" t="s">
        <v>123</v>
      </c>
    </row>
    <row r="106" spans="1:27" ht="12.75">
      <c r="A106" s="136" t="s">
        <v>123</v>
      </c>
      <c r="B106" s="136" t="s">
        <v>124</v>
      </c>
      <c r="C106" s="137" t="s">
        <v>125</v>
      </c>
      <c r="D106" s="137" t="s">
        <v>125</v>
      </c>
      <c r="E106" s="138" t="s">
        <v>126</v>
      </c>
      <c r="F106" s="138" t="s">
        <v>127</v>
      </c>
      <c r="G106" s="138"/>
      <c r="H106" s="139" t="s">
        <v>125</v>
      </c>
      <c r="I106" s="139" t="s">
        <v>122</v>
      </c>
      <c r="J106" s="137"/>
      <c r="K106" s="137"/>
      <c r="L106" s="136" t="s">
        <v>124</v>
      </c>
      <c r="M106" s="136"/>
      <c r="N106" s="26">
        <v>150</v>
      </c>
      <c r="O106" s="136" t="s">
        <v>123</v>
      </c>
      <c r="P106" s="136" t="s">
        <v>124</v>
      </c>
      <c r="Q106" s="137" t="s">
        <v>125</v>
      </c>
      <c r="R106" s="137" t="s">
        <v>125</v>
      </c>
      <c r="S106" s="138" t="s">
        <v>126</v>
      </c>
      <c r="T106" s="138" t="s">
        <v>127</v>
      </c>
      <c r="U106" s="138"/>
      <c r="V106" s="139" t="s">
        <v>125</v>
      </c>
      <c r="W106" s="139" t="s">
        <v>122</v>
      </c>
      <c r="X106" s="137"/>
      <c r="Y106" s="137"/>
      <c r="Z106" s="136" t="s">
        <v>124</v>
      </c>
      <c r="AA106" s="140"/>
    </row>
    <row r="107" spans="1:27" ht="16.5" customHeight="1">
      <c r="A107" s="141">
        <v>5</v>
      </c>
      <c r="B107" s="142">
        <v>4</v>
      </c>
      <c r="C107" s="147">
        <v>6</v>
      </c>
      <c r="D107" s="147">
        <v>2</v>
      </c>
      <c r="E107" s="185" t="s">
        <v>1637</v>
      </c>
      <c r="F107" s="144" t="s">
        <v>109</v>
      </c>
      <c r="G107" s="150">
        <v>8</v>
      </c>
      <c r="H107" s="146"/>
      <c r="I107" s="146">
        <v>110</v>
      </c>
      <c r="J107" s="147">
        <v>10</v>
      </c>
      <c r="K107" s="147">
        <v>4</v>
      </c>
      <c r="L107" s="268">
        <v>0</v>
      </c>
      <c r="M107" s="149">
        <v>-5</v>
      </c>
      <c r="N107" s="26"/>
      <c r="O107" s="141">
        <v>0.25</v>
      </c>
      <c r="P107" s="142">
        <v>3</v>
      </c>
      <c r="Q107" s="147">
        <v>6</v>
      </c>
      <c r="R107" s="147">
        <v>2</v>
      </c>
      <c r="S107" s="185" t="s">
        <v>135</v>
      </c>
      <c r="T107" s="144" t="s">
        <v>109</v>
      </c>
      <c r="U107" s="150">
        <v>8</v>
      </c>
      <c r="V107" s="146"/>
      <c r="W107" s="146">
        <v>110</v>
      </c>
      <c r="X107" s="147">
        <v>10</v>
      </c>
      <c r="Y107" s="147">
        <v>4</v>
      </c>
      <c r="Z107" s="268">
        <v>1</v>
      </c>
      <c r="AA107" s="183">
        <v>-0.25</v>
      </c>
    </row>
    <row r="108" spans="1:27" ht="16.5" customHeight="1">
      <c r="A108" s="141">
        <v>1.75</v>
      </c>
      <c r="B108" s="142">
        <v>2</v>
      </c>
      <c r="C108" s="147">
        <v>12</v>
      </c>
      <c r="D108" s="147">
        <v>11</v>
      </c>
      <c r="E108" s="185" t="s">
        <v>128</v>
      </c>
      <c r="F108" s="144" t="s">
        <v>100</v>
      </c>
      <c r="G108" s="150">
        <v>4</v>
      </c>
      <c r="H108" s="146"/>
      <c r="I108" s="146">
        <v>250</v>
      </c>
      <c r="J108" s="147">
        <v>8</v>
      </c>
      <c r="K108" s="147">
        <v>7</v>
      </c>
      <c r="L108" s="268">
        <v>2</v>
      </c>
      <c r="M108" s="149">
        <v>-1.75</v>
      </c>
      <c r="N108" s="26"/>
      <c r="O108" s="141">
        <v>-0.75</v>
      </c>
      <c r="P108" s="142">
        <v>0</v>
      </c>
      <c r="Q108" s="147">
        <v>12</v>
      </c>
      <c r="R108" s="147">
        <v>11</v>
      </c>
      <c r="S108" s="185" t="s">
        <v>135</v>
      </c>
      <c r="T108" s="144" t="s">
        <v>109</v>
      </c>
      <c r="U108" s="150">
        <v>9</v>
      </c>
      <c r="V108" s="146"/>
      <c r="W108" s="146">
        <v>140</v>
      </c>
      <c r="X108" s="147">
        <v>8</v>
      </c>
      <c r="Y108" s="147">
        <v>7</v>
      </c>
      <c r="Z108" s="268">
        <v>4</v>
      </c>
      <c r="AA108" s="183">
        <v>0.75</v>
      </c>
    </row>
    <row r="109" spans="1:27" ht="16.5" customHeight="1">
      <c r="A109" s="141">
        <v>-8.5</v>
      </c>
      <c r="B109" s="142">
        <v>0</v>
      </c>
      <c r="C109" s="147">
        <v>1</v>
      </c>
      <c r="D109" s="147">
        <v>9</v>
      </c>
      <c r="E109" s="185" t="s">
        <v>741</v>
      </c>
      <c r="F109" s="144" t="s">
        <v>5</v>
      </c>
      <c r="G109" s="150">
        <v>5</v>
      </c>
      <c r="H109" s="146"/>
      <c r="I109" s="146">
        <v>800</v>
      </c>
      <c r="J109" s="147">
        <v>3</v>
      </c>
      <c r="K109" s="147">
        <v>5</v>
      </c>
      <c r="L109" s="268">
        <v>4</v>
      </c>
      <c r="M109" s="149">
        <v>8.5</v>
      </c>
      <c r="N109" s="26"/>
      <c r="O109" s="141">
        <v>0.25</v>
      </c>
      <c r="P109" s="142">
        <v>3</v>
      </c>
      <c r="Q109" s="147">
        <v>1</v>
      </c>
      <c r="R109" s="147">
        <v>9</v>
      </c>
      <c r="S109" s="185" t="s">
        <v>135</v>
      </c>
      <c r="T109" s="144" t="s">
        <v>109</v>
      </c>
      <c r="U109" s="150">
        <v>8</v>
      </c>
      <c r="V109" s="146"/>
      <c r="W109" s="146">
        <v>110</v>
      </c>
      <c r="X109" s="147">
        <v>3</v>
      </c>
      <c r="Y109" s="147">
        <v>5</v>
      </c>
      <c r="Z109" s="268">
        <v>1</v>
      </c>
      <c r="AA109" s="183">
        <v>-0.25</v>
      </c>
    </row>
    <row r="110" spans="1:27" s="39" customFormat="1" ht="30" customHeight="1">
      <c r="A110" s="27"/>
      <c r="B110" s="27"/>
      <c r="C110" s="269"/>
      <c r="D110" s="269"/>
      <c r="E110" s="27"/>
      <c r="F110" s="27"/>
      <c r="G110" s="27"/>
      <c r="H110" s="27"/>
      <c r="I110" s="27"/>
      <c r="J110" s="269"/>
      <c r="K110" s="269"/>
      <c r="L110" s="27"/>
      <c r="M110" s="27"/>
      <c r="N110" s="52"/>
      <c r="O110" s="27"/>
      <c r="P110" s="27"/>
      <c r="Q110" s="269"/>
      <c r="R110" s="269"/>
      <c r="S110" s="27"/>
      <c r="T110" s="27"/>
      <c r="U110" s="27"/>
      <c r="V110" s="27"/>
      <c r="W110" s="27"/>
      <c r="X110" s="269"/>
      <c r="Y110" s="269"/>
      <c r="Z110" s="27"/>
      <c r="AA110" s="27"/>
    </row>
    <row r="111" spans="1:27" s="39" customFormat="1" ht="14.25">
      <c r="A111" s="18"/>
      <c r="B111" s="19" t="s">
        <v>61</v>
      </c>
      <c r="C111" s="250"/>
      <c r="D111" s="251"/>
      <c r="E111" s="19"/>
      <c r="F111" s="21" t="s">
        <v>302</v>
      </c>
      <c r="G111" s="22"/>
      <c r="H111" s="23" t="s">
        <v>63</v>
      </c>
      <c r="I111" s="23"/>
      <c r="J111" s="252"/>
      <c r="K111" s="253"/>
      <c r="L111" s="24" t="s">
        <v>137</v>
      </c>
      <c r="M111" s="25"/>
      <c r="N111" s="26">
        <v>150</v>
      </c>
      <c r="O111" s="18"/>
      <c r="P111" s="19" t="s">
        <v>61</v>
      </c>
      <c r="Q111" s="250"/>
      <c r="R111" s="251"/>
      <c r="S111" s="19"/>
      <c r="T111" s="21" t="s">
        <v>303</v>
      </c>
      <c r="U111" s="22"/>
      <c r="V111" s="23" t="s">
        <v>63</v>
      </c>
      <c r="W111" s="23"/>
      <c r="X111" s="252"/>
      <c r="Y111" s="253"/>
      <c r="Z111" s="24" t="s">
        <v>139</v>
      </c>
      <c r="AA111" s="25"/>
    </row>
    <row r="112" spans="1:27" s="39" customFormat="1" ht="12.75">
      <c r="A112" s="28"/>
      <c r="B112" s="28"/>
      <c r="C112" s="254"/>
      <c r="D112" s="254"/>
      <c r="E112" s="30"/>
      <c r="F112" s="30"/>
      <c r="G112" s="30"/>
      <c r="H112" s="31" t="s">
        <v>67</v>
      </c>
      <c r="I112" s="31"/>
      <c r="J112" s="252"/>
      <c r="K112" s="253"/>
      <c r="L112" s="24" t="s">
        <v>68</v>
      </c>
      <c r="M112" s="25"/>
      <c r="N112" s="26">
        <v>150</v>
      </c>
      <c r="O112" s="28"/>
      <c r="P112" s="28"/>
      <c r="Q112" s="254"/>
      <c r="R112" s="254"/>
      <c r="S112" s="30"/>
      <c r="T112" s="30"/>
      <c r="U112" s="30"/>
      <c r="V112" s="31" t="s">
        <v>67</v>
      </c>
      <c r="W112" s="31"/>
      <c r="X112" s="252"/>
      <c r="Y112" s="253"/>
      <c r="Z112" s="24" t="s">
        <v>69</v>
      </c>
      <c r="AA112" s="25"/>
    </row>
    <row r="113" spans="1:27" s="39" customFormat="1" ht="4.5" customHeight="1">
      <c r="A113" s="198"/>
      <c r="B113" s="199"/>
      <c r="C113" s="255"/>
      <c r="D113" s="256"/>
      <c r="E113" s="201"/>
      <c r="F113" s="202"/>
      <c r="G113" s="203"/>
      <c r="H113" s="204"/>
      <c r="I113" s="204"/>
      <c r="J113" s="256"/>
      <c r="K113" s="255"/>
      <c r="L113" s="199"/>
      <c r="M113" s="205"/>
      <c r="N113" s="26"/>
      <c r="O113" s="198"/>
      <c r="P113" s="199"/>
      <c r="Q113" s="255"/>
      <c r="R113" s="256"/>
      <c r="S113" s="201"/>
      <c r="T113" s="202"/>
      <c r="U113" s="203"/>
      <c r="V113" s="204"/>
      <c r="W113" s="204"/>
      <c r="X113" s="257"/>
      <c r="Y113" s="255"/>
      <c r="Z113" s="204"/>
      <c r="AA113" s="205"/>
    </row>
    <row r="114" spans="1:27" s="39" customFormat="1" ht="12.75" customHeight="1">
      <c r="A114" s="258"/>
      <c r="B114" s="32"/>
      <c r="C114" s="33"/>
      <c r="D114" s="33"/>
      <c r="E114" s="259"/>
      <c r="F114" s="34" t="s">
        <v>70</v>
      </c>
      <c r="G114" s="35" t="s">
        <v>1485</v>
      </c>
      <c r="H114" s="36"/>
      <c r="I114" s="37"/>
      <c r="K114" s="42"/>
      <c r="L114" s="275"/>
      <c r="M114" s="209"/>
      <c r="N114" s="38"/>
      <c r="O114" s="258"/>
      <c r="P114" s="32"/>
      <c r="Q114" s="33"/>
      <c r="R114" s="33"/>
      <c r="S114" s="259"/>
      <c r="T114" s="34" t="s">
        <v>70</v>
      </c>
      <c r="U114" s="35" t="s">
        <v>1681</v>
      </c>
      <c r="V114" s="36"/>
      <c r="W114" s="37"/>
      <c r="X114" s="42"/>
      <c r="Y114" s="42"/>
      <c r="Z114" s="275"/>
      <c r="AA114" s="209"/>
    </row>
    <row r="115" spans="1:27" s="39" customFormat="1" ht="12.75" customHeight="1">
      <c r="A115" s="206"/>
      <c r="B115" s="32"/>
      <c r="C115" s="33"/>
      <c r="D115" s="33"/>
      <c r="E115" s="259"/>
      <c r="F115" s="40" t="s">
        <v>73</v>
      </c>
      <c r="G115" s="35" t="s">
        <v>89</v>
      </c>
      <c r="H115" s="41"/>
      <c r="I115" s="42"/>
      <c r="K115" s="44"/>
      <c r="L115" s="276" t="s">
        <v>1599</v>
      </c>
      <c r="M115" s="277"/>
      <c r="N115" s="38"/>
      <c r="O115" s="206"/>
      <c r="P115" s="32"/>
      <c r="Q115" s="33"/>
      <c r="R115" s="33"/>
      <c r="S115" s="259"/>
      <c r="T115" s="40" t="s">
        <v>73</v>
      </c>
      <c r="U115" s="35" t="s">
        <v>298</v>
      </c>
      <c r="V115" s="41"/>
      <c r="W115" s="42"/>
      <c r="X115" s="42"/>
      <c r="Y115" s="44"/>
      <c r="Z115" s="276" t="s">
        <v>1599</v>
      </c>
      <c r="AA115" s="277"/>
    </row>
    <row r="116" spans="1:27" s="39" customFormat="1" ht="12.75" customHeight="1">
      <c r="A116" s="206"/>
      <c r="B116" s="32"/>
      <c r="C116" s="33"/>
      <c r="D116" s="33"/>
      <c r="E116" s="259"/>
      <c r="F116" s="40" t="s">
        <v>76</v>
      </c>
      <c r="G116" s="35" t="s">
        <v>1643</v>
      </c>
      <c r="H116" s="36"/>
      <c r="I116" s="42"/>
      <c r="J116" s="278"/>
      <c r="K116" s="278" t="s">
        <v>1599</v>
      </c>
      <c r="L116" s="276" t="s">
        <v>1599</v>
      </c>
      <c r="M116" s="279" t="s">
        <v>1599</v>
      </c>
      <c r="N116" s="38"/>
      <c r="O116" s="206"/>
      <c r="P116" s="32"/>
      <c r="Q116" s="33"/>
      <c r="R116" s="33"/>
      <c r="S116" s="259"/>
      <c r="T116" s="40" t="s">
        <v>76</v>
      </c>
      <c r="U116" s="35" t="s">
        <v>674</v>
      </c>
      <c r="V116" s="36"/>
      <c r="W116" s="42"/>
      <c r="X116" s="42"/>
      <c r="Y116" s="278" t="s">
        <v>1599</v>
      </c>
      <c r="Z116" s="276" t="s">
        <v>1599</v>
      </c>
      <c r="AA116" s="279" t="s">
        <v>1599</v>
      </c>
    </row>
    <row r="117" spans="1:27" s="39" customFormat="1" ht="12.75" customHeight="1">
      <c r="A117" s="206"/>
      <c r="B117" s="32"/>
      <c r="C117" s="33"/>
      <c r="D117" s="33"/>
      <c r="E117" s="259"/>
      <c r="F117" s="34" t="s">
        <v>79</v>
      </c>
      <c r="G117" s="35" t="s">
        <v>1105</v>
      </c>
      <c r="H117" s="36"/>
      <c r="I117" s="42"/>
      <c r="K117" s="44"/>
      <c r="L117" s="276" t="s">
        <v>1599</v>
      </c>
      <c r="M117" s="277"/>
      <c r="N117" s="38"/>
      <c r="O117" s="206"/>
      <c r="P117" s="32"/>
      <c r="Q117" s="33"/>
      <c r="R117" s="33"/>
      <c r="S117" s="259"/>
      <c r="T117" s="34" t="s">
        <v>79</v>
      </c>
      <c r="U117" s="212" t="s">
        <v>265</v>
      </c>
      <c r="V117" s="36"/>
      <c r="W117" s="42"/>
      <c r="X117" s="42"/>
      <c r="Y117" s="44"/>
      <c r="Z117" s="276" t="s">
        <v>1599</v>
      </c>
      <c r="AA117" s="277"/>
    </row>
    <row r="118" spans="1:27" s="39" customFormat="1" ht="12.75" customHeight="1">
      <c r="A118" s="101" t="s">
        <v>70</v>
      </c>
      <c r="B118" s="214" t="s">
        <v>855</v>
      </c>
      <c r="C118" s="33"/>
      <c r="D118" s="33"/>
      <c r="E118" s="259"/>
      <c r="G118" s="36"/>
      <c r="H118" s="34" t="s">
        <v>70</v>
      </c>
      <c r="I118" s="216" t="s">
        <v>419</v>
      </c>
      <c r="K118" s="36"/>
      <c r="L118" s="211"/>
      <c r="M118" s="209"/>
      <c r="N118" s="38"/>
      <c r="O118" s="101" t="s">
        <v>70</v>
      </c>
      <c r="P118" s="214" t="s">
        <v>347</v>
      </c>
      <c r="Q118" s="33"/>
      <c r="R118" s="33"/>
      <c r="S118" s="259"/>
      <c r="U118" s="36"/>
      <c r="V118" s="34" t="s">
        <v>70</v>
      </c>
      <c r="W118" s="216" t="s">
        <v>385</v>
      </c>
      <c r="X118" s="36"/>
      <c r="Y118" s="36"/>
      <c r="Z118" s="44"/>
      <c r="AA118" s="209"/>
    </row>
    <row r="119" spans="1:27" s="39" customFormat="1" ht="12.75" customHeight="1">
      <c r="A119" s="105" t="s">
        <v>73</v>
      </c>
      <c r="B119" s="214" t="s">
        <v>1188</v>
      </c>
      <c r="C119" s="45"/>
      <c r="D119" s="45"/>
      <c r="E119" s="259"/>
      <c r="G119" s="42"/>
      <c r="H119" s="40" t="s">
        <v>73</v>
      </c>
      <c r="I119" s="216" t="s">
        <v>550</v>
      </c>
      <c r="J119" s="36"/>
      <c r="K119" s="36"/>
      <c r="L119" s="44"/>
      <c r="M119" s="209"/>
      <c r="N119" s="38"/>
      <c r="O119" s="105" t="s">
        <v>73</v>
      </c>
      <c r="P119" s="214" t="s">
        <v>1072</v>
      </c>
      <c r="Q119" s="45"/>
      <c r="R119" s="45"/>
      <c r="S119" s="259"/>
      <c r="U119" s="42"/>
      <c r="V119" s="40" t="s">
        <v>73</v>
      </c>
      <c r="W119" s="216" t="s">
        <v>221</v>
      </c>
      <c r="X119" s="36"/>
      <c r="Y119" s="36"/>
      <c r="Z119" s="44"/>
      <c r="AA119" s="209"/>
    </row>
    <row r="120" spans="1:27" s="39" customFormat="1" ht="12.75" customHeight="1">
      <c r="A120" s="105" t="s">
        <v>76</v>
      </c>
      <c r="B120" s="214" t="s">
        <v>548</v>
      </c>
      <c r="C120" s="33"/>
      <c r="D120" s="33"/>
      <c r="E120" s="259"/>
      <c r="G120" s="42"/>
      <c r="H120" s="40" t="s">
        <v>76</v>
      </c>
      <c r="I120" s="216" t="s">
        <v>1682</v>
      </c>
      <c r="J120" s="36"/>
      <c r="K120" s="36"/>
      <c r="L120" s="36"/>
      <c r="M120" s="209"/>
      <c r="N120" s="38"/>
      <c r="O120" s="105" t="s">
        <v>76</v>
      </c>
      <c r="P120" s="214" t="s">
        <v>839</v>
      </c>
      <c r="Q120" s="33"/>
      <c r="R120" s="33"/>
      <c r="S120" s="259"/>
      <c r="U120" s="42"/>
      <c r="V120" s="40" t="s">
        <v>76</v>
      </c>
      <c r="W120" s="216" t="s">
        <v>409</v>
      </c>
      <c r="X120" s="36"/>
      <c r="Y120" s="36"/>
      <c r="Z120" s="36"/>
      <c r="AA120" s="209"/>
    </row>
    <row r="121" spans="1:27" s="39" customFormat="1" ht="12.75" customHeight="1">
      <c r="A121" s="101" t="s">
        <v>79</v>
      </c>
      <c r="B121" s="214" t="s">
        <v>804</v>
      </c>
      <c r="C121" s="45"/>
      <c r="D121" s="45"/>
      <c r="E121" s="259"/>
      <c r="G121" s="36"/>
      <c r="H121" s="34" t="s">
        <v>79</v>
      </c>
      <c r="I121" s="216" t="s">
        <v>274</v>
      </c>
      <c r="J121" s="108" t="s">
        <v>96</v>
      </c>
      <c r="K121" s="108"/>
      <c r="L121" s="44"/>
      <c r="M121" s="209"/>
      <c r="N121" s="38"/>
      <c r="O121" s="101" t="s">
        <v>79</v>
      </c>
      <c r="P121" s="214" t="s">
        <v>1683</v>
      </c>
      <c r="Q121" s="45"/>
      <c r="R121" s="45"/>
      <c r="S121" s="259"/>
      <c r="U121" s="36"/>
      <c r="V121" s="34" t="s">
        <v>79</v>
      </c>
      <c r="W121" s="216" t="s">
        <v>418</v>
      </c>
      <c r="X121" s="108" t="s">
        <v>96</v>
      </c>
      <c r="Y121" s="108"/>
      <c r="Z121" s="44"/>
      <c r="AA121" s="209"/>
    </row>
    <row r="122" spans="1:27" s="39" customFormat="1" ht="12.75" customHeight="1">
      <c r="A122" s="260"/>
      <c r="B122" s="45"/>
      <c r="C122" s="45"/>
      <c r="D122" s="45"/>
      <c r="E122" s="259"/>
      <c r="F122" s="34" t="s">
        <v>70</v>
      </c>
      <c r="G122" s="35" t="s">
        <v>1684</v>
      </c>
      <c r="H122" s="36"/>
      <c r="I122" s="112" t="s">
        <v>100</v>
      </c>
      <c r="J122" s="263" t="s">
        <v>1685</v>
      </c>
      <c r="K122" s="261"/>
      <c r="L122" s="44"/>
      <c r="M122" s="209"/>
      <c r="N122" s="38"/>
      <c r="O122" s="260"/>
      <c r="P122" s="45"/>
      <c r="Q122" s="45"/>
      <c r="R122" s="45"/>
      <c r="S122" s="259"/>
      <c r="T122" s="34" t="s">
        <v>70</v>
      </c>
      <c r="U122" s="35" t="s">
        <v>355</v>
      </c>
      <c r="V122" s="36"/>
      <c r="W122" s="112" t="s">
        <v>100</v>
      </c>
      <c r="X122" s="263" t="s">
        <v>1686</v>
      </c>
      <c r="Y122" s="261"/>
      <c r="Z122" s="44"/>
      <c r="AA122" s="209"/>
    </row>
    <row r="123" spans="1:27" s="39" customFormat="1" ht="12.75" customHeight="1">
      <c r="A123" s="206"/>
      <c r="B123" s="114" t="s">
        <v>104</v>
      </c>
      <c r="C123" s="33"/>
      <c r="D123" s="33"/>
      <c r="E123" s="259"/>
      <c r="F123" s="40" t="s">
        <v>73</v>
      </c>
      <c r="G123" s="35" t="s">
        <v>1265</v>
      </c>
      <c r="H123" s="36"/>
      <c r="I123" s="112" t="s">
        <v>5</v>
      </c>
      <c r="J123" s="263" t="s">
        <v>1687</v>
      </c>
      <c r="K123" s="261"/>
      <c r="L123" s="32"/>
      <c r="M123" s="209"/>
      <c r="N123" s="38"/>
      <c r="O123" s="206"/>
      <c r="P123" s="114" t="s">
        <v>104</v>
      </c>
      <c r="Q123" s="33"/>
      <c r="R123" s="33"/>
      <c r="S123" s="259"/>
      <c r="T123" s="40" t="s">
        <v>73</v>
      </c>
      <c r="U123" s="212" t="s">
        <v>1688</v>
      </c>
      <c r="V123" s="36"/>
      <c r="W123" s="112" t="s">
        <v>5</v>
      </c>
      <c r="X123" s="263" t="s">
        <v>1686</v>
      </c>
      <c r="Y123" s="261"/>
      <c r="Z123" s="32"/>
      <c r="AA123" s="209"/>
    </row>
    <row r="124" spans="1:27" s="39" customFormat="1" ht="12.75" customHeight="1">
      <c r="A124" s="206"/>
      <c r="B124" s="262" t="s">
        <v>611</v>
      </c>
      <c r="C124" s="33"/>
      <c r="D124" s="33"/>
      <c r="E124" s="259"/>
      <c r="F124" s="40" t="s">
        <v>76</v>
      </c>
      <c r="G124" s="35" t="s">
        <v>563</v>
      </c>
      <c r="H124" s="44"/>
      <c r="I124" s="112" t="s">
        <v>109</v>
      </c>
      <c r="J124" s="263" t="s">
        <v>1689</v>
      </c>
      <c r="K124" s="263"/>
      <c r="L124" s="32"/>
      <c r="M124" s="209"/>
      <c r="N124" s="38"/>
      <c r="O124" s="206"/>
      <c r="P124" s="262" t="s">
        <v>332</v>
      </c>
      <c r="Q124" s="33"/>
      <c r="R124" s="33"/>
      <c r="S124" s="259"/>
      <c r="T124" s="40" t="s">
        <v>76</v>
      </c>
      <c r="U124" s="212" t="s">
        <v>926</v>
      </c>
      <c r="V124" s="44"/>
      <c r="W124" s="112" t="s">
        <v>109</v>
      </c>
      <c r="X124" s="263" t="s">
        <v>1690</v>
      </c>
      <c r="Y124" s="263"/>
      <c r="Z124" s="32"/>
      <c r="AA124" s="209"/>
    </row>
    <row r="125" spans="1:27" s="39" customFormat="1" ht="12.75" customHeight="1">
      <c r="A125" s="222"/>
      <c r="B125" s="43"/>
      <c r="C125" s="43"/>
      <c r="D125" s="43"/>
      <c r="E125" s="259"/>
      <c r="F125" s="34" t="s">
        <v>79</v>
      </c>
      <c r="G125" s="214" t="s">
        <v>440</v>
      </c>
      <c r="H125" s="43"/>
      <c r="I125" s="118" t="s">
        <v>115</v>
      </c>
      <c r="J125" s="264" t="s">
        <v>1689</v>
      </c>
      <c r="K125" s="264"/>
      <c r="L125" s="43"/>
      <c r="M125" s="265"/>
      <c r="N125" s="46"/>
      <c r="O125" s="222"/>
      <c r="P125" s="43"/>
      <c r="Q125" s="43"/>
      <c r="R125" s="43"/>
      <c r="S125" s="259"/>
      <c r="T125" s="34" t="s">
        <v>79</v>
      </c>
      <c r="U125" s="214" t="s">
        <v>1691</v>
      </c>
      <c r="V125" s="43"/>
      <c r="W125" s="118" t="s">
        <v>115</v>
      </c>
      <c r="X125" s="264" t="s">
        <v>1690</v>
      </c>
      <c r="Y125" s="264"/>
      <c r="Z125" s="43"/>
      <c r="AA125" s="265"/>
    </row>
    <row r="126" spans="1:27" ht="4.5" customHeight="1">
      <c r="A126" s="223"/>
      <c r="B126" s="224"/>
      <c r="C126" s="266"/>
      <c r="D126" s="267"/>
      <c r="E126" s="226"/>
      <c r="F126" s="227"/>
      <c r="G126" s="228"/>
      <c r="H126" s="229"/>
      <c r="I126" s="229"/>
      <c r="J126" s="267"/>
      <c r="K126" s="266"/>
      <c r="L126" s="224"/>
      <c r="M126" s="230"/>
      <c r="O126" s="223"/>
      <c r="P126" s="224"/>
      <c r="Q126" s="266"/>
      <c r="R126" s="267"/>
      <c r="S126" s="226"/>
      <c r="T126" s="227"/>
      <c r="U126" s="228"/>
      <c r="V126" s="229"/>
      <c r="W126" s="229"/>
      <c r="X126" s="267"/>
      <c r="Y126" s="266"/>
      <c r="Z126" s="224"/>
      <c r="AA126" s="230"/>
    </row>
    <row r="127" spans="1:27" ht="12.75" customHeight="1">
      <c r="A127" s="130"/>
      <c r="B127" s="130" t="s">
        <v>117</v>
      </c>
      <c r="C127" s="131"/>
      <c r="D127" s="131"/>
      <c r="E127" s="132" t="s">
        <v>118</v>
      </c>
      <c r="F127" s="132" t="s">
        <v>119</v>
      </c>
      <c r="G127" s="132" t="s">
        <v>120</v>
      </c>
      <c r="H127" s="133" t="s">
        <v>121</v>
      </c>
      <c r="I127" s="134"/>
      <c r="J127" s="131" t="s">
        <v>122</v>
      </c>
      <c r="K127" s="131" t="s">
        <v>122</v>
      </c>
      <c r="L127" s="132" t="s">
        <v>117</v>
      </c>
      <c r="M127" s="130" t="s">
        <v>123</v>
      </c>
      <c r="N127" s="26">
        <v>150</v>
      </c>
      <c r="O127" s="130"/>
      <c r="P127" s="130" t="s">
        <v>117</v>
      </c>
      <c r="Q127" s="131"/>
      <c r="R127" s="131"/>
      <c r="S127" s="132" t="s">
        <v>118</v>
      </c>
      <c r="T127" s="132" t="s">
        <v>119</v>
      </c>
      <c r="U127" s="132" t="s">
        <v>120</v>
      </c>
      <c r="V127" s="133" t="s">
        <v>121</v>
      </c>
      <c r="W127" s="134"/>
      <c r="X127" s="131" t="s">
        <v>122</v>
      </c>
      <c r="Y127" s="131" t="s">
        <v>122</v>
      </c>
      <c r="Z127" s="132" t="s">
        <v>117</v>
      </c>
      <c r="AA127" s="135" t="s">
        <v>123</v>
      </c>
    </row>
    <row r="128" spans="1:27" ht="12.75">
      <c r="A128" s="136" t="s">
        <v>123</v>
      </c>
      <c r="B128" s="136" t="s">
        <v>124</v>
      </c>
      <c r="C128" s="137" t="s">
        <v>125</v>
      </c>
      <c r="D128" s="137" t="s">
        <v>125</v>
      </c>
      <c r="E128" s="138" t="s">
        <v>126</v>
      </c>
      <c r="F128" s="138" t="s">
        <v>127</v>
      </c>
      <c r="G128" s="138"/>
      <c r="H128" s="139" t="s">
        <v>125</v>
      </c>
      <c r="I128" s="139" t="s">
        <v>122</v>
      </c>
      <c r="J128" s="137"/>
      <c r="K128" s="137"/>
      <c r="L128" s="136" t="s">
        <v>124</v>
      </c>
      <c r="M128" s="136"/>
      <c r="N128" s="26">
        <v>150</v>
      </c>
      <c r="O128" s="136" t="s">
        <v>123</v>
      </c>
      <c r="P128" s="136" t="s">
        <v>124</v>
      </c>
      <c r="Q128" s="137" t="s">
        <v>125</v>
      </c>
      <c r="R128" s="137" t="s">
        <v>125</v>
      </c>
      <c r="S128" s="138" t="s">
        <v>126</v>
      </c>
      <c r="T128" s="138" t="s">
        <v>127</v>
      </c>
      <c r="U128" s="138"/>
      <c r="V128" s="139" t="s">
        <v>125</v>
      </c>
      <c r="W128" s="139" t="s">
        <v>122</v>
      </c>
      <c r="X128" s="137"/>
      <c r="Y128" s="137"/>
      <c r="Z128" s="136" t="s">
        <v>124</v>
      </c>
      <c r="AA128" s="140"/>
    </row>
    <row r="129" spans="1:27" ht="16.5" customHeight="1">
      <c r="A129" s="141">
        <v>-1.25</v>
      </c>
      <c r="B129" s="142">
        <v>2</v>
      </c>
      <c r="C129" s="147">
        <v>3</v>
      </c>
      <c r="D129" s="147">
        <v>10</v>
      </c>
      <c r="E129" s="185" t="s">
        <v>181</v>
      </c>
      <c r="F129" s="144" t="s">
        <v>5</v>
      </c>
      <c r="G129" s="150">
        <v>7</v>
      </c>
      <c r="H129" s="146"/>
      <c r="I129" s="146">
        <v>100</v>
      </c>
      <c r="J129" s="147">
        <v>7</v>
      </c>
      <c r="K129" s="147">
        <v>1</v>
      </c>
      <c r="L129" s="268">
        <v>2</v>
      </c>
      <c r="M129" s="149">
        <v>1.25</v>
      </c>
      <c r="N129" s="26"/>
      <c r="O129" s="141">
        <v>4.5</v>
      </c>
      <c r="P129" s="142">
        <v>4</v>
      </c>
      <c r="Q129" s="147">
        <v>3</v>
      </c>
      <c r="R129" s="147">
        <v>10</v>
      </c>
      <c r="S129" s="185" t="s">
        <v>261</v>
      </c>
      <c r="T129" s="144" t="s">
        <v>109</v>
      </c>
      <c r="U129" s="150">
        <v>9</v>
      </c>
      <c r="V129" s="146"/>
      <c r="W129" s="146">
        <v>150</v>
      </c>
      <c r="X129" s="147">
        <v>7</v>
      </c>
      <c r="Y129" s="147">
        <v>1</v>
      </c>
      <c r="Z129" s="268">
        <v>0</v>
      </c>
      <c r="AA129" s="183">
        <v>-4.5</v>
      </c>
    </row>
    <row r="130" spans="1:27" ht="16.5" customHeight="1">
      <c r="A130" s="141">
        <v>11</v>
      </c>
      <c r="B130" s="142">
        <v>4</v>
      </c>
      <c r="C130" s="147">
        <v>12</v>
      </c>
      <c r="D130" s="147">
        <v>8</v>
      </c>
      <c r="E130" s="185" t="s">
        <v>1692</v>
      </c>
      <c r="F130" s="144" t="s">
        <v>109</v>
      </c>
      <c r="G130" s="150">
        <v>7</v>
      </c>
      <c r="H130" s="146">
        <v>800</v>
      </c>
      <c r="I130" s="146"/>
      <c r="J130" s="147">
        <v>5</v>
      </c>
      <c r="K130" s="147">
        <v>4</v>
      </c>
      <c r="L130" s="268">
        <v>0</v>
      </c>
      <c r="M130" s="149">
        <v>-11</v>
      </c>
      <c r="N130" s="26"/>
      <c r="O130" s="141">
        <v>-1.5</v>
      </c>
      <c r="P130" s="142">
        <v>1</v>
      </c>
      <c r="Q130" s="147">
        <v>12</v>
      </c>
      <c r="R130" s="147">
        <v>8</v>
      </c>
      <c r="S130" s="185" t="s">
        <v>128</v>
      </c>
      <c r="T130" s="144" t="s">
        <v>109</v>
      </c>
      <c r="U130" s="150">
        <v>9</v>
      </c>
      <c r="V130" s="146"/>
      <c r="W130" s="146">
        <v>400</v>
      </c>
      <c r="X130" s="147">
        <v>5</v>
      </c>
      <c r="Y130" s="147">
        <v>4</v>
      </c>
      <c r="Z130" s="268">
        <v>3</v>
      </c>
      <c r="AA130" s="183">
        <v>1.5</v>
      </c>
    </row>
    <row r="131" spans="1:27" ht="16.5" customHeight="1">
      <c r="A131" s="141">
        <v>-8.5</v>
      </c>
      <c r="B131" s="142">
        <v>0</v>
      </c>
      <c r="C131" s="147">
        <v>9</v>
      </c>
      <c r="D131" s="147">
        <v>6</v>
      </c>
      <c r="E131" s="185" t="s">
        <v>183</v>
      </c>
      <c r="F131" s="144" t="s">
        <v>5</v>
      </c>
      <c r="G131" s="150">
        <v>7</v>
      </c>
      <c r="H131" s="146"/>
      <c r="I131" s="146">
        <v>500</v>
      </c>
      <c r="J131" s="147">
        <v>11</v>
      </c>
      <c r="K131" s="147">
        <v>2</v>
      </c>
      <c r="L131" s="268">
        <v>4</v>
      </c>
      <c r="M131" s="149">
        <v>8.5</v>
      </c>
      <c r="N131" s="26"/>
      <c r="O131" s="141">
        <v>-1.5</v>
      </c>
      <c r="P131" s="142">
        <v>1</v>
      </c>
      <c r="Q131" s="147">
        <v>9</v>
      </c>
      <c r="R131" s="147">
        <v>6</v>
      </c>
      <c r="S131" s="185" t="s">
        <v>128</v>
      </c>
      <c r="T131" s="144" t="s">
        <v>109</v>
      </c>
      <c r="U131" s="150">
        <v>9</v>
      </c>
      <c r="V131" s="146"/>
      <c r="W131" s="146">
        <v>400</v>
      </c>
      <c r="X131" s="147">
        <v>11</v>
      </c>
      <c r="Y131" s="147">
        <v>2</v>
      </c>
      <c r="Z131" s="268">
        <v>3</v>
      </c>
      <c r="AA131" s="183">
        <v>1.5</v>
      </c>
    </row>
    <row r="132" spans="1:27" s="39" customFormat="1" ht="9.75" customHeight="1">
      <c r="A132" s="27"/>
      <c r="B132" s="27"/>
      <c r="C132" s="269"/>
      <c r="D132" s="269"/>
      <c r="E132" s="27"/>
      <c r="F132" s="27"/>
      <c r="G132" s="27"/>
      <c r="H132" s="27"/>
      <c r="I132" s="27"/>
      <c r="J132" s="269"/>
      <c r="K132" s="269"/>
      <c r="L132" s="27"/>
      <c r="M132" s="27"/>
      <c r="N132" s="52"/>
      <c r="O132" s="27"/>
      <c r="P132" s="27"/>
      <c r="Q132" s="269"/>
      <c r="R132" s="269"/>
      <c r="S132" s="27"/>
      <c r="T132" s="27"/>
      <c r="U132" s="27"/>
      <c r="V132" s="27"/>
      <c r="W132" s="27"/>
      <c r="X132" s="269"/>
      <c r="Y132" s="269"/>
      <c r="Z132" s="27"/>
      <c r="AA132" s="27"/>
    </row>
    <row r="133" spans="1:27" s="39" customFormat="1" ht="14.25">
      <c r="A133" s="18"/>
      <c r="B133" s="19" t="s">
        <v>61</v>
      </c>
      <c r="C133" s="250"/>
      <c r="D133" s="251"/>
      <c r="E133" s="19"/>
      <c r="F133" s="21" t="s">
        <v>337</v>
      </c>
      <c r="G133" s="22"/>
      <c r="H133" s="23" t="s">
        <v>63</v>
      </c>
      <c r="I133" s="23"/>
      <c r="J133" s="252"/>
      <c r="K133" s="253"/>
      <c r="L133" s="24" t="s">
        <v>64</v>
      </c>
      <c r="M133" s="25"/>
      <c r="N133" s="26">
        <v>150</v>
      </c>
      <c r="O133" s="18"/>
      <c r="P133" s="19" t="s">
        <v>61</v>
      </c>
      <c r="Q133" s="250"/>
      <c r="R133" s="251"/>
      <c r="S133" s="19"/>
      <c r="T133" s="21" t="s">
        <v>338</v>
      </c>
      <c r="U133" s="22"/>
      <c r="V133" s="23" t="s">
        <v>63</v>
      </c>
      <c r="W133" s="23"/>
      <c r="X133" s="252"/>
      <c r="Y133" s="253"/>
      <c r="Z133" s="24" t="s">
        <v>66</v>
      </c>
      <c r="AA133" s="25"/>
    </row>
    <row r="134" spans="1:27" s="39" customFormat="1" ht="12.75">
      <c r="A134" s="28"/>
      <c r="B134" s="28"/>
      <c r="C134" s="254"/>
      <c r="D134" s="254"/>
      <c r="E134" s="30"/>
      <c r="F134" s="30"/>
      <c r="G134" s="30"/>
      <c r="H134" s="31" t="s">
        <v>67</v>
      </c>
      <c r="I134" s="31"/>
      <c r="J134" s="252"/>
      <c r="K134" s="253"/>
      <c r="L134" s="24" t="s">
        <v>141</v>
      </c>
      <c r="M134" s="25"/>
      <c r="N134" s="26">
        <v>150</v>
      </c>
      <c r="O134" s="28"/>
      <c r="P134" s="28"/>
      <c r="Q134" s="254"/>
      <c r="R134" s="254"/>
      <c r="S134" s="30"/>
      <c r="T134" s="30"/>
      <c r="U134" s="30"/>
      <c r="V134" s="31" t="s">
        <v>67</v>
      </c>
      <c r="W134" s="31"/>
      <c r="X134" s="252"/>
      <c r="Y134" s="253"/>
      <c r="Z134" s="24" t="s">
        <v>68</v>
      </c>
      <c r="AA134" s="25"/>
    </row>
    <row r="135" spans="1:27" s="39" customFormat="1" ht="4.5" customHeight="1">
      <c r="A135" s="198"/>
      <c r="B135" s="199"/>
      <c r="C135" s="255"/>
      <c r="D135" s="256"/>
      <c r="E135" s="201"/>
      <c r="F135" s="202"/>
      <c r="G135" s="203"/>
      <c r="H135" s="204"/>
      <c r="I135" s="204"/>
      <c r="J135" s="256"/>
      <c r="K135" s="255"/>
      <c r="L135" s="199"/>
      <c r="M135" s="205"/>
      <c r="N135" s="26"/>
      <c r="O135" s="198"/>
      <c r="P135" s="199"/>
      <c r="Q135" s="255"/>
      <c r="R135" s="256"/>
      <c r="S135" s="201"/>
      <c r="T135" s="202"/>
      <c r="U135" s="203"/>
      <c r="V135" s="204"/>
      <c r="W135" s="204"/>
      <c r="X135" s="257"/>
      <c r="Y135" s="255"/>
      <c r="Z135" s="204"/>
      <c r="AA135" s="205"/>
    </row>
    <row r="136" spans="1:27" s="39" customFormat="1" ht="12.75" customHeight="1">
      <c r="A136" s="258"/>
      <c r="B136" s="32"/>
      <c r="C136" s="33"/>
      <c r="D136" s="33"/>
      <c r="E136" s="259"/>
      <c r="F136" s="34" t="s">
        <v>70</v>
      </c>
      <c r="G136" s="35" t="s">
        <v>900</v>
      </c>
      <c r="H136" s="36"/>
      <c r="I136" s="37"/>
      <c r="K136" s="42"/>
      <c r="L136" s="275"/>
      <c r="M136" s="209"/>
      <c r="N136" s="38"/>
      <c r="O136" s="258"/>
      <c r="P136" s="32"/>
      <c r="Q136" s="33"/>
      <c r="R136" s="33"/>
      <c r="S136" s="259"/>
      <c r="T136" s="34" t="s">
        <v>70</v>
      </c>
      <c r="U136" s="35" t="s">
        <v>490</v>
      </c>
      <c r="V136" s="36"/>
      <c r="W136" s="37"/>
      <c r="X136" s="42"/>
      <c r="Y136" s="42"/>
      <c r="Z136" s="275"/>
      <c r="AA136" s="209"/>
    </row>
    <row r="137" spans="1:27" s="39" customFormat="1" ht="12.75" customHeight="1">
      <c r="A137" s="206"/>
      <c r="B137" s="32"/>
      <c r="C137" s="33"/>
      <c r="D137" s="33"/>
      <c r="E137" s="259"/>
      <c r="F137" s="40" t="s">
        <v>73</v>
      </c>
      <c r="G137" s="35" t="s">
        <v>496</v>
      </c>
      <c r="H137" s="41"/>
      <c r="I137" s="42"/>
      <c r="K137" s="44"/>
      <c r="L137" s="276" t="s">
        <v>1599</v>
      </c>
      <c r="M137" s="277"/>
      <c r="N137" s="38"/>
      <c r="O137" s="206"/>
      <c r="P137" s="32"/>
      <c r="Q137" s="33"/>
      <c r="R137" s="33"/>
      <c r="S137" s="259"/>
      <c r="T137" s="40" t="s">
        <v>73</v>
      </c>
      <c r="U137" s="35" t="s">
        <v>1227</v>
      </c>
      <c r="V137" s="41"/>
      <c r="W137" s="42"/>
      <c r="X137" s="42"/>
      <c r="Y137" s="44"/>
      <c r="Z137" s="276" t="s">
        <v>1599</v>
      </c>
      <c r="AA137" s="277"/>
    </row>
    <row r="138" spans="1:27" s="39" customFormat="1" ht="12.75" customHeight="1">
      <c r="A138" s="206"/>
      <c r="B138" s="32"/>
      <c r="C138" s="33"/>
      <c r="D138" s="33"/>
      <c r="E138" s="259"/>
      <c r="F138" s="40" t="s">
        <v>76</v>
      </c>
      <c r="G138" s="35" t="s">
        <v>415</v>
      </c>
      <c r="H138" s="36"/>
      <c r="I138" s="42"/>
      <c r="J138" s="278"/>
      <c r="K138" s="278" t="s">
        <v>1599</v>
      </c>
      <c r="L138" s="276" t="s">
        <v>1599</v>
      </c>
      <c r="M138" s="279" t="s">
        <v>1599</v>
      </c>
      <c r="N138" s="38"/>
      <c r="O138" s="206"/>
      <c r="P138" s="32"/>
      <c r="Q138" s="33"/>
      <c r="R138" s="33"/>
      <c r="S138" s="259"/>
      <c r="T138" s="40" t="s">
        <v>76</v>
      </c>
      <c r="U138" s="35" t="s">
        <v>274</v>
      </c>
      <c r="V138" s="36"/>
      <c r="W138" s="42"/>
      <c r="X138" s="42"/>
      <c r="Y138" s="278" t="s">
        <v>1599</v>
      </c>
      <c r="Z138" s="276" t="s">
        <v>1599</v>
      </c>
      <c r="AA138" s="279" t="s">
        <v>1599</v>
      </c>
    </row>
    <row r="139" spans="1:27" s="39" customFormat="1" ht="12.75" customHeight="1">
      <c r="A139" s="206"/>
      <c r="B139" s="32"/>
      <c r="C139" s="33"/>
      <c r="D139" s="33"/>
      <c r="E139" s="259"/>
      <c r="F139" s="34" t="s">
        <v>79</v>
      </c>
      <c r="G139" s="35" t="s">
        <v>1693</v>
      </c>
      <c r="H139" s="36"/>
      <c r="I139" s="42"/>
      <c r="K139" s="44"/>
      <c r="L139" s="276" t="s">
        <v>1599</v>
      </c>
      <c r="M139" s="277"/>
      <c r="N139" s="38"/>
      <c r="O139" s="206"/>
      <c r="P139" s="32"/>
      <c r="Q139" s="33"/>
      <c r="R139" s="33"/>
      <c r="S139" s="259"/>
      <c r="T139" s="34" t="s">
        <v>79</v>
      </c>
      <c r="U139" s="35" t="s">
        <v>680</v>
      </c>
      <c r="V139" s="36"/>
      <c r="W139" s="42"/>
      <c r="X139" s="42"/>
      <c r="Y139" s="44"/>
      <c r="Z139" s="276" t="s">
        <v>1599</v>
      </c>
      <c r="AA139" s="277"/>
    </row>
    <row r="140" spans="1:27" s="39" customFormat="1" ht="12.75" customHeight="1">
      <c r="A140" s="101" t="s">
        <v>70</v>
      </c>
      <c r="B140" s="214" t="s">
        <v>1111</v>
      </c>
      <c r="C140" s="33"/>
      <c r="D140" s="33"/>
      <c r="E140" s="259"/>
      <c r="G140" s="36"/>
      <c r="H140" s="34" t="s">
        <v>70</v>
      </c>
      <c r="I140" s="216" t="s">
        <v>948</v>
      </c>
      <c r="K140" s="36"/>
      <c r="L140" s="211"/>
      <c r="M140" s="209"/>
      <c r="N140" s="38"/>
      <c r="O140" s="101" t="s">
        <v>70</v>
      </c>
      <c r="P140" s="214" t="s">
        <v>327</v>
      </c>
      <c r="Q140" s="33"/>
      <c r="R140" s="33"/>
      <c r="S140" s="259"/>
      <c r="U140" s="36"/>
      <c r="V140" s="34" t="s">
        <v>70</v>
      </c>
      <c r="W140" s="216" t="s">
        <v>1694</v>
      </c>
      <c r="X140" s="36"/>
      <c r="Y140" s="36"/>
      <c r="Z140" s="44"/>
      <c r="AA140" s="209"/>
    </row>
    <row r="141" spans="1:27" s="39" customFormat="1" ht="12.75" customHeight="1">
      <c r="A141" s="105" t="s">
        <v>73</v>
      </c>
      <c r="B141" s="214" t="s">
        <v>460</v>
      </c>
      <c r="C141" s="45"/>
      <c r="D141" s="45"/>
      <c r="E141" s="259"/>
      <c r="G141" s="42"/>
      <c r="H141" s="40" t="s">
        <v>73</v>
      </c>
      <c r="I141" s="216" t="s">
        <v>1695</v>
      </c>
      <c r="J141" s="36"/>
      <c r="K141" s="36"/>
      <c r="L141" s="44"/>
      <c r="M141" s="209"/>
      <c r="N141" s="38"/>
      <c r="O141" s="105" t="s">
        <v>73</v>
      </c>
      <c r="P141" s="214" t="s">
        <v>1521</v>
      </c>
      <c r="Q141" s="45"/>
      <c r="R141" s="45"/>
      <c r="S141" s="259"/>
      <c r="U141" s="42"/>
      <c r="V141" s="40" t="s">
        <v>73</v>
      </c>
      <c r="W141" s="216" t="s">
        <v>161</v>
      </c>
      <c r="X141" s="36"/>
      <c r="Y141" s="36"/>
      <c r="Z141" s="44"/>
      <c r="AA141" s="209"/>
    </row>
    <row r="142" spans="1:27" s="39" customFormat="1" ht="12.75" customHeight="1">
      <c r="A142" s="105" t="s">
        <v>76</v>
      </c>
      <c r="B142" s="214" t="s">
        <v>1203</v>
      </c>
      <c r="C142" s="33"/>
      <c r="D142" s="33"/>
      <c r="E142" s="259"/>
      <c r="G142" s="42"/>
      <c r="H142" s="40" t="s">
        <v>76</v>
      </c>
      <c r="I142" s="216" t="s">
        <v>995</v>
      </c>
      <c r="J142" s="36"/>
      <c r="K142" s="36"/>
      <c r="L142" s="36"/>
      <c r="M142" s="209"/>
      <c r="N142" s="38"/>
      <c r="O142" s="105" t="s">
        <v>76</v>
      </c>
      <c r="P142" s="214" t="s">
        <v>826</v>
      </c>
      <c r="Q142" s="33"/>
      <c r="R142" s="33"/>
      <c r="S142" s="259"/>
      <c r="U142" s="42"/>
      <c r="V142" s="40" t="s">
        <v>76</v>
      </c>
      <c r="W142" s="216" t="s">
        <v>1696</v>
      </c>
      <c r="X142" s="36"/>
      <c r="Y142" s="36"/>
      <c r="Z142" s="36"/>
      <c r="AA142" s="209"/>
    </row>
    <row r="143" spans="1:27" s="39" customFormat="1" ht="12.75" customHeight="1">
      <c r="A143" s="101" t="s">
        <v>79</v>
      </c>
      <c r="B143" s="214" t="s">
        <v>1603</v>
      </c>
      <c r="C143" s="45"/>
      <c r="D143" s="45"/>
      <c r="E143" s="259"/>
      <c r="G143" s="36"/>
      <c r="H143" s="34" t="s">
        <v>79</v>
      </c>
      <c r="I143" s="216" t="s">
        <v>94</v>
      </c>
      <c r="J143" s="108" t="s">
        <v>96</v>
      </c>
      <c r="K143" s="108"/>
      <c r="L143" s="44"/>
      <c r="M143" s="209"/>
      <c r="N143" s="38"/>
      <c r="O143" s="101" t="s">
        <v>79</v>
      </c>
      <c r="P143" s="214" t="s">
        <v>154</v>
      </c>
      <c r="Q143" s="45"/>
      <c r="R143" s="45"/>
      <c r="S143" s="259"/>
      <c r="U143" s="36"/>
      <c r="V143" s="34" t="s">
        <v>79</v>
      </c>
      <c r="W143" s="216" t="s">
        <v>425</v>
      </c>
      <c r="X143" s="108" t="s">
        <v>96</v>
      </c>
      <c r="Y143" s="108"/>
      <c r="Z143" s="44"/>
      <c r="AA143" s="209"/>
    </row>
    <row r="144" spans="1:27" s="39" customFormat="1" ht="12.75" customHeight="1">
      <c r="A144" s="260"/>
      <c r="B144" s="45"/>
      <c r="C144" s="45"/>
      <c r="D144" s="45"/>
      <c r="E144" s="259"/>
      <c r="F144" s="34" t="s">
        <v>70</v>
      </c>
      <c r="G144" s="35" t="s">
        <v>311</v>
      </c>
      <c r="H144" s="36"/>
      <c r="I144" s="112" t="s">
        <v>100</v>
      </c>
      <c r="J144" s="263" t="s">
        <v>1697</v>
      </c>
      <c r="K144" s="261"/>
      <c r="L144" s="44"/>
      <c r="M144" s="209"/>
      <c r="N144" s="38"/>
      <c r="O144" s="260"/>
      <c r="P144" s="45"/>
      <c r="Q144" s="45"/>
      <c r="R144" s="45"/>
      <c r="S144" s="259"/>
      <c r="T144" s="34" t="s">
        <v>70</v>
      </c>
      <c r="U144" s="35" t="s">
        <v>1541</v>
      </c>
      <c r="V144" s="36"/>
      <c r="W144" s="112" t="s">
        <v>100</v>
      </c>
      <c r="X144" s="263" t="s">
        <v>1698</v>
      </c>
      <c r="Y144" s="261"/>
      <c r="Z144" s="44"/>
      <c r="AA144" s="209"/>
    </row>
    <row r="145" spans="1:27" s="39" customFormat="1" ht="12.75" customHeight="1">
      <c r="A145" s="206"/>
      <c r="B145" s="114" t="s">
        <v>104</v>
      </c>
      <c r="C145" s="33"/>
      <c r="D145" s="33"/>
      <c r="E145" s="259"/>
      <c r="F145" s="40" t="s">
        <v>73</v>
      </c>
      <c r="G145" s="35" t="s">
        <v>909</v>
      </c>
      <c r="H145" s="36"/>
      <c r="I145" s="112" t="s">
        <v>5</v>
      </c>
      <c r="J145" s="263" t="s">
        <v>1697</v>
      </c>
      <c r="K145" s="261"/>
      <c r="L145" s="32"/>
      <c r="M145" s="209"/>
      <c r="N145" s="38"/>
      <c r="O145" s="206"/>
      <c r="P145" s="114" t="s">
        <v>104</v>
      </c>
      <c r="Q145" s="33"/>
      <c r="R145" s="33"/>
      <c r="S145" s="259"/>
      <c r="T145" s="40" t="s">
        <v>73</v>
      </c>
      <c r="U145" s="212" t="s">
        <v>1699</v>
      </c>
      <c r="V145" s="36"/>
      <c r="W145" s="112" t="s">
        <v>5</v>
      </c>
      <c r="X145" s="263" t="s">
        <v>1698</v>
      </c>
      <c r="Y145" s="261"/>
      <c r="Z145" s="32"/>
      <c r="AA145" s="209"/>
    </row>
    <row r="146" spans="1:27" s="39" customFormat="1" ht="12.75" customHeight="1">
      <c r="A146" s="206"/>
      <c r="B146" s="262" t="s">
        <v>1700</v>
      </c>
      <c r="C146" s="33"/>
      <c r="D146" s="33"/>
      <c r="E146" s="259"/>
      <c r="F146" s="40" t="s">
        <v>76</v>
      </c>
      <c r="G146" s="35" t="s">
        <v>1701</v>
      </c>
      <c r="H146" s="44"/>
      <c r="I146" s="112" t="s">
        <v>109</v>
      </c>
      <c r="J146" s="263" t="s">
        <v>1702</v>
      </c>
      <c r="K146" s="263"/>
      <c r="L146" s="32"/>
      <c r="M146" s="209"/>
      <c r="N146" s="38"/>
      <c r="O146" s="206"/>
      <c r="P146" s="262" t="s">
        <v>979</v>
      </c>
      <c r="Q146" s="33"/>
      <c r="R146" s="33"/>
      <c r="S146" s="259"/>
      <c r="T146" s="40" t="s">
        <v>76</v>
      </c>
      <c r="U146" s="35" t="s">
        <v>1401</v>
      </c>
      <c r="V146" s="44"/>
      <c r="W146" s="112" t="s">
        <v>109</v>
      </c>
      <c r="X146" s="263" t="s">
        <v>1703</v>
      </c>
      <c r="Y146" s="263"/>
      <c r="Z146" s="32"/>
      <c r="AA146" s="209"/>
    </row>
    <row r="147" spans="1:27" s="39" customFormat="1" ht="12.75" customHeight="1">
      <c r="A147" s="222"/>
      <c r="B147" s="43"/>
      <c r="C147" s="43"/>
      <c r="D147" s="43"/>
      <c r="E147" s="259"/>
      <c r="F147" s="34" t="s">
        <v>79</v>
      </c>
      <c r="G147" s="214" t="s">
        <v>1456</v>
      </c>
      <c r="H147" s="43"/>
      <c r="I147" s="118" t="s">
        <v>115</v>
      </c>
      <c r="J147" s="264" t="s">
        <v>1702</v>
      </c>
      <c r="K147" s="264"/>
      <c r="L147" s="43"/>
      <c r="M147" s="265"/>
      <c r="N147" s="46"/>
      <c r="O147" s="222"/>
      <c r="P147" s="43"/>
      <c r="Q147" s="43"/>
      <c r="R147" s="43"/>
      <c r="S147" s="259"/>
      <c r="T147" s="34" t="s">
        <v>79</v>
      </c>
      <c r="U147" s="214" t="s">
        <v>357</v>
      </c>
      <c r="V147" s="43"/>
      <c r="W147" s="118" t="s">
        <v>115</v>
      </c>
      <c r="X147" s="264" t="s">
        <v>1704</v>
      </c>
      <c r="Y147" s="264"/>
      <c r="Z147" s="43"/>
      <c r="AA147" s="265"/>
    </row>
    <row r="148" spans="1:27" ht="4.5" customHeight="1">
      <c r="A148" s="223"/>
      <c r="B148" s="224"/>
      <c r="C148" s="266"/>
      <c r="D148" s="267"/>
      <c r="E148" s="226"/>
      <c r="F148" s="227"/>
      <c r="G148" s="228"/>
      <c r="H148" s="229"/>
      <c r="I148" s="229"/>
      <c r="J148" s="267"/>
      <c r="K148" s="266"/>
      <c r="L148" s="224"/>
      <c r="M148" s="230"/>
      <c r="O148" s="223"/>
      <c r="P148" s="224"/>
      <c r="Q148" s="266"/>
      <c r="R148" s="267"/>
      <c r="S148" s="226"/>
      <c r="T148" s="227"/>
      <c r="U148" s="228"/>
      <c r="V148" s="229"/>
      <c r="W148" s="229"/>
      <c r="X148" s="267"/>
      <c r="Y148" s="266"/>
      <c r="Z148" s="224"/>
      <c r="AA148" s="230"/>
    </row>
    <row r="149" spans="1:27" ht="12.75" customHeight="1">
      <c r="A149" s="130"/>
      <c r="B149" s="130" t="s">
        <v>117</v>
      </c>
      <c r="C149" s="131"/>
      <c r="D149" s="131"/>
      <c r="E149" s="132" t="s">
        <v>118</v>
      </c>
      <c r="F149" s="132" t="s">
        <v>119</v>
      </c>
      <c r="G149" s="132" t="s">
        <v>120</v>
      </c>
      <c r="H149" s="133" t="s">
        <v>121</v>
      </c>
      <c r="I149" s="134"/>
      <c r="J149" s="131" t="s">
        <v>122</v>
      </c>
      <c r="K149" s="131" t="s">
        <v>122</v>
      </c>
      <c r="L149" s="132" t="s">
        <v>117</v>
      </c>
      <c r="M149" s="130" t="s">
        <v>123</v>
      </c>
      <c r="N149" s="26">
        <v>150</v>
      </c>
      <c r="O149" s="130"/>
      <c r="P149" s="130" t="s">
        <v>117</v>
      </c>
      <c r="Q149" s="131"/>
      <c r="R149" s="131"/>
      <c r="S149" s="132" t="s">
        <v>118</v>
      </c>
      <c r="T149" s="132" t="s">
        <v>119</v>
      </c>
      <c r="U149" s="132" t="s">
        <v>120</v>
      </c>
      <c r="V149" s="133" t="s">
        <v>121</v>
      </c>
      <c r="W149" s="134"/>
      <c r="X149" s="131" t="s">
        <v>122</v>
      </c>
      <c r="Y149" s="131" t="s">
        <v>122</v>
      </c>
      <c r="Z149" s="132" t="s">
        <v>117</v>
      </c>
      <c r="AA149" s="135" t="s">
        <v>123</v>
      </c>
    </row>
    <row r="150" spans="1:27" ht="12.75">
      <c r="A150" s="136" t="s">
        <v>123</v>
      </c>
      <c r="B150" s="136" t="s">
        <v>124</v>
      </c>
      <c r="C150" s="137" t="s">
        <v>125</v>
      </c>
      <c r="D150" s="137" t="s">
        <v>125</v>
      </c>
      <c r="E150" s="138" t="s">
        <v>126</v>
      </c>
      <c r="F150" s="138" t="s">
        <v>127</v>
      </c>
      <c r="G150" s="138"/>
      <c r="H150" s="139" t="s">
        <v>125</v>
      </c>
      <c r="I150" s="139" t="s">
        <v>122</v>
      </c>
      <c r="J150" s="137"/>
      <c r="K150" s="137"/>
      <c r="L150" s="136" t="s">
        <v>124</v>
      </c>
      <c r="M150" s="136"/>
      <c r="N150" s="26">
        <v>150</v>
      </c>
      <c r="O150" s="136" t="s">
        <v>123</v>
      </c>
      <c r="P150" s="136" t="s">
        <v>124</v>
      </c>
      <c r="Q150" s="137" t="s">
        <v>125</v>
      </c>
      <c r="R150" s="137" t="s">
        <v>125</v>
      </c>
      <c r="S150" s="138" t="s">
        <v>126</v>
      </c>
      <c r="T150" s="138" t="s">
        <v>127</v>
      </c>
      <c r="U150" s="138"/>
      <c r="V150" s="139" t="s">
        <v>125</v>
      </c>
      <c r="W150" s="139" t="s">
        <v>122</v>
      </c>
      <c r="X150" s="137"/>
      <c r="Y150" s="137"/>
      <c r="Z150" s="136" t="s">
        <v>124</v>
      </c>
      <c r="AA150" s="140"/>
    </row>
    <row r="151" spans="1:27" ht="16.5" customHeight="1">
      <c r="A151" s="141">
        <v>-0.25</v>
      </c>
      <c r="B151" s="142">
        <v>0</v>
      </c>
      <c r="C151" s="147">
        <v>11</v>
      </c>
      <c r="D151" s="147">
        <v>7</v>
      </c>
      <c r="E151" s="185" t="s">
        <v>261</v>
      </c>
      <c r="F151" s="144" t="s">
        <v>5</v>
      </c>
      <c r="G151" s="150">
        <v>7</v>
      </c>
      <c r="H151" s="146">
        <v>90</v>
      </c>
      <c r="I151" s="146"/>
      <c r="J151" s="147">
        <v>4</v>
      </c>
      <c r="K151" s="147">
        <v>9</v>
      </c>
      <c r="L151" s="268">
        <v>4</v>
      </c>
      <c r="M151" s="149">
        <v>0.25</v>
      </c>
      <c r="N151" s="26"/>
      <c r="O151" s="141">
        <v>1</v>
      </c>
      <c r="P151" s="142">
        <v>4</v>
      </c>
      <c r="Q151" s="147">
        <v>11</v>
      </c>
      <c r="R151" s="147">
        <v>7</v>
      </c>
      <c r="S151" s="185" t="s">
        <v>261</v>
      </c>
      <c r="T151" s="144" t="s">
        <v>100</v>
      </c>
      <c r="U151" s="150">
        <v>10</v>
      </c>
      <c r="V151" s="146">
        <v>180</v>
      </c>
      <c r="W151" s="146"/>
      <c r="X151" s="147">
        <v>4</v>
      </c>
      <c r="Y151" s="147">
        <v>9</v>
      </c>
      <c r="Z151" s="268">
        <v>0</v>
      </c>
      <c r="AA151" s="183">
        <v>-1</v>
      </c>
    </row>
    <row r="152" spans="1:27" ht="16.5" customHeight="1">
      <c r="A152" s="141">
        <v>0</v>
      </c>
      <c r="B152" s="142">
        <v>2</v>
      </c>
      <c r="C152" s="147">
        <v>12</v>
      </c>
      <c r="D152" s="147">
        <v>5</v>
      </c>
      <c r="E152" s="185" t="s">
        <v>1637</v>
      </c>
      <c r="F152" s="144" t="s">
        <v>115</v>
      </c>
      <c r="G152" s="150">
        <v>7</v>
      </c>
      <c r="H152" s="146">
        <v>100</v>
      </c>
      <c r="I152" s="146"/>
      <c r="J152" s="147">
        <v>2</v>
      </c>
      <c r="K152" s="147">
        <v>1</v>
      </c>
      <c r="L152" s="268">
        <v>2</v>
      </c>
      <c r="M152" s="149">
        <v>0</v>
      </c>
      <c r="N152" s="26"/>
      <c r="O152" s="141">
        <v>0</v>
      </c>
      <c r="P152" s="142">
        <v>2</v>
      </c>
      <c r="Q152" s="147">
        <v>12</v>
      </c>
      <c r="R152" s="147">
        <v>5</v>
      </c>
      <c r="S152" s="185" t="s">
        <v>180</v>
      </c>
      <c r="T152" s="144" t="s">
        <v>100</v>
      </c>
      <c r="U152" s="150">
        <v>9</v>
      </c>
      <c r="V152" s="146">
        <v>150</v>
      </c>
      <c r="W152" s="146"/>
      <c r="X152" s="147">
        <v>2</v>
      </c>
      <c r="Y152" s="147">
        <v>1</v>
      </c>
      <c r="Z152" s="268">
        <v>2</v>
      </c>
      <c r="AA152" s="183">
        <v>0</v>
      </c>
    </row>
    <row r="153" spans="1:27" ht="16.5" customHeight="1">
      <c r="A153" s="141">
        <v>0.25</v>
      </c>
      <c r="B153" s="142">
        <v>4</v>
      </c>
      <c r="C153" s="147">
        <v>6</v>
      </c>
      <c r="D153" s="147">
        <v>3</v>
      </c>
      <c r="E153" s="185" t="s">
        <v>1705</v>
      </c>
      <c r="F153" s="144" t="s">
        <v>5</v>
      </c>
      <c r="G153" s="150">
        <v>9</v>
      </c>
      <c r="H153" s="146">
        <v>110</v>
      </c>
      <c r="I153" s="146"/>
      <c r="J153" s="147">
        <v>8</v>
      </c>
      <c r="K153" s="147">
        <v>10</v>
      </c>
      <c r="L153" s="268">
        <v>0</v>
      </c>
      <c r="M153" s="149">
        <v>-0.25</v>
      </c>
      <c r="N153" s="26"/>
      <c r="O153" s="141">
        <v>-1</v>
      </c>
      <c r="P153" s="142">
        <v>0</v>
      </c>
      <c r="Q153" s="147">
        <v>6</v>
      </c>
      <c r="R153" s="147">
        <v>3</v>
      </c>
      <c r="S153" s="185" t="s">
        <v>182</v>
      </c>
      <c r="T153" s="144" t="s">
        <v>5</v>
      </c>
      <c r="U153" s="150">
        <v>10</v>
      </c>
      <c r="V153" s="146">
        <v>130</v>
      </c>
      <c r="W153" s="146"/>
      <c r="X153" s="147">
        <v>8</v>
      </c>
      <c r="Y153" s="147">
        <v>10</v>
      </c>
      <c r="Z153" s="268">
        <v>4</v>
      </c>
      <c r="AA153" s="183">
        <v>1</v>
      </c>
    </row>
    <row r="154" spans="1:27" s="39" customFormat="1" ht="30" customHeight="1">
      <c r="A154" s="27"/>
      <c r="B154" s="27"/>
      <c r="C154" s="269"/>
      <c r="D154" s="269"/>
      <c r="E154" s="27"/>
      <c r="F154" s="27"/>
      <c r="G154" s="27"/>
      <c r="H154" s="27"/>
      <c r="I154" s="27"/>
      <c r="J154" s="269"/>
      <c r="K154" s="269"/>
      <c r="L154" s="27"/>
      <c r="M154" s="27"/>
      <c r="N154" s="52"/>
      <c r="O154" s="27"/>
      <c r="P154" s="27"/>
      <c r="Q154" s="269"/>
      <c r="R154" s="269"/>
      <c r="S154" s="27"/>
      <c r="T154" s="27"/>
      <c r="U154" s="27"/>
      <c r="V154" s="27"/>
      <c r="W154" s="27"/>
      <c r="X154" s="269"/>
      <c r="Y154" s="269"/>
      <c r="Z154" s="27"/>
      <c r="AA154" s="27"/>
    </row>
    <row r="155" spans="1:27" s="39" customFormat="1" ht="14.25">
      <c r="A155" s="18"/>
      <c r="B155" s="19" t="s">
        <v>61</v>
      </c>
      <c r="C155" s="250"/>
      <c r="D155" s="251"/>
      <c r="E155" s="19"/>
      <c r="F155" s="21" t="s">
        <v>375</v>
      </c>
      <c r="G155" s="22"/>
      <c r="H155" s="23" t="s">
        <v>63</v>
      </c>
      <c r="I155" s="23"/>
      <c r="J155" s="252"/>
      <c r="K155" s="253"/>
      <c r="L155" s="24" t="s">
        <v>137</v>
      </c>
      <c r="M155" s="25"/>
      <c r="N155" s="26">
        <v>150</v>
      </c>
      <c r="O155" s="18"/>
      <c r="P155" s="19" t="s">
        <v>61</v>
      </c>
      <c r="Q155" s="250"/>
      <c r="R155" s="251"/>
      <c r="S155" s="19"/>
      <c r="T155" s="21" t="s">
        <v>376</v>
      </c>
      <c r="U155" s="22"/>
      <c r="V155" s="23" t="s">
        <v>63</v>
      </c>
      <c r="W155" s="23"/>
      <c r="X155" s="252"/>
      <c r="Y155" s="253"/>
      <c r="Z155" s="24" t="s">
        <v>139</v>
      </c>
      <c r="AA155" s="25"/>
    </row>
    <row r="156" spans="1:27" s="39" customFormat="1" ht="12.75">
      <c r="A156" s="28"/>
      <c r="B156" s="28"/>
      <c r="C156" s="254"/>
      <c r="D156" s="254"/>
      <c r="E156" s="30"/>
      <c r="F156" s="30"/>
      <c r="G156" s="30"/>
      <c r="H156" s="31" t="s">
        <v>67</v>
      </c>
      <c r="I156" s="31"/>
      <c r="J156" s="252"/>
      <c r="K156" s="253"/>
      <c r="L156" s="24" t="s">
        <v>69</v>
      </c>
      <c r="M156" s="25"/>
      <c r="N156" s="26">
        <v>150</v>
      </c>
      <c r="O156" s="28"/>
      <c r="P156" s="28"/>
      <c r="Q156" s="254"/>
      <c r="R156" s="254"/>
      <c r="S156" s="30"/>
      <c r="T156" s="30"/>
      <c r="U156" s="30"/>
      <c r="V156" s="31" t="s">
        <v>67</v>
      </c>
      <c r="W156" s="31"/>
      <c r="X156" s="252"/>
      <c r="Y156" s="253"/>
      <c r="Z156" s="24" t="s">
        <v>140</v>
      </c>
      <c r="AA156" s="25"/>
    </row>
    <row r="157" spans="1:27" s="39" customFormat="1" ht="4.5" customHeight="1">
      <c r="A157" s="198"/>
      <c r="B157" s="199"/>
      <c r="C157" s="255"/>
      <c r="D157" s="256"/>
      <c r="E157" s="201"/>
      <c r="F157" s="202"/>
      <c r="G157" s="203"/>
      <c r="H157" s="204"/>
      <c r="I157" s="204"/>
      <c r="J157" s="256"/>
      <c r="K157" s="255"/>
      <c r="L157" s="255"/>
      <c r="M157" s="205"/>
      <c r="N157" s="26"/>
      <c r="O157" s="198"/>
      <c r="P157" s="199"/>
      <c r="Q157" s="255"/>
      <c r="R157" s="256"/>
      <c r="S157" s="201"/>
      <c r="T157" s="202"/>
      <c r="U157" s="203"/>
      <c r="V157" s="204"/>
      <c r="W157" s="204"/>
      <c r="X157" s="257"/>
      <c r="Y157" s="255"/>
      <c r="Z157" s="204"/>
      <c r="AA157" s="205"/>
    </row>
    <row r="158" spans="1:27" s="39" customFormat="1" ht="12.75" customHeight="1">
      <c r="A158" s="258"/>
      <c r="B158" s="32"/>
      <c r="C158" s="33"/>
      <c r="D158" s="33"/>
      <c r="E158" s="259"/>
      <c r="F158" s="34" t="s">
        <v>70</v>
      </c>
      <c r="G158" s="35" t="s">
        <v>568</v>
      </c>
      <c r="H158" s="36"/>
      <c r="I158" s="37"/>
      <c r="K158" s="42"/>
      <c r="L158" s="275"/>
      <c r="M158" s="209"/>
      <c r="N158" s="38"/>
      <c r="O158" s="258"/>
      <c r="P158" s="32"/>
      <c r="Q158" s="33"/>
      <c r="R158" s="33"/>
      <c r="S158" s="259"/>
      <c r="T158" s="34" t="s">
        <v>70</v>
      </c>
      <c r="U158" s="35" t="s">
        <v>1396</v>
      </c>
      <c r="V158" s="36"/>
      <c r="W158" s="37"/>
      <c r="X158" s="42"/>
      <c r="Y158" s="42"/>
      <c r="Z158" s="275"/>
      <c r="AA158" s="209"/>
    </row>
    <row r="159" spans="1:27" s="39" customFormat="1" ht="12.75" customHeight="1">
      <c r="A159" s="206"/>
      <c r="B159" s="32"/>
      <c r="C159" s="33"/>
      <c r="D159" s="33"/>
      <c r="E159" s="259"/>
      <c r="F159" s="40" t="s">
        <v>73</v>
      </c>
      <c r="G159" s="35" t="s">
        <v>548</v>
      </c>
      <c r="H159" s="41"/>
      <c r="I159" s="42"/>
      <c r="K159" s="44"/>
      <c r="L159" s="276" t="s">
        <v>1599</v>
      </c>
      <c r="M159" s="277"/>
      <c r="N159" s="38"/>
      <c r="O159" s="206"/>
      <c r="P159" s="32"/>
      <c r="Q159" s="33"/>
      <c r="R159" s="33"/>
      <c r="S159" s="259"/>
      <c r="T159" s="40" t="s">
        <v>73</v>
      </c>
      <c r="U159" s="35" t="s">
        <v>1706</v>
      </c>
      <c r="V159" s="41"/>
      <c r="W159" s="42"/>
      <c r="X159" s="42"/>
      <c r="Y159" s="44"/>
      <c r="Z159" s="276" t="s">
        <v>1599</v>
      </c>
      <c r="AA159" s="277"/>
    </row>
    <row r="160" spans="1:27" s="39" customFormat="1" ht="12.75" customHeight="1">
      <c r="A160" s="206"/>
      <c r="B160" s="32"/>
      <c r="C160" s="33"/>
      <c r="D160" s="33"/>
      <c r="E160" s="259"/>
      <c r="F160" s="40" t="s">
        <v>76</v>
      </c>
      <c r="G160" s="35" t="s">
        <v>1707</v>
      </c>
      <c r="H160" s="36"/>
      <c r="I160" s="42"/>
      <c r="J160" s="278"/>
      <c r="K160" s="278" t="s">
        <v>1599</v>
      </c>
      <c r="L160" s="276" t="s">
        <v>1599</v>
      </c>
      <c r="M160" s="279" t="s">
        <v>1599</v>
      </c>
      <c r="N160" s="38"/>
      <c r="O160" s="206"/>
      <c r="P160" s="32"/>
      <c r="Q160" s="33"/>
      <c r="R160" s="33"/>
      <c r="S160" s="259"/>
      <c r="T160" s="40" t="s">
        <v>76</v>
      </c>
      <c r="U160" s="35" t="s">
        <v>1316</v>
      </c>
      <c r="V160" s="36"/>
      <c r="W160" s="42"/>
      <c r="X160" s="42"/>
      <c r="Y160" s="278" t="s">
        <v>1599</v>
      </c>
      <c r="Z160" s="276" t="s">
        <v>1599</v>
      </c>
      <c r="AA160" s="279" t="s">
        <v>1599</v>
      </c>
    </row>
    <row r="161" spans="1:27" s="39" customFormat="1" ht="12.75" customHeight="1">
      <c r="A161" s="206"/>
      <c r="B161" s="32"/>
      <c r="C161" s="33"/>
      <c r="D161" s="33"/>
      <c r="E161" s="259"/>
      <c r="F161" s="34" t="s">
        <v>79</v>
      </c>
      <c r="G161" s="35" t="s">
        <v>1572</v>
      </c>
      <c r="H161" s="36"/>
      <c r="I161" s="42"/>
      <c r="K161" s="44"/>
      <c r="L161" s="276" t="s">
        <v>1599</v>
      </c>
      <c r="M161" s="277"/>
      <c r="N161" s="38"/>
      <c r="O161" s="206"/>
      <c r="P161" s="32"/>
      <c r="Q161" s="33"/>
      <c r="R161" s="33"/>
      <c r="S161" s="259"/>
      <c r="T161" s="34" t="s">
        <v>79</v>
      </c>
      <c r="U161" s="35" t="s">
        <v>1708</v>
      </c>
      <c r="V161" s="36"/>
      <c r="W161" s="42"/>
      <c r="X161" s="42"/>
      <c r="Y161" s="44"/>
      <c r="Z161" s="276" t="s">
        <v>1599</v>
      </c>
      <c r="AA161" s="277"/>
    </row>
    <row r="162" spans="1:27" s="39" customFormat="1" ht="12.75" customHeight="1">
      <c r="A162" s="101" t="s">
        <v>70</v>
      </c>
      <c r="B162" s="214" t="s">
        <v>243</v>
      </c>
      <c r="C162" s="33"/>
      <c r="D162" s="33"/>
      <c r="E162" s="259"/>
      <c r="G162" s="36"/>
      <c r="H162" s="34" t="s">
        <v>70</v>
      </c>
      <c r="I162" s="216" t="s">
        <v>632</v>
      </c>
      <c r="K162" s="36"/>
      <c r="L162" s="211"/>
      <c r="M162" s="209"/>
      <c r="N162" s="38"/>
      <c r="O162" s="101" t="s">
        <v>70</v>
      </c>
      <c r="P162" s="219" t="s">
        <v>1709</v>
      </c>
      <c r="Q162" s="33"/>
      <c r="R162" s="33"/>
      <c r="S162" s="259"/>
      <c r="U162" s="36"/>
      <c r="V162" s="34" t="s">
        <v>70</v>
      </c>
      <c r="W162" s="216" t="s">
        <v>1710</v>
      </c>
      <c r="X162" s="36"/>
      <c r="Y162" s="36"/>
      <c r="Z162" s="44"/>
      <c r="AA162" s="209"/>
    </row>
    <row r="163" spans="1:27" s="39" customFormat="1" ht="12.75" customHeight="1">
      <c r="A163" s="105" t="s">
        <v>73</v>
      </c>
      <c r="B163" s="214" t="s">
        <v>1711</v>
      </c>
      <c r="C163" s="45"/>
      <c r="D163" s="45"/>
      <c r="E163" s="259"/>
      <c r="G163" s="42"/>
      <c r="H163" s="40" t="s">
        <v>73</v>
      </c>
      <c r="I163" s="216" t="s">
        <v>390</v>
      </c>
      <c r="J163" s="36"/>
      <c r="K163" s="36"/>
      <c r="L163" s="44"/>
      <c r="M163" s="209"/>
      <c r="N163" s="38"/>
      <c r="O163" s="105" t="s">
        <v>73</v>
      </c>
      <c r="P163" s="214" t="s">
        <v>1712</v>
      </c>
      <c r="Q163" s="45"/>
      <c r="R163" s="45"/>
      <c r="S163" s="259"/>
      <c r="U163" s="42"/>
      <c r="V163" s="40" t="s">
        <v>73</v>
      </c>
      <c r="W163" s="216" t="s">
        <v>239</v>
      </c>
      <c r="X163" s="36"/>
      <c r="Y163" s="36"/>
      <c r="Z163" s="44"/>
      <c r="AA163" s="209"/>
    </row>
    <row r="164" spans="1:27" s="39" customFormat="1" ht="12.75" customHeight="1">
      <c r="A164" s="105" t="s">
        <v>76</v>
      </c>
      <c r="B164" s="214" t="s">
        <v>369</v>
      </c>
      <c r="C164" s="33"/>
      <c r="D164" s="33"/>
      <c r="E164" s="259"/>
      <c r="G164" s="42"/>
      <c r="H164" s="40" t="s">
        <v>76</v>
      </c>
      <c r="I164" s="216" t="s">
        <v>1713</v>
      </c>
      <c r="J164" s="36"/>
      <c r="K164" s="36"/>
      <c r="L164" s="36"/>
      <c r="M164" s="209"/>
      <c r="N164" s="38"/>
      <c r="O164" s="105" t="s">
        <v>76</v>
      </c>
      <c r="P164" s="219" t="s">
        <v>1563</v>
      </c>
      <c r="Q164" s="33"/>
      <c r="R164" s="33"/>
      <c r="S164" s="259"/>
      <c r="U164" s="42"/>
      <c r="V164" s="40" t="s">
        <v>76</v>
      </c>
      <c r="W164" s="216" t="s">
        <v>1381</v>
      </c>
      <c r="X164" s="36"/>
      <c r="Y164" s="36"/>
      <c r="Z164" s="36"/>
      <c r="AA164" s="209"/>
    </row>
    <row r="165" spans="1:27" s="39" customFormat="1" ht="12.75" customHeight="1">
      <c r="A165" s="101" t="s">
        <v>79</v>
      </c>
      <c r="B165" s="214" t="s">
        <v>754</v>
      </c>
      <c r="C165" s="45"/>
      <c r="D165" s="45"/>
      <c r="E165" s="259"/>
      <c r="G165" s="36"/>
      <c r="H165" s="34" t="s">
        <v>79</v>
      </c>
      <c r="I165" s="215" t="s">
        <v>969</v>
      </c>
      <c r="J165" s="108" t="s">
        <v>96</v>
      </c>
      <c r="K165" s="108"/>
      <c r="L165" s="44"/>
      <c r="M165" s="209"/>
      <c r="N165" s="38"/>
      <c r="O165" s="101" t="s">
        <v>79</v>
      </c>
      <c r="P165" s="214" t="s">
        <v>1269</v>
      </c>
      <c r="Q165" s="45"/>
      <c r="R165" s="45"/>
      <c r="S165" s="259"/>
      <c r="U165" s="36"/>
      <c r="V165" s="34" t="s">
        <v>79</v>
      </c>
      <c r="W165" s="216" t="s">
        <v>454</v>
      </c>
      <c r="X165" s="108" t="s">
        <v>96</v>
      </c>
      <c r="Y165" s="108"/>
      <c r="Z165" s="44"/>
      <c r="AA165" s="209"/>
    </row>
    <row r="166" spans="1:27" s="39" customFormat="1" ht="12.75" customHeight="1">
      <c r="A166" s="260"/>
      <c r="B166" s="45"/>
      <c r="C166" s="45"/>
      <c r="D166" s="45"/>
      <c r="E166" s="259"/>
      <c r="F166" s="34" t="s">
        <v>70</v>
      </c>
      <c r="G166" s="212" t="s">
        <v>666</v>
      </c>
      <c r="H166" s="36"/>
      <c r="I166" s="112" t="s">
        <v>100</v>
      </c>
      <c r="J166" s="263" t="s">
        <v>1714</v>
      </c>
      <c r="K166" s="261"/>
      <c r="L166" s="44"/>
      <c r="M166" s="209"/>
      <c r="N166" s="38"/>
      <c r="O166" s="260"/>
      <c r="P166" s="45"/>
      <c r="Q166" s="45"/>
      <c r="R166" s="45"/>
      <c r="S166" s="259"/>
      <c r="T166" s="34" t="s">
        <v>70</v>
      </c>
      <c r="U166" s="35" t="s">
        <v>197</v>
      </c>
      <c r="V166" s="36"/>
      <c r="W166" s="112" t="s">
        <v>100</v>
      </c>
      <c r="X166" s="263" t="s">
        <v>1715</v>
      </c>
      <c r="Y166" s="261"/>
      <c r="Z166" s="44"/>
      <c r="AA166" s="209"/>
    </row>
    <row r="167" spans="1:27" s="39" customFormat="1" ht="12.75" customHeight="1">
      <c r="A167" s="206"/>
      <c r="B167" s="114" t="s">
        <v>104</v>
      </c>
      <c r="C167" s="33"/>
      <c r="D167" s="33"/>
      <c r="E167" s="259"/>
      <c r="F167" s="40" t="s">
        <v>73</v>
      </c>
      <c r="G167" s="35" t="s">
        <v>1716</v>
      </c>
      <c r="H167" s="36"/>
      <c r="I167" s="112" t="s">
        <v>5</v>
      </c>
      <c r="J167" s="263" t="s">
        <v>1714</v>
      </c>
      <c r="K167" s="261"/>
      <c r="L167" s="32"/>
      <c r="M167" s="209"/>
      <c r="N167" s="38"/>
      <c r="O167" s="206"/>
      <c r="P167" s="114" t="s">
        <v>104</v>
      </c>
      <c r="Q167" s="33"/>
      <c r="R167" s="33"/>
      <c r="S167" s="259"/>
      <c r="T167" s="40" t="s">
        <v>73</v>
      </c>
      <c r="U167" s="35" t="s">
        <v>106</v>
      </c>
      <c r="V167" s="36"/>
      <c r="W167" s="112" t="s">
        <v>5</v>
      </c>
      <c r="X167" s="263" t="s">
        <v>1715</v>
      </c>
      <c r="Y167" s="261"/>
      <c r="Z167" s="32"/>
      <c r="AA167" s="209"/>
    </row>
    <row r="168" spans="1:27" s="39" customFormat="1" ht="12.75" customHeight="1">
      <c r="A168" s="206"/>
      <c r="B168" s="262" t="s">
        <v>1717</v>
      </c>
      <c r="C168" s="33"/>
      <c r="D168" s="33"/>
      <c r="E168" s="259"/>
      <c r="F168" s="40" t="s">
        <v>76</v>
      </c>
      <c r="G168" s="35" t="s">
        <v>621</v>
      </c>
      <c r="H168" s="44"/>
      <c r="I168" s="112" t="s">
        <v>109</v>
      </c>
      <c r="J168" s="263" t="s">
        <v>1718</v>
      </c>
      <c r="K168" s="263"/>
      <c r="L168" s="32"/>
      <c r="M168" s="209"/>
      <c r="N168" s="38"/>
      <c r="O168" s="206"/>
      <c r="P168" s="262" t="s">
        <v>1719</v>
      </c>
      <c r="Q168" s="33"/>
      <c r="R168" s="33"/>
      <c r="S168" s="259"/>
      <c r="T168" s="40" t="s">
        <v>76</v>
      </c>
      <c r="U168" s="35" t="s">
        <v>1720</v>
      </c>
      <c r="V168" s="44"/>
      <c r="W168" s="112" t="s">
        <v>109</v>
      </c>
      <c r="X168" s="263" t="s">
        <v>1721</v>
      </c>
      <c r="Y168" s="263"/>
      <c r="Z168" s="32"/>
      <c r="AA168" s="209"/>
    </row>
    <row r="169" spans="1:27" s="39" customFormat="1" ht="12.75" customHeight="1">
      <c r="A169" s="222"/>
      <c r="B169" s="43"/>
      <c r="C169" s="43"/>
      <c r="D169" s="43"/>
      <c r="E169" s="259"/>
      <c r="F169" s="34" t="s">
        <v>79</v>
      </c>
      <c r="G169" s="214" t="s">
        <v>230</v>
      </c>
      <c r="H169" s="43"/>
      <c r="I169" s="118" t="s">
        <v>115</v>
      </c>
      <c r="J169" s="264" t="s">
        <v>1722</v>
      </c>
      <c r="K169" s="264"/>
      <c r="L169" s="43"/>
      <c r="M169" s="265"/>
      <c r="N169" s="46"/>
      <c r="O169" s="222"/>
      <c r="P169" s="43"/>
      <c r="Q169" s="43"/>
      <c r="R169" s="43"/>
      <c r="S169" s="259"/>
      <c r="T169" s="34" t="s">
        <v>79</v>
      </c>
      <c r="U169" s="214" t="s">
        <v>1132</v>
      </c>
      <c r="V169" s="43"/>
      <c r="W169" s="118" t="s">
        <v>115</v>
      </c>
      <c r="X169" s="264" t="s">
        <v>1721</v>
      </c>
      <c r="Y169" s="264"/>
      <c r="Z169" s="43"/>
      <c r="AA169" s="265"/>
    </row>
    <row r="170" spans="1:27" ht="4.5" customHeight="1">
      <c r="A170" s="223"/>
      <c r="B170" s="224"/>
      <c r="C170" s="266"/>
      <c r="D170" s="267"/>
      <c r="E170" s="226"/>
      <c r="F170" s="227"/>
      <c r="G170" s="228"/>
      <c r="H170" s="229"/>
      <c r="I170" s="229"/>
      <c r="J170" s="267"/>
      <c r="K170" s="266"/>
      <c r="L170" s="224"/>
      <c r="M170" s="230"/>
      <c r="O170" s="223"/>
      <c r="P170" s="224"/>
      <c r="Q170" s="266"/>
      <c r="R170" s="267"/>
      <c r="S170" s="226"/>
      <c r="T170" s="227"/>
      <c r="U170" s="228"/>
      <c r="V170" s="229"/>
      <c r="W170" s="229"/>
      <c r="X170" s="267"/>
      <c r="Y170" s="266"/>
      <c r="Z170" s="224"/>
      <c r="AA170" s="230"/>
    </row>
    <row r="171" spans="1:27" ht="12.75" customHeight="1">
      <c r="A171" s="130"/>
      <c r="B171" s="130" t="s">
        <v>117</v>
      </c>
      <c r="C171" s="131"/>
      <c r="D171" s="131"/>
      <c r="E171" s="132" t="s">
        <v>118</v>
      </c>
      <c r="F171" s="132" t="s">
        <v>119</v>
      </c>
      <c r="G171" s="132" t="s">
        <v>120</v>
      </c>
      <c r="H171" s="133" t="s">
        <v>121</v>
      </c>
      <c r="I171" s="134"/>
      <c r="J171" s="131" t="s">
        <v>122</v>
      </c>
      <c r="K171" s="131" t="s">
        <v>122</v>
      </c>
      <c r="L171" s="132" t="s">
        <v>117</v>
      </c>
      <c r="M171" s="130" t="s">
        <v>123</v>
      </c>
      <c r="N171" s="26">
        <v>150</v>
      </c>
      <c r="O171" s="130"/>
      <c r="P171" s="130" t="s">
        <v>117</v>
      </c>
      <c r="Q171" s="131"/>
      <c r="R171" s="131"/>
      <c r="S171" s="132" t="s">
        <v>118</v>
      </c>
      <c r="T171" s="132" t="s">
        <v>119</v>
      </c>
      <c r="U171" s="132" t="s">
        <v>120</v>
      </c>
      <c r="V171" s="133" t="s">
        <v>121</v>
      </c>
      <c r="W171" s="134"/>
      <c r="X171" s="131" t="s">
        <v>122</v>
      </c>
      <c r="Y171" s="131" t="s">
        <v>122</v>
      </c>
      <c r="Z171" s="132" t="s">
        <v>117</v>
      </c>
      <c r="AA171" s="135" t="s">
        <v>123</v>
      </c>
    </row>
    <row r="172" spans="1:27" ht="12.75">
      <c r="A172" s="136" t="s">
        <v>123</v>
      </c>
      <c r="B172" s="136" t="s">
        <v>124</v>
      </c>
      <c r="C172" s="137" t="s">
        <v>125</v>
      </c>
      <c r="D172" s="137" t="s">
        <v>125</v>
      </c>
      <c r="E172" s="138" t="s">
        <v>126</v>
      </c>
      <c r="F172" s="138" t="s">
        <v>127</v>
      </c>
      <c r="G172" s="138"/>
      <c r="H172" s="139" t="s">
        <v>125</v>
      </c>
      <c r="I172" s="139" t="s">
        <v>122</v>
      </c>
      <c r="J172" s="137"/>
      <c r="K172" s="137"/>
      <c r="L172" s="136" t="s">
        <v>124</v>
      </c>
      <c r="M172" s="136"/>
      <c r="N172" s="26">
        <v>150</v>
      </c>
      <c r="O172" s="136" t="s">
        <v>123</v>
      </c>
      <c r="P172" s="136" t="s">
        <v>124</v>
      </c>
      <c r="Q172" s="137" t="s">
        <v>125</v>
      </c>
      <c r="R172" s="137" t="s">
        <v>125</v>
      </c>
      <c r="S172" s="138" t="s">
        <v>126</v>
      </c>
      <c r="T172" s="138" t="s">
        <v>127</v>
      </c>
      <c r="U172" s="138"/>
      <c r="V172" s="139" t="s">
        <v>125</v>
      </c>
      <c r="W172" s="139" t="s">
        <v>122</v>
      </c>
      <c r="X172" s="137"/>
      <c r="Y172" s="137"/>
      <c r="Z172" s="136" t="s">
        <v>124</v>
      </c>
      <c r="AA172" s="140"/>
    </row>
    <row r="173" spans="1:27" ht="16.5" customHeight="1">
      <c r="A173" s="141">
        <v>-0.75</v>
      </c>
      <c r="B173" s="142">
        <v>2</v>
      </c>
      <c r="C173" s="147">
        <v>3</v>
      </c>
      <c r="D173" s="147">
        <v>11</v>
      </c>
      <c r="E173" s="185" t="s">
        <v>1637</v>
      </c>
      <c r="F173" s="144" t="s">
        <v>115</v>
      </c>
      <c r="G173" s="150">
        <v>8</v>
      </c>
      <c r="H173" s="146"/>
      <c r="I173" s="146">
        <v>110</v>
      </c>
      <c r="J173" s="147">
        <v>5</v>
      </c>
      <c r="K173" s="147">
        <v>7</v>
      </c>
      <c r="L173" s="268">
        <v>2</v>
      </c>
      <c r="M173" s="149">
        <v>0.75</v>
      </c>
      <c r="N173" s="26"/>
      <c r="O173" s="141">
        <v>7.5</v>
      </c>
      <c r="P173" s="142">
        <v>4</v>
      </c>
      <c r="Q173" s="147">
        <v>3</v>
      </c>
      <c r="R173" s="147">
        <v>11</v>
      </c>
      <c r="S173" s="185" t="s">
        <v>696</v>
      </c>
      <c r="T173" s="144" t="s">
        <v>5</v>
      </c>
      <c r="U173" s="150">
        <v>12</v>
      </c>
      <c r="V173" s="146">
        <v>920</v>
      </c>
      <c r="W173" s="146"/>
      <c r="X173" s="147">
        <v>5</v>
      </c>
      <c r="Y173" s="147">
        <v>7</v>
      </c>
      <c r="Z173" s="268">
        <v>0</v>
      </c>
      <c r="AA173" s="183">
        <v>-7.5</v>
      </c>
    </row>
    <row r="174" spans="1:27" ht="16.5" customHeight="1">
      <c r="A174" s="141">
        <v>3.25</v>
      </c>
      <c r="B174" s="142">
        <v>4</v>
      </c>
      <c r="C174" s="147">
        <v>8</v>
      </c>
      <c r="D174" s="147">
        <v>4</v>
      </c>
      <c r="E174" s="185" t="s">
        <v>1723</v>
      </c>
      <c r="F174" s="144" t="s">
        <v>115</v>
      </c>
      <c r="G174" s="150">
        <v>9</v>
      </c>
      <c r="H174" s="146">
        <v>50</v>
      </c>
      <c r="I174" s="146"/>
      <c r="J174" s="147">
        <v>1</v>
      </c>
      <c r="K174" s="147">
        <v>6</v>
      </c>
      <c r="L174" s="268">
        <v>0</v>
      </c>
      <c r="M174" s="149">
        <v>-3.25</v>
      </c>
      <c r="N174" s="26"/>
      <c r="O174" s="141">
        <v>-2.5</v>
      </c>
      <c r="P174" s="142">
        <v>1</v>
      </c>
      <c r="Q174" s="147">
        <v>8</v>
      </c>
      <c r="R174" s="147">
        <v>4</v>
      </c>
      <c r="S174" s="185" t="s">
        <v>128</v>
      </c>
      <c r="T174" s="144" t="s">
        <v>100</v>
      </c>
      <c r="U174" s="150">
        <v>12</v>
      </c>
      <c r="V174" s="146">
        <v>490</v>
      </c>
      <c r="W174" s="146"/>
      <c r="X174" s="147">
        <v>1</v>
      </c>
      <c r="Y174" s="147">
        <v>6</v>
      </c>
      <c r="Z174" s="268">
        <v>3</v>
      </c>
      <c r="AA174" s="183">
        <v>2.5</v>
      </c>
    </row>
    <row r="175" spans="1:27" ht="16.5" customHeight="1">
      <c r="A175" s="141">
        <v>-1.75</v>
      </c>
      <c r="B175" s="142">
        <v>0</v>
      </c>
      <c r="C175" s="147">
        <v>12</v>
      </c>
      <c r="D175" s="147">
        <v>2</v>
      </c>
      <c r="E175" s="185" t="s">
        <v>1637</v>
      </c>
      <c r="F175" s="144" t="s">
        <v>115</v>
      </c>
      <c r="G175" s="150">
        <v>9</v>
      </c>
      <c r="H175" s="146"/>
      <c r="I175" s="146">
        <v>140</v>
      </c>
      <c r="J175" s="147">
        <v>10</v>
      </c>
      <c r="K175" s="147">
        <v>9</v>
      </c>
      <c r="L175" s="268">
        <v>4</v>
      </c>
      <c r="M175" s="149">
        <v>1.75</v>
      </c>
      <c r="N175" s="26"/>
      <c r="O175" s="141">
        <v>-2.5</v>
      </c>
      <c r="P175" s="142">
        <v>1</v>
      </c>
      <c r="Q175" s="147">
        <v>12</v>
      </c>
      <c r="R175" s="147">
        <v>2</v>
      </c>
      <c r="S175" s="185" t="s">
        <v>128</v>
      </c>
      <c r="T175" s="144" t="s">
        <v>100</v>
      </c>
      <c r="U175" s="150">
        <v>12</v>
      </c>
      <c r="V175" s="146">
        <v>490</v>
      </c>
      <c r="W175" s="146"/>
      <c r="X175" s="147">
        <v>10</v>
      </c>
      <c r="Y175" s="147">
        <v>9</v>
      </c>
      <c r="Z175" s="268">
        <v>3</v>
      </c>
      <c r="AA175" s="183">
        <v>2.5</v>
      </c>
    </row>
    <row r="176" spans="1:27" s="39" customFormat="1" ht="9.75" customHeight="1">
      <c r="A176" s="192"/>
      <c r="B176" s="193"/>
      <c r="C176" s="271"/>
      <c r="D176" s="272"/>
      <c r="E176" s="48"/>
      <c r="F176" s="49"/>
      <c r="G176" s="50"/>
      <c r="H176" s="51"/>
      <c r="I176" s="51"/>
      <c r="J176" s="272"/>
      <c r="K176" s="271"/>
      <c r="L176" s="193"/>
      <c r="M176" s="192"/>
      <c r="N176" s="26"/>
      <c r="O176" s="192"/>
      <c r="P176" s="193"/>
      <c r="Q176" s="271"/>
      <c r="R176" s="272"/>
      <c r="S176" s="48"/>
      <c r="T176" s="49"/>
      <c r="U176" s="50"/>
      <c r="V176" s="51"/>
      <c r="W176" s="51"/>
      <c r="X176" s="272"/>
      <c r="Y176" s="271"/>
      <c r="Z176" s="193"/>
      <c r="AA176" s="192"/>
    </row>
    <row r="177" spans="1:28" ht="14.25">
      <c r="A177" s="18"/>
      <c r="B177" s="19" t="s">
        <v>61</v>
      </c>
      <c r="C177" s="250"/>
      <c r="D177" s="251"/>
      <c r="E177" s="19"/>
      <c r="F177" s="21" t="s">
        <v>405</v>
      </c>
      <c r="G177" s="22"/>
      <c r="H177" s="23" t="s">
        <v>63</v>
      </c>
      <c r="I177" s="23"/>
      <c r="J177" s="252"/>
      <c r="K177" s="253"/>
      <c r="L177" s="24" t="s">
        <v>64</v>
      </c>
      <c r="M177" s="25"/>
      <c r="N177" s="26">
        <v>150</v>
      </c>
      <c r="O177" s="18"/>
      <c r="P177" s="19" t="s">
        <v>61</v>
      </c>
      <c r="Q177" s="250"/>
      <c r="R177" s="251"/>
      <c r="S177" s="19"/>
      <c r="T177" s="21" t="s">
        <v>406</v>
      </c>
      <c r="U177" s="22"/>
      <c r="V177" s="23" t="s">
        <v>63</v>
      </c>
      <c r="W177" s="23"/>
      <c r="X177" s="252"/>
      <c r="Y177" s="253"/>
      <c r="Z177" s="24" t="s">
        <v>66</v>
      </c>
      <c r="AA177" s="25"/>
      <c r="AB177" s="39"/>
    </row>
    <row r="178" spans="1:28" ht="12.75">
      <c r="A178" s="28"/>
      <c r="B178" s="28"/>
      <c r="C178" s="254"/>
      <c r="D178" s="254"/>
      <c r="E178" s="30"/>
      <c r="F178" s="30"/>
      <c r="G178" s="30"/>
      <c r="H178" s="31" t="s">
        <v>67</v>
      </c>
      <c r="I178" s="31"/>
      <c r="J178" s="252"/>
      <c r="K178" s="253"/>
      <c r="L178" s="24" t="s">
        <v>68</v>
      </c>
      <c r="M178" s="25"/>
      <c r="N178" s="26">
        <v>150</v>
      </c>
      <c r="O178" s="28"/>
      <c r="P178" s="28"/>
      <c r="Q178" s="254"/>
      <c r="R178" s="254"/>
      <c r="S178" s="30"/>
      <c r="T178" s="30"/>
      <c r="U178" s="30"/>
      <c r="V178" s="31" t="s">
        <v>67</v>
      </c>
      <c r="W178" s="31"/>
      <c r="X178" s="252"/>
      <c r="Y178" s="253"/>
      <c r="Z178" s="24" t="s">
        <v>69</v>
      </c>
      <c r="AA178" s="25"/>
      <c r="AB178" s="39"/>
    </row>
    <row r="179" spans="1:28" ht="4.5" customHeight="1">
      <c r="A179" s="198"/>
      <c r="B179" s="199"/>
      <c r="C179" s="255"/>
      <c r="D179" s="256"/>
      <c r="E179" s="201"/>
      <c r="F179" s="202"/>
      <c r="G179" s="203"/>
      <c r="H179" s="204"/>
      <c r="I179" s="204"/>
      <c r="J179" s="256"/>
      <c r="K179" s="255"/>
      <c r="L179" s="199"/>
      <c r="M179" s="205"/>
      <c r="N179" s="26"/>
      <c r="O179" s="198"/>
      <c r="P179" s="199"/>
      <c r="Q179" s="255"/>
      <c r="R179" s="256"/>
      <c r="S179" s="201"/>
      <c r="T179" s="202"/>
      <c r="U179" s="203"/>
      <c r="V179" s="204"/>
      <c r="W179" s="204"/>
      <c r="X179" s="257"/>
      <c r="Y179" s="255"/>
      <c r="Z179" s="204"/>
      <c r="AA179" s="205"/>
      <c r="AB179" s="39"/>
    </row>
    <row r="180" spans="1:27" s="39" customFormat="1" ht="12.75" customHeight="1">
      <c r="A180" s="258"/>
      <c r="B180" s="32"/>
      <c r="C180" s="33"/>
      <c r="D180" s="33"/>
      <c r="E180" s="259"/>
      <c r="F180" s="34" t="s">
        <v>70</v>
      </c>
      <c r="G180" s="35" t="s">
        <v>778</v>
      </c>
      <c r="H180" s="36"/>
      <c r="I180" s="37"/>
      <c r="K180" s="42"/>
      <c r="L180" s="275"/>
      <c r="M180" s="209"/>
      <c r="N180" s="38"/>
      <c r="O180" s="258"/>
      <c r="P180" s="32"/>
      <c r="Q180" s="33"/>
      <c r="R180" s="33"/>
      <c r="S180" s="259"/>
      <c r="T180" s="34" t="s">
        <v>70</v>
      </c>
      <c r="U180" s="35" t="s">
        <v>517</v>
      </c>
      <c r="V180" s="36"/>
      <c r="W180" s="37"/>
      <c r="X180" s="42"/>
      <c r="Y180" s="42"/>
      <c r="Z180" s="275"/>
      <c r="AA180" s="209"/>
    </row>
    <row r="181" spans="1:27" s="39" customFormat="1" ht="12.75" customHeight="1">
      <c r="A181" s="206"/>
      <c r="B181" s="32"/>
      <c r="C181" s="33"/>
      <c r="D181" s="33"/>
      <c r="E181" s="259"/>
      <c r="F181" s="40" t="s">
        <v>73</v>
      </c>
      <c r="G181" s="35" t="s">
        <v>1340</v>
      </c>
      <c r="H181" s="41"/>
      <c r="I181" s="42"/>
      <c r="K181" s="44"/>
      <c r="L181" s="276" t="s">
        <v>1599</v>
      </c>
      <c r="M181" s="277"/>
      <c r="N181" s="38"/>
      <c r="O181" s="206"/>
      <c r="P181" s="32"/>
      <c r="Q181" s="33"/>
      <c r="R181" s="33"/>
      <c r="S181" s="259"/>
      <c r="T181" s="40" t="s">
        <v>73</v>
      </c>
      <c r="U181" s="35" t="s">
        <v>974</v>
      </c>
      <c r="V181" s="41"/>
      <c r="W181" s="42"/>
      <c r="X181" s="42"/>
      <c r="Y181" s="44"/>
      <c r="Z181" s="276" t="s">
        <v>1599</v>
      </c>
      <c r="AA181" s="277"/>
    </row>
    <row r="182" spans="1:27" s="39" customFormat="1" ht="12.75" customHeight="1">
      <c r="A182" s="206"/>
      <c r="B182" s="32"/>
      <c r="C182" s="33"/>
      <c r="D182" s="33"/>
      <c r="E182" s="259"/>
      <c r="F182" s="40" t="s">
        <v>76</v>
      </c>
      <c r="G182" s="35" t="s">
        <v>1293</v>
      </c>
      <c r="H182" s="36"/>
      <c r="I182" s="42"/>
      <c r="J182" s="278"/>
      <c r="K182" s="278" t="s">
        <v>1599</v>
      </c>
      <c r="L182" s="276" t="s">
        <v>1599</v>
      </c>
      <c r="M182" s="279" t="s">
        <v>1599</v>
      </c>
      <c r="N182" s="38"/>
      <c r="O182" s="206"/>
      <c r="P182" s="32"/>
      <c r="Q182" s="33"/>
      <c r="R182" s="33"/>
      <c r="S182" s="259"/>
      <c r="T182" s="40" t="s">
        <v>76</v>
      </c>
      <c r="U182" s="35" t="s">
        <v>1724</v>
      </c>
      <c r="V182" s="36"/>
      <c r="W182" s="42"/>
      <c r="X182" s="42"/>
      <c r="Y182" s="278" t="s">
        <v>1599</v>
      </c>
      <c r="Z182" s="276" t="s">
        <v>1599</v>
      </c>
      <c r="AA182" s="279" t="s">
        <v>1599</v>
      </c>
    </row>
    <row r="183" spans="1:27" s="39" customFormat="1" ht="12.75" customHeight="1">
      <c r="A183" s="206"/>
      <c r="B183" s="32"/>
      <c r="C183" s="33"/>
      <c r="D183" s="33"/>
      <c r="E183" s="259"/>
      <c r="F183" s="34" t="s">
        <v>79</v>
      </c>
      <c r="G183" s="35" t="s">
        <v>459</v>
      </c>
      <c r="H183" s="36"/>
      <c r="I183" s="42"/>
      <c r="K183" s="44"/>
      <c r="L183" s="276" t="s">
        <v>1599</v>
      </c>
      <c r="M183" s="277"/>
      <c r="N183" s="38"/>
      <c r="O183" s="206"/>
      <c r="P183" s="32"/>
      <c r="Q183" s="33"/>
      <c r="R183" s="33"/>
      <c r="S183" s="259"/>
      <c r="T183" s="34" t="s">
        <v>79</v>
      </c>
      <c r="U183" s="35" t="s">
        <v>323</v>
      </c>
      <c r="V183" s="36"/>
      <c r="W183" s="42"/>
      <c r="X183" s="42"/>
      <c r="Y183" s="44"/>
      <c r="Z183" s="276" t="s">
        <v>1599</v>
      </c>
      <c r="AA183" s="277"/>
    </row>
    <row r="184" spans="1:27" s="39" customFormat="1" ht="12.75" customHeight="1">
      <c r="A184" s="101" t="s">
        <v>70</v>
      </c>
      <c r="B184" s="214" t="s">
        <v>440</v>
      </c>
      <c r="C184" s="33"/>
      <c r="D184" s="33"/>
      <c r="E184" s="259"/>
      <c r="G184" s="36"/>
      <c r="H184" s="34" t="s">
        <v>70</v>
      </c>
      <c r="I184" s="216" t="s">
        <v>1396</v>
      </c>
      <c r="K184" s="36"/>
      <c r="L184" s="211"/>
      <c r="M184" s="209"/>
      <c r="N184" s="38"/>
      <c r="O184" s="101" t="s">
        <v>70</v>
      </c>
      <c r="P184" s="214" t="s">
        <v>459</v>
      </c>
      <c r="Q184" s="33"/>
      <c r="R184" s="33"/>
      <c r="S184" s="259"/>
      <c r="U184" s="36"/>
      <c r="V184" s="34" t="s">
        <v>70</v>
      </c>
      <c r="W184" s="216" t="s">
        <v>1725</v>
      </c>
      <c r="X184" s="36"/>
      <c r="Y184" s="36"/>
      <c r="Z184" s="44"/>
      <c r="AA184" s="209"/>
    </row>
    <row r="185" spans="1:27" s="39" customFormat="1" ht="12.75" customHeight="1">
      <c r="A185" s="105" t="s">
        <v>73</v>
      </c>
      <c r="B185" s="214" t="s">
        <v>1414</v>
      </c>
      <c r="C185" s="45"/>
      <c r="D185" s="45"/>
      <c r="E185" s="259"/>
      <c r="G185" s="42"/>
      <c r="H185" s="40" t="s">
        <v>73</v>
      </c>
      <c r="I185" s="216" t="s">
        <v>1726</v>
      </c>
      <c r="J185" s="36"/>
      <c r="K185" s="36"/>
      <c r="L185" s="44"/>
      <c r="M185" s="209"/>
      <c r="N185" s="38"/>
      <c r="O185" s="105" t="s">
        <v>73</v>
      </c>
      <c r="P185" s="214" t="s">
        <v>1727</v>
      </c>
      <c r="Q185" s="45"/>
      <c r="R185" s="45"/>
      <c r="S185" s="259"/>
      <c r="U185" s="42"/>
      <c r="V185" s="40" t="s">
        <v>73</v>
      </c>
      <c r="W185" s="216" t="s">
        <v>1728</v>
      </c>
      <c r="X185" s="36"/>
      <c r="Y185" s="36"/>
      <c r="Z185" s="44"/>
      <c r="AA185" s="209"/>
    </row>
    <row r="186" spans="1:27" s="39" customFormat="1" ht="12.75" customHeight="1">
      <c r="A186" s="105" t="s">
        <v>76</v>
      </c>
      <c r="B186" s="214" t="s">
        <v>322</v>
      </c>
      <c r="C186" s="33"/>
      <c r="D186" s="33"/>
      <c r="E186" s="259"/>
      <c r="G186" s="42"/>
      <c r="H186" s="40" t="s">
        <v>76</v>
      </c>
      <c r="I186" s="216" t="s">
        <v>1027</v>
      </c>
      <c r="J186" s="36"/>
      <c r="K186" s="36"/>
      <c r="L186" s="36"/>
      <c r="M186" s="209"/>
      <c r="N186" s="38"/>
      <c r="O186" s="105" t="s">
        <v>76</v>
      </c>
      <c r="P186" s="214" t="s">
        <v>1729</v>
      </c>
      <c r="Q186" s="33"/>
      <c r="R186" s="33"/>
      <c r="S186" s="259"/>
      <c r="U186" s="42"/>
      <c r="V186" s="40" t="s">
        <v>76</v>
      </c>
      <c r="W186" s="216" t="s">
        <v>426</v>
      </c>
      <c r="X186" s="36"/>
      <c r="Y186" s="36"/>
      <c r="Z186" s="36"/>
      <c r="AA186" s="209"/>
    </row>
    <row r="187" spans="1:27" s="39" customFormat="1" ht="12.75" customHeight="1">
      <c r="A187" s="101" t="s">
        <v>79</v>
      </c>
      <c r="B187" s="214" t="s">
        <v>310</v>
      </c>
      <c r="C187" s="45"/>
      <c r="D187" s="45"/>
      <c r="E187" s="259"/>
      <c r="G187" s="36"/>
      <c r="H187" s="34" t="s">
        <v>79</v>
      </c>
      <c r="I187" s="216" t="s">
        <v>970</v>
      </c>
      <c r="J187" s="108" t="s">
        <v>96</v>
      </c>
      <c r="K187" s="108"/>
      <c r="L187" s="44"/>
      <c r="M187" s="209"/>
      <c r="N187" s="38"/>
      <c r="O187" s="101" t="s">
        <v>79</v>
      </c>
      <c r="P187" s="214" t="s">
        <v>1319</v>
      </c>
      <c r="Q187" s="45"/>
      <c r="R187" s="45"/>
      <c r="S187" s="259"/>
      <c r="U187" s="36"/>
      <c r="V187" s="34" t="s">
        <v>79</v>
      </c>
      <c r="W187" s="216" t="s">
        <v>1046</v>
      </c>
      <c r="X187" s="108" t="s">
        <v>96</v>
      </c>
      <c r="Y187" s="108"/>
      <c r="Z187" s="44"/>
      <c r="AA187" s="209"/>
    </row>
    <row r="188" spans="1:27" s="39" customFormat="1" ht="12.75" customHeight="1">
      <c r="A188" s="260"/>
      <c r="B188" s="45"/>
      <c r="C188" s="45"/>
      <c r="D188" s="45"/>
      <c r="E188" s="259"/>
      <c r="F188" s="34" t="s">
        <v>70</v>
      </c>
      <c r="G188" s="212" t="s">
        <v>1730</v>
      </c>
      <c r="H188" s="36"/>
      <c r="I188" s="112" t="s">
        <v>100</v>
      </c>
      <c r="J188" s="263" t="s">
        <v>1731</v>
      </c>
      <c r="K188" s="261"/>
      <c r="L188" s="44"/>
      <c r="M188" s="209"/>
      <c r="N188" s="38"/>
      <c r="O188" s="260"/>
      <c r="P188" s="45"/>
      <c r="Q188" s="45"/>
      <c r="R188" s="45"/>
      <c r="S188" s="259"/>
      <c r="T188" s="34" t="s">
        <v>70</v>
      </c>
      <c r="U188" s="212" t="s">
        <v>240</v>
      </c>
      <c r="V188" s="36"/>
      <c r="W188" s="112" t="s">
        <v>100</v>
      </c>
      <c r="X188" s="263" t="s">
        <v>1732</v>
      </c>
      <c r="Y188" s="261"/>
      <c r="Z188" s="44"/>
      <c r="AA188" s="209"/>
    </row>
    <row r="189" spans="1:27" s="39" customFormat="1" ht="12.75" customHeight="1">
      <c r="A189" s="206"/>
      <c r="B189" s="114" t="s">
        <v>104</v>
      </c>
      <c r="C189" s="33"/>
      <c r="D189" s="33"/>
      <c r="E189" s="259"/>
      <c r="F189" s="40" t="s">
        <v>73</v>
      </c>
      <c r="G189" s="35" t="s">
        <v>319</v>
      </c>
      <c r="H189" s="36"/>
      <c r="I189" s="112" t="s">
        <v>5</v>
      </c>
      <c r="J189" s="263" t="s">
        <v>1731</v>
      </c>
      <c r="K189" s="261"/>
      <c r="L189" s="32"/>
      <c r="M189" s="209"/>
      <c r="N189" s="38"/>
      <c r="O189" s="206"/>
      <c r="P189" s="114" t="s">
        <v>104</v>
      </c>
      <c r="Q189" s="33"/>
      <c r="R189" s="33"/>
      <c r="S189" s="259"/>
      <c r="T189" s="40" t="s">
        <v>73</v>
      </c>
      <c r="U189" s="35" t="s">
        <v>152</v>
      </c>
      <c r="V189" s="36"/>
      <c r="W189" s="112" t="s">
        <v>5</v>
      </c>
      <c r="X189" s="263" t="s">
        <v>1732</v>
      </c>
      <c r="Y189" s="261"/>
      <c r="Z189" s="32"/>
      <c r="AA189" s="209"/>
    </row>
    <row r="190" spans="1:27" s="39" customFormat="1" ht="12.75" customHeight="1">
      <c r="A190" s="206"/>
      <c r="B190" s="262" t="s">
        <v>1733</v>
      </c>
      <c r="C190" s="33"/>
      <c r="D190" s="33"/>
      <c r="E190" s="259"/>
      <c r="F190" s="40" t="s">
        <v>76</v>
      </c>
      <c r="G190" s="212" t="s">
        <v>1734</v>
      </c>
      <c r="H190" s="44"/>
      <c r="I190" s="112" t="s">
        <v>109</v>
      </c>
      <c r="J190" s="263" t="s">
        <v>1735</v>
      </c>
      <c r="K190" s="263"/>
      <c r="L190" s="32"/>
      <c r="M190" s="209"/>
      <c r="N190" s="38"/>
      <c r="O190" s="206"/>
      <c r="P190" s="262" t="s">
        <v>1736</v>
      </c>
      <c r="Q190" s="33"/>
      <c r="R190" s="33"/>
      <c r="S190" s="259"/>
      <c r="T190" s="40" t="s">
        <v>76</v>
      </c>
      <c r="U190" s="212" t="s">
        <v>1043</v>
      </c>
      <c r="V190" s="44"/>
      <c r="W190" s="112" t="s">
        <v>109</v>
      </c>
      <c r="X190" s="263" t="s">
        <v>1737</v>
      </c>
      <c r="Y190" s="263"/>
      <c r="Z190" s="32"/>
      <c r="AA190" s="209"/>
    </row>
    <row r="191" spans="1:27" s="39" customFormat="1" ht="12.75" customHeight="1">
      <c r="A191" s="222"/>
      <c r="B191" s="43"/>
      <c r="C191" s="43"/>
      <c r="D191" s="43"/>
      <c r="E191" s="259"/>
      <c r="F191" s="34" t="s">
        <v>79</v>
      </c>
      <c r="G191" s="219" t="s">
        <v>315</v>
      </c>
      <c r="H191" s="43"/>
      <c r="I191" s="118" t="s">
        <v>115</v>
      </c>
      <c r="J191" s="264" t="s">
        <v>1738</v>
      </c>
      <c r="K191" s="264"/>
      <c r="L191" s="43"/>
      <c r="M191" s="265"/>
      <c r="N191" s="46"/>
      <c r="O191" s="222"/>
      <c r="P191" s="43"/>
      <c r="Q191" s="43"/>
      <c r="R191" s="43"/>
      <c r="S191" s="259"/>
      <c r="T191" s="34" t="s">
        <v>79</v>
      </c>
      <c r="U191" s="214" t="s">
        <v>832</v>
      </c>
      <c r="V191" s="43"/>
      <c r="W191" s="118" t="s">
        <v>115</v>
      </c>
      <c r="X191" s="264" t="s">
        <v>1739</v>
      </c>
      <c r="Y191" s="264"/>
      <c r="Z191" s="43"/>
      <c r="AA191" s="265"/>
    </row>
    <row r="192" spans="1:27" ht="4.5" customHeight="1">
      <c r="A192" s="223"/>
      <c r="B192" s="224"/>
      <c r="C192" s="266"/>
      <c r="D192" s="267"/>
      <c r="E192" s="226"/>
      <c r="F192" s="227"/>
      <c r="G192" s="228"/>
      <c r="H192" s="229"/>
      <c r="I192" s="229"/>
      <c r="J192" s="267"/>
      <c r="K192" s="266"/>
      <c r="L192" s="224"/>
      <c r="M192" s="230"/>
      <c r="O192" s="223"/>
      <c r="P192" s="224"/>
      <c r="Q192" s="266"/>
      <c r="R192" s="267"/>
      <c r="S192" s="226"/>
      <c r="T192" s="227"/>
      <c r="U192" s="228"/>
      <c r="V192" s="229"/>
      <c r="W192" s="229"/>
      <c r="X192" s="267"/>
      <c r="Y192" s="266"/>
      <c r="Z192" s="224"/>
      <c r="AA192" s="230"/>
    </row>
    <row r="193" spans="1:27" ht="12.75" customHeight="1">
      <c r="A193" s="130"/>
      <c r="B193" s="130" t="s">
        <v>117</v>
      </c>
      <c r="C193" s="131"/>
      <c r="D193" s="131"/>
      <c r="E193" s="132" t="s">
        <v>118</v>
      </c>
      <c r="F193" s="132" t="s">
        <v>119</v>
      </c>
      <c r="G193" s="132" t="s">
        <v>120</v>
      </c>
      <c r="H193" s="133" t="s">
        <v>121</v>
      </c>
      <c r="I193" s="134"/>
      <c r="J193" s="131" t="s">
        <v>122</v>
      </c>
      <c r="K193" s="131" t="s">
        <v>122</v>
      </c>
      <c r="L193" s="132" t="s">
        <v>117</v>
      </c>
      <c r="M193" s="130" t="s">
        <v>123</v>
      </c>
      <c r="N193" s="26">
        <v>150</v>
      </c>
      <c r="O193" s="130"/>
      <c r="P193" s="130" t="s">
        <v>117</v>
      </c>
      <c r="Q193" s="131"/>
      <c r="R193" s="131"/>
      <c r="S193" s="132" t="s">
        <v>118</v>
      </c>
      <c r="T193" s="132" t="s">
        <v>119</v>
      </c>
      <c r="U193" s="132" t="s">
        <v>120</v>
      </c>
      <c r="V193" s="133" t="s">
        <v>121</v>
      </c>
      <c r="W193" s="134"/>
      <c r="X193" s="131" t="s">
        <v>122</v>
      </c>
      <c r="Y193" s="131" t="s">
        <v>122</v>
      </c>
      <c r="Z193" s="132" t="s">
        <v>117</v>
      </c>
      <c r="AA193" s="135" t="s">
        <v>123</v>
      </c>
    </row>
    <row r="194" spans="1:27" ht="12.75">
      <c r="A194" s="136" t="s">
        <v>123</v>
      </c>
      <c r="B194" s="136" t="s">
        <v>124</v>
      </c>
      <c r="C194" s="137" t="s">
        <v>125</v>
      </c>
      <c r="D194" s="137" t="s">
        <v>125</v>
      </c>
      <c r="E194" s="138" t="s">
        <v>126</v>
      </c>
      <c r="F194" s="138" t="s">
        <v>127</v>
      </c>
      <c r="G194" s="138"/>
      <c r="H194" s="139" t="s">
        <v>125</v>
      </c>
      <c r="I194" s="139" t="s">
        <v>122</v>
      </c>
      <c r="J194" s="137"/>
      <c r="K194" s="137"/>
      <c r="L194" s="136" t="s">
        <v>124</v>
      </c>
      <c r="M194" s="136"/>
      <c r="N194" s="26">
        <v>150</v>
      </c>
      <c r="O194" s="136" t="s">
        <v>123</v>
      </c>
      <c r="P194" s="136" t="s">
        <v>124</v>
      </c>
      <c r="Q194" s="137" t="s">
        <v>125</v>
      </c>
      <c r="R194" s="137" t="s">
        <v>125</v>
      </c>
      <c r="S194" s="138" t="s">
        <v>126</v>
      </c>
      <c r="T194" s="138" t="s">
        <v>127</v>
      </c>
      <c r="U194" s="138"/>
      <c r="V194" s="139" t="s">
        <v>125</v>
      </c>
      <c r="W194" s="139" t="s">
        <v>122</v>
      </c>
      <c r="X194" s="137"/>
      <c r="Y194" s="137"/>
      <c r="Z194" s="136" t="s">
        <v>124</v>
      </c>
      <c r="AA194" s="140"/>
    </row>
    <row r="195" spans="1:27" ht="16.5" customHeight="1">
      <c r="A195" s="141">
        <v>3.25</v>
      </c>
      <c r="B195" s="142">
        <v>4</v>
      </c>
      <c r="C195" s="147">
        <v>11</v>
      </c>
      <c r="D195" s="147">
        <v>8</v>
      </c>
      <c r="E195" s="185" t="s">
        <v>1637</v>
      </c>
      <c r="F195" s="144" t="s">
        <v>115</v>
      </c>
      <c r="G195" s="150">
        <v>6</v>
      </c>
      <c r="H195" s="146">
        <v>100</v>
      </c>
      <c r="I195" s="146"/>
      <c r="J195" s="147">
        <v>2</v>
      </c>
      <c r="K195" s="147">
        <v>4</v>
      </c>
      <c r="L195" s="268">
        <v>0</v>
      </c>
      <c r="M195" s="149">
        <v>-3.25</v>
      </c>
      <c r="N195" s="26"/>
      <c r="O195" s="141">
        <v>3.75</v>
      </c>
      <c r="P195" s="142">
        <v>4</v>
      </c>
      <c r="Q195" s="147">
        <v>11</v>
      </c>
      <c r="R195" s="147">
        <v>8</v>
      </c>
      <c r="S195" s="185" t="s">
        <v>128</v>
      </c>
      <c r="T195" s="144" t="s">
        <v>115</v>
      </c>
      <c r="U195" s="150">
        <v>7</v>
      </c>
      <c r="V195" s="146">
        <v>100</v>
      </c>
      <c r="W195" s="146"/>
      <c r="X195" s="147">
        <v>2</v>
      </c>
      <c r="Y195" s="147">
        <v>4</v>
      </c>
      <c r="Z195" s="268">
        <v>0</v>
      </c>
      <c r="AA195" s="183">
        <v>-3.75</v>
      </c>
    </row>
    <row r="196" spans="1:27" ht="16.5" customHeight="1">
      <c r="A196" s="141">
        <v>-2.25</v>
      </c>
      <c r="B196" s="142">
        <v>0</v>
      </c>
      <c r="C196" s="147">
        <v>5</v>
      </c>
      <c r="D196" s="147">
        <v>1</v>
      </c>
      <c r="E196" s="185" t="s">
        <v>1637</v>
      </c>
      <c r="F196" s="144" t="s">
        <v>115</v>
      </c>
      <c r="G196" s="150">
        <v>8</v>
      </c>
      <c r="H196" s="146"/>
      <c r="I196" s="146">
        <v>110</v>
      </c>
      <c r="J196" s="147">
        <v>9</v>
      </c>
      <c r="K196" s="147">
        <v>3</v>
      </c>
      <c r="L196" s="268">
        <v>4</v>
      </c>
      <c r="M196" s="149">
        <v>2.25</v>
      </c>
      <c r="N196" s="26"/>
      <c r="O196" s="141">
        <v>-7.75</v>
      </c>
      <c r="P196" s="142">
        <v>0</v>
      </c>
      <c r="Q196" s="147">
        <v>5</v>
      </c>
      <c r="R196" s="147">
        <v>1</v>
      </c>
      <c r="S196" s="185" t="s">
        <v>128</v>
      </c>
      <c r="T196" s="144" t="s">
        <v>115</v>
      </c>
      <c r="U196" s="150">
        <v>10</v>
      </c>
      <c r="V196" s="146"/>
      <c r="W196" s="146">
        <v>430</v>
      </c>
      <c r="X196" s="147">
        <v>9</v>
      </c>
      <c r="Y196" s="147">
        <v>3</v>
      </c>
      <c r="Z196" s="268">
        <v>4</v>
      </c>
      <c r="AA196" s="183">
        <v>7.75</v>
      </c>
    </row>
    <row r="197" spans="1:27" ht="16.5" customHeight="1">
      <c r="A197" s="141">
        <v>-0.5</v>
      </c>
      <c r="B197" s="142">
        <v>2</v>
      </c>
      <c r="C197" s="147">
        <v>12</v>
      </c>
      <c r="D197" s="147">
        <v>10</v>
      </c>
      <c r="E197" s="185" t="s">
        <v>181</v>
      </c>
      <c r="F197" s="144" t="s">
        <v>5</v>
      </c>
      <c r="G197" s="150">
        <v>8</v>
      </c>
      <c r="H197" s="146"/>
      <c r="I197" s="146">
        <v>50</v>
      </c>
      <c r="J197" s="147">
        <v>7</v>
      </c>
      <c r="K197" s="147">
        <v>6</v>
      </c>
      <c r="L197" s="268">
        <v>2</v>
      </c>
      <c r="M197" s="149">
        <v>0.5</v>
      </c>
      <c r="N197" s="26"/>
      <c r="O197" s="141">
        <v>2</v>
      </c>
      <c r="P197" s="142">
        <v>2</v>
      </c>
      <c r="Q197" s="147">
        <v>12</v>
      </c>
      <c r="R197" s="147">
        <v>10</v>
      </c>
      <c r="S197" s="185" t="s">
        <v>128</v>
      </c>
      <c r="T197" s="144" t="s">
        <v>115</v>
      </c>
      <c r="U197" s="150">
        <v>8</v>
      </c>
      <c r="V197" s="146">
        <v>50</v>
      </c>
      <c r="W197" s="146"/>
      <c r="X197" s="147">
        <v>7</v>
      </c>
      <c r="Y197" s="147">
        <v>6</v>
      </c>
      <c r="Z197" s="268">
        <v>2</v>
      </c>
      <c r="AA197" s="183">
        <v>-2</v>
      </c>
    </row>
    <row r="198" spans="1:27" s="39" customFormat="1" ht="30" customHeight="1">
      <c r="A198" s="27"/>
      <c r="B198" s="27"/>
      <c r="C198" s="269"/>
      <c r="D198" s="269"/>
      <c r="E198" s="27"/>
      <c r="F198" s="27"/>
      <c r="G198" s="27"/>
      <c r="H198" s="27"/>
      <c r="I198" s="27"/>
      <c r="J198" s="269"/>
      <c r="K198" s="253"/>
      <c r="L198" s="27"/>
      <c r="M198" s="25"/>
      <c r="N198" s="52"/>
      <c r="O198" s="27"/>
      <c r="P198" s="27"/>
      <c r="Q198" s="269"/>
      <c r="R198" s="269"/>
      <c r="S198" s="27"/>
      <c r="T198" s="27"/>
      <c r="U198" s="27"/>
      <c r="V198" s="27"/>
      <c r="W198" s="27"/>
      <c r="X198" s="269"/>
      <c r="Y198" s="253"/>
      <c r="Z198" s="27"/>
      <c r="AA198" s="25"/>
    </row>
    <row r="199" spans="1:27" s="39" customFormat="1" ht="14.25">
      <c r="A199" s="18"/>
      <c r="B199" s="19" t="s">
        <v>61</v>
      </c>
      <c r="C199" s="250"/>
      <c r="D199" s="251"/>
      <c r="E199" s="19"/>
      <c r="F199" s="21">
        <v>19</v>
      </c>
      <c r="G199" s="22"/>
      <c r="H199" s="23" t="s">
        <v>63</v>
      </c>
      <c r="I199" s="23"/>
      <c r="J199" s="252"/>
      <c r="K199" s="253"/>
      <c r="L199" s="24" t="s">
        <v>137</v>
      </c>
      <c r="M199" s="25"/>
      <c r="N199" s="26">
        <v>150</v>
      </c>
      <c r="O199" s="18"/>
      <c r="P199" s="19" t="s">
        <v>61</v>
      </c>
      <c r="Q199" s="250"/>
      <c r="R199" s="251"/>
      <c r="S199" s="19"/>
      <c r="T199" s="21">
        <v>20</v>
      </c>
      <c r="U199" s="22"/>
      <c r="V199" s="23" t="s">
        <v>63</v>
      </c>
      <c r="W199" s="23"/>
      <c r="X199" s="252"/>
      <c r="Y199" s="253"/>
      <c r="Z199" s="24" t="s">
        <v>139</v>
      </c>
      <c r="AA199" s="25"/>
    </row>
    <row r="200" spans="1:27" s="39" customFormat="1" ht="12.75">
      <c r="A200" s="28"/>
      <c r="B200" s="28"/>
      <c r="C200" s="254"/>
      <c r="D200" s="254"/>
      <c r="E200" s="30"/>
      <c r="F200" s="30"/>
      <c r="G200" s="30"/>
      <c r="H200" s="31" t="s">
        <v>67</v>
      </c>
      <c r="I200" s="31"/>
      <c r="J200" s="252"/>
      <c r="K200" s="253"/>
      <c r="L200" s="24" t="s">
        <v>140</v>
      </c>
      <c r="M200" s="25"/>
      <c r="N200" s="26">
        <v>150</v>
      </c>
      <c r="O200" s="28"/>
      <c r="P200" s="28"/>
      <c r="Q200" s="254"/>
      <c r="R200" s="254"/>
      <c r="S200" s="30"/>
      <c r="T200" s="30"/>
      <c r="U200" s="30"/>
      <c r="V200" s="31" t="s">
        <v>67</v>
      </c>
      <c r="W200" s="31"/>
      <c r="X200" s="252"/>
      <c r="Y200" s="253"/>
      <c r="Z200" s="24" t="s">
        <v>141</v>
      </c>
      <c r="AA200" s="25"/>
    </row>
    <row r="201" spans="1:27" s="39" customFormat="1" ht="4.5" customHeight="1">
      <c r="A201" s="198"/>
      <c r="B201" s="199"/>
      <c r="C201" s="255"/>
      <c r="D201" s="256"/>
      <c r="E201" s="201"/>
      <c r="F201" s="202"/>
      <c r="G201" s="203"/>
      <c r="H201" s="204"/>
      <c r="I201" s="204"/>
      <c r="J201" s="256"/>
      <c r="K201" s="255"/>
      <c r="L201" s="199"/>
      <c r="M201" s="205"/>
      <c r="N201" s="26"/>
      <c r="O201" s="198"/>
      <c r="P201" s="199"/>
      <c r="Q201" s="255"/>
      <c r="R201" s="256"/>
      <c r="S201" s="201"/>
      <c r="T201" s="202"/>
      <c r="U201" s="203"/>
      <c r="V201" s="204"/>
      <c r="W201" s="204"/>
      <c r="X201" s="256"/>
      <c r="Y201" s="255"/>
      <c r="Z201" s="199"/>
      <c r="AA201" s="205"/>
    </row>
    <row r="202" spans="1:27" s="39" customFormat="1" ht="12.75" customHeight="1">
      <c r="A202" s="258"/>
      <c r="B202" s="32"/>
      <c r="C202" s="33"/>
      <c r="D202" s="33"/>
      <c r="E202" s="259"/>
      <c r="F202" s="34" t="s">
        <v>70</v>
      </c>
      <c r="G202" s="35" t="s">
        <v>238</v>
      </c>
      <c r="H202" s="36"/>
      <c r="I202" s="37"/>
      <c r="K202" s="42"/>
      <c r="L202" s="275"/>
      <c r="M202" s="209"/>
      <c r="N202" s="38"/>
      <c r="O202" s="258"/>
      <c r="P202" s="32"/>
      <c r="Q202" s="33"/>
      <c r="R202" s="33"/>
      <c r="S202" s="259"/>
      <c r="T202" s="34" t="s">
        <v>70</v>
      </c>
      <c r="U202" s="212" t="s">
        <v>1740</v>
      </c>
      <c r="V202" s="36"/>
      <c r="W202" s="37"/>
      <c r="Y202" s="42"/>
      <c r="Z202" s="275"/>
      <c r="AA202" s="209"/>
    </row>
    <row r="203" spans="1:27" s="39" customFormat="1" ht="12.75" customHeight="1">
      <c r="A203" s="206"/>
      <c r="B203" s="32"/>
      <c r="C203" s="33"/>
      <c r="D203" s="33"/>
      <c r="E203" s="259"/>
      <c r="F203" s="40" t="s">
        <v>73</v>
      </c>
      <c r="G203" s="35" t="s">
        <v>1374</v>
      </c>
      <c r="H203" s="41"/>
      <c r="I203" s="42"/>
      <c r="K203" s="44"/>
      <c r="L203" s="276" t="s">
        <v>1599</v>
      </c>
      <c r="M203" s="277"/>
      <c r="N203" s="38"/>
      <c r="O203" s="206"/>
      <c r="P203" s="32"/>
      <c r="Q203" s="33"/>
      <c r="R203" s="33"/>
      <c r="S203" s="259"/>
      <c r="T203" s="40" t="s">
        <v>73</v>
      </c>
      <c r="U203" s="35" t="s">
        <v>422</v>
      </c>
      <c r="V203" s="41"/>
      <c r="W203" s="42"/>
      <c r="Y203" s="44"/>
      <c r="Z203" s="276" t="s">
        <v>1599</v>
      </c>
      <c r="AA203" s="277"/>
    </row>
    <row r="204" spans="1:27" s="39" customFormat="1" ht="12.75" customHeight="1">
      <c r="A204" s="206"/>
      <c r="B204" s="32"/>
      <c r="C204" s="33"/>
      <c r="D204" s="33"/>
      <c r="E204" s="259"/>
      <c r="F204" s="40" t="s">
        <v>76</v>
      </c>
      <c r="G204" s="35" t="s">
        <v>502</v>
      </c>
      <c r="H204" s="36"/>
      <c r="I204" s="42"/>
      <c r="J204" s="278"/>
      <c r="K204" s="278" t="s">
        <v>1599</v>
      </c>
      <c r="L204" s="276" t="s">
        <v>1599</v>
      </c>
      <c r="M204" s="279" t="s">
        <v>1599</v>
      </c>
      <c r="N204" s="38"/>
      <c r="O204" s="206"/>
      <c r="P204" s="32"/>
      <c r="Q204" s="33"/>
      <c r="R204" s="33"/>
      <c r="S204" s="259"/>
      <c r="T204" s="40" t="s">
        <v>76</v>
      </c>
      <c r="U204" s="35" t="s">
        <v>563</v>
      </c>
      <c r="V204" s="36"/>
      <c r="W204" s="42"/>
      <c r="X204" s="278"/>
      <c r="Y204" s="278" t="s">
        <v>1599</v>
      </c>
      <c r="Z204" s="276" t="s">
        <v>1599</v>
      </c>
      <c r="AA204" s="279" t="s">
        <v>1599</v>
      </c>
    </row>
    <row r="205" spans="1:27" s="39" customFormat="1" ht="12.75" customHeight="1">
      <c r="A205" s="206"/>
      <c r="B205" s="32"/>
      <c r="C205" s="33"/>
      <c r="D205" s="33"/>
      <c r="E205" s="259"/>
      <c r="F205" s="34" t="s">
        <v>79</v>
      </c>
      <c r="G205" s="35" t="s">
        <v>800</v>
      </c>
      <c r="H205" s="36"/>
      <c r="I205" s="42"/>
      <c r="K205" s="44"/>
      <c r="L205" s="276" t="s">
        <v>1599</v>
      </c>
      <c r="M205" s="277"/>
      <c r="N205" s="38"/>
      <c r="O205" s="206"/>
      <c r="P205" s="32"/>
      <c r="Q205" s="33"/>
      <c r="R205" s="33"/>
      <c r="S205" s="259"/>
      <c r="T205" s="34" t="s">
        <v>79</v>
      </c>
      <c r="U205" s="35" t="s">
        <v>1741</v>
      </c>
      <c r="V205" s="36"/>
      <c r="W205" s="42"/>
      <c r="Y205" s="44"/>
      <c r="Z205" s="276" t="s">
        <v>1599</v>
      </c>
      <c r="AA205" s="277"/>
    </row>
    <row r="206" spans="1:27" s="39" customFormat="1" ht="12.75" customHeight="1">
      <c r="A206" s="101" t="s">
        <v>70</v>
      </c>
      <c r="B206" s="214" t="s">
        <v>352</v>
      </c>
      <c r="C206" s="33"/>
      <c r="D206" s="33"/>
      <c r="E206" s="259"/>
      <c r="G206" s="36"/>
      <c r="H206" s="34" t="s">
        <v>70</v>
      </c>
      <c r="I206" s="216" t="s">
        <v>97</v>
      </c>
      <c r="K206" s="36"/>
      <c r="L206" s="211"/>
      <c r="M206" s="209"/>
      <c r="N206" s="38"/>
      <c r="O206" s="101" t="s">
        <v>70</v>
      </c>
      <c r="P206" s="214" t="s">
        <v>220</v>
      </c>
      <c r="Q206" s="33"/>
      <c r="R206" s="33"/>
      <c r="S206" s="259"/>
      <c r="U206" s="36"/>
      <c r="V206" s="34" t="s">
        <v>70</v>
      </c>
      <c r="W206" s="216" t="s">
        <v>1742</v>
      </c>
      <c r="Y206" s="36"/>
      <c r="Z206" s="211"/>
      <c r="AA206" s="209"/>
    </row>
    <row r="207" spans="1:27" s="39" customFormat="1" ht="12.75" customHeight="1">
      <c r="A207" s="105" t="s">
        <v>73</v>
      </c>
      <c r="B207" s="214" t="s">
        <v>1381</v>
      </c>
      <c r="C207" s="45"/>
      <c r="D207" s="45"/>
      <c r="E207" s="259"/>
      <c r="G207" s="42"/>
      <c r="H207" s="40" t="s">
        <v>73</v>
      </c>
      <c r="I207" s="216" t="s">
        <v>712</v>
      </c>
      <c r="J207" s="36"/>
      <c r="K207" s="36"/>
      <c r="L207" s="44"/>
      <c r="M207" s="209"/>
      <c r="N207" s="38"/>
      <c r="O207" s="105" t="s">
        <v>73</v>
      </c>
      <c r="P207" s="214" t="s">
        <v>1743</v>
      </c>
      <c r="Q207" s="45"/>
      <c r="R207" s="45"/>
      <c r="S207" s="259"/>
      <c r="U207" s="42"/>
      <c r="V207" s="40" t="s">
        <v>73</v>
      </c>
      <c r="W207" s="216" t="s">
        <v>1237</v>
      </c>
      <c r="X207" s="36"/>
      <c r="Y207" s="36"/>
      <c r="Z207" s="44"/>
      <c r="AA207" s="209"/>
    </row>
    <row r="208" spans="1:27" s="39" customFormat="1" ht="12.75" customHeight="1">
      <c r="A208" s="105" t="s">
        <v>76</v>
      </c>
      <c r="B208" s="214" t="s">
        <v>364</v>
      </c>
      <c r="C208" s="33"/>
      <c r="D208" s="33"/>
      <c r="E208" s="259"/>
      <c r="G208" s="42"/>
      <c r="H208" s="40" t="s">
        <v>76</v>
      </c>
      <c r="I208" s="216" t="s">
        <v>1744</v>
      </c>
      <c r="J208" s="36"/>
      <c r="K208" s="36"/>
      <c r="L208" s="36"/>
      <c r="M208" s="209"/>
      <c r="N208" s="38"/>
      <c r="O208" s="105" t="s">
        <v>76</v>
      </c>
      <c r="P208" s="214" t="s">
        <v>1745</v>
      </c>
      <c r="Q208" s="33"/>
      <c r="R208" s="33"/>
      <c r="S208" s="259"/>
      <c r="U208" s="42"/>
      <c r="V208" s="40" t="s">
        <v>76</v>
      </c>
      <c r="W208" s="216" t="s">
        <v>1746</v>
      </c>
      <c r="X208" s="36"/>
      <c r="Y208" s="36"/>
      <c r="Z208" s="36"/>
      <c r="AA208" s="209"/>
    </row>
    <row r="209" spans="1:27" s="39" customFormat="1" ht="12.75" customHeight="1">
      <c r="A209" s="101" t="s">
        <v>79</v>
      </c>
      <c r="B209" s="214" t="s">
        <v>1747</v>
      </c>
      <c r="C209" s="45"/>
      <c r="D209" s="45"/>
      <c r="E209" s="259"/>
      <c r="G209" s="36"/>
      <c r="H209" s="34" t="s">
        <v>79</v>
      </c>
      <c r="I209" s="216" t="s">
        <v>161</v>
      </c>
      <c r="J209" s="108" t="s">
        <v>96</v>
      </c>
      <c r="K209" s="108"/>
      <c r="L209" s="44"/>
      <c r="M209" s="209"/>
      <c r="N209" s="38"/>
      <c r="O209" s="101" t="s">
        <v>79</v>
      </c>
      <c r="P209" s="214" t="s">
        <v>158</v>
      </c>
      <c r="Q209" s="45"/>
      <c r="R209" s="45"/>
      <c r="S209" s="259"/>
      <c r="U209" s="36"/>
      <c r="V209" s="34" t="s">
        <v>79</v>
      </c>
      <c r="W209" s="216" t="s">
        <v>679</v>
      </c>
      <c r="X209" s="108" t="s">
        <v>96</v>
      </c>
      <c r="Y209" s="108"/>
      <c r="Z209" s="44"/>
      <c r="AA209" s="209"/>
    </row>
    <row r="210" spans="1:27" s="39" customFormat="1" ht="12.75" customHeight="1">
      <c r="A210" s="260"/>
      <c r="B210" s="45"/>
      <c r="C210" s="45"/>
      <c r="D210" s="45"/>
      <c r="E210" s="259"/>
      <c r="F210" s="34" t="s">
        <v>70</v>
      </c>
      <c r="G210" s="212" t="s">
        <v>1748</v>
      </c>
      <c r="H210" s="36"/>
      <c r="I210" s="112" t="s">
        <v>100</v>
      </c>
      <c r="J210" s="263" t="s">
        <v>1749</v>
      </c>
      <c r="K210" s="261"/>
      <c r="L210" s="44"/>
      <c r="M210" s="209"/>
      <c r="N210" s="38"/>
      <c r="O210" s="260"/>
      <c r="P210" s="45"/>
      <c r="Q210" s="45"/>
      <c r="R210" s="45"/>
      <c r="S210" s="259"/>
      <c r="T210" s="34" t="s">
        <v>70</v>
      </c>
      <c r="U210" s="35" t="s">
        <v>1750</v>
      </c>
      <c r="V210" s="36"/>
      <c r="W210" s="112" t="s">
        <v>100</v>
      </c>
      <c r="X210" s="263" t="s">
        <v>1751</v>
      </c>
      <c r="Y210" s="261"/>
      <c r="Z210" s="44"/>
      <c r="AA210" s="209"/>
    </row>
    <row r="211" spans="1:27" s="39" customFormat="1" ht="12.75" customHeight="1">
      <c r="A211" s="206"/>
      <c r="B211" s="114" t="s">
        <v>104</v>
      </c>
      <c r="C211" s="33"/>
      <c r="D211" s="33"/>
      <c r="E211" s="259"/>
      <c r="F211" s="40" t="s">
        <v>73</v>
      </c>
      <c r="G211" s="35" t="s">
        <v>1752</v>
      </c>
      <c r="H211" s="36"/>
      <c r="I211" s="112" t="s">
        <v>5</v>
      </c>
      <c r="J211" s="263" t="s">
        <v>1753</v>
      </c>
      <c r="K211" s="261"/>
      <c r="L211" s="32"/>
      <c r="M211" s="209"/>
      <c r="N211" s="38"/>
      <c r="O211" s="206"/>
      <c r="P211" s="114" t="s">
        <v>104</v>
      </c>
      <c r="Q211" s="33"/>
      <c r="R211" s="33"/>
      <c r="S211" s="259"/>
      <c r="T211" s="40" t="s">
        <v>73</v>
      </c>
      <c r="U211" s="35" t="s">
        <v>523</v>
      </c>
      <c r="V211" s="36"/>
      <c r="W211" s="112" t="s">
        <v>5</v>
      </c>
      <c r="X211" s="263" t="s">
        <v>1751</v>
      </c>
      <c r="Y211" s="261"/>
      <c r="Z211" s="32"/>
      <c r="AA211" s="209"/>
    </row>
    <row r="212" spans="1:27" s="39" customFormat="1" ht="12.75" customHeight="1">
      <c r="A212" s="206"/>
      <c r="B212" s="262" t="s">
        <v>1754</v>
      </c>
      <c r="C212" s="33"/>
      <c r="D212" s="33"/>
      <c r="E212" s="259"/>
      <c r="F212" s="40" t="s">
        <v>76</v>
      </c>
      <c r="G212" s="35" t="s">
        <v>1069</v>
      </c>
      <c r="H212" s="44"/>
      <c r="I212" s="112" t="s">
        <v>109</v>
      </c>
      <c r="J212" s="263" t="s">
        <v>1755</v>
      </c>
      <c r="K212" s="263"/>
      <c r="L212" s="32"/>
      <c r="M212" s="209"/>
      <c r="N212" s="38"/>
      <c r="O212" s="206"/>
      <c r="P212" s="262" t="s">
        <v>1634</v>
      </c>
      <c r="Q212" s="33"/>
      <c r="R212" s="33"/>
      <c r="S212" s="259"/>
      <c r="T212" s="40" t="s">
        <v>76</v>
      </c>
      <c r="U212" s="35" t="s">
        <v>1050</v>
      </c>
      <c r="V212" s="44"/>
      <c r="W212" s="112" t="s">
        <v>109</v>
      </c>
      <c r="X212" s="263" t="s">
        <v>1756</v>
      </c>
      <c r="Y212" s="263"/>
      <c r="Z212" s="32"/>
      <c r="AA212" s="209"/>
    </row>
    <row r="213" spans="1:27" s="39" customFormat="1" ht="12.75" customHeight="1">
      <c r="A213" s="222"/>
      <c r="B213" s="43"/>
      <c r="C213" s="43"/>
      <c r="D213" s="43"/>
      <c r="E213" s="259"/>
      <c r="F213" s="34" t="s">
        <v>79</v>
      </c>
      <c r="G213" s="214" t="s">
        <v>426</v>
      </c>
      <c r="H213" s="43"/>
      <c r="I213" s="118" t="s">
        <v>115</v>
      </c>
      <c r="J213" s="264" t="s">
        <v>1755</v>
      </c>
      <c r="K213" s="264"/>
      <c r="L213" s="43"/>
      <c r="M213" s="265"/>
      <c r="N213" s="46"/>
      <c r="O213" s="222"/>
      <c r="P213" s="43"/>
      <c r="Q213" s="43"/>
      <c r="R213" s="43"/>
      <c r="S213" s="259"/>
      <c r="T213" s="34" t="s">
        <v>79</v>
      </c>
      <c r="U213" s="214" t="s">
        <v>1757</v>
      </c>
      <c r="V213" s="43"/>
      <c r="W213" s="118" t="s">
        <v>115</v>
      </c>
      <c r="X213" s="264" t="s">
        <v>1758</v>
      </c>
      <c r="Y213" s="264"/>
      <c r="Z213" s="43"/>
      <c r="AA213" s="265"/>
    </row>
    <row r="214" spans="1:27" ht="4.5" customHeight="1">
      <c r="A214" s="223"/>
      <c r="B214" s="224"/>
      <c r="C214" s="266"/>
      <c r="D214" s="267"/>
      <c r="E214" s="226"/>
      <c r="F214" s="227"/>
      <c r="G214" s="228"/>
      <c r="H214" s="229"/>
      <c r="I214" s="229"/>
      <c r="J214" s="267"/>
      <c r="K214" s="266"/>
      <c r="L214" s="224"/>
      <c r="M214" s="230"/>
      <c r="O214" s="223"/>
      <c r="P214" s="224"/>
      <c r="Q214" s="266"/>
      <c r="R214" s="267"/>
      <c r="S214" s="226"/>
      <c r="T214" s="227"/>
      <c r="U214" s="228"/>
      <c r="V214" s="229"/>
      <c r="W214" s="229"/>
      <c r="X214" s="267"/>
      <c r="Y214" s="266"/>
      <c r="Z214" s="224"/>
      <c r="AA214" s="230"/>
    </row>
    <row r="215" spans="1:27" ht="12.75" customHeight="1">
      <c r="A215" s="130"/>
      <c r="B215" s="130" t="s">
        <v>117</v>
      </c>
      <c r="C215" s="131"/>
      <c r="D215" s="131"/>
      <c r="E215" s="132" t="s">
        <v>118</v>
      </c>
      <c r="F215" s="132" t="s">
        <v>119</v>
      </c>
      <c r="G215" s="132" t="s">
        <v>120</v>
      </c>
      <c r="H215" s="133" t="s">
        <v>121</v>
      </c>
      <c r="I215" s="134"/>
      <c r="J215" s="131" t="s">
        <v>122</v>
      </c>
      <c r="K215" s="131" t="s">
        <v>122</v>
      </c>
      <c r="L215" s="132" t="s">
        <v>117</v>
      </c>
      <c r="M215" s="130" t="s">
        <v>123</v>
      </c>
      <c r="N215" s="26">
        <v>150</v>
      </c>
      <c r="O215" s="130"/>
      <c r="P215" s="130" t="s">
        <v>117</v>
      </c>
      <c r="Q215" s="131"/>
      <c r="R215" s="131"/>
      <c r="S215" s="132" t="s">
        <v>118</v>
      </c>
      <c r="T215" s="132" t="s">
        <v>119</v>
      </c>
      <c r="U215" s="132" t="s">
        <v>120</v>
      </c>
      <c r="V215" s="133" t="s">
        <v>121</v>
      </c>
      <c r="W215" s="134"/>
      <c r="X215" s="131" t="s">
        <v>122</v>
      </c>
      <c r="Y215" s="131" t="s">
        <v>122</v>
      </c>
      <c r="Z215" s="132" t="s">
        <v>117</v>
      </c>
      <c r="AA215" s="130" t="s">
        <v>123</v>
      </c>
    </row>
    <row r="216" spans="1:27" ht="12.75">
      <c r="A216" s="136" t="s">
        <v>123</v>
      </c>
      <c r="B216" s="136" t="s">
        <v>124</v>
      </c>
      <c r="C216" s="137" t="s">
        <v>125</v>
      </c>
      <c r="D216" s="137" t="s">
        <v>125</v>
      </c>
      <c r="E216" s="138" t="s">
        <v>126</v>
      </c>
      <c r="F216" s="138" t="s">
        <v>127</v>
      </c>
      <c r="G216" s="138"/>
      <c r="H216" s="139" t="s">
        <v>125</v>
      </c>
      <c r="I216" s="139" t="s">
        <v>122</v>
      </c>
      <c r="J216" s="137"/>
      <c r="K216" s="137"/>
      <c r="L216" s="136" t="s">
        <v>124</v>
      </c>
      <c r="M216" s="136"/>
      <c r="N216" s="26">
        <v>150</v>
      </c>
      <c r="O216" s="136" t="s">
        <v>123</v>
      </c>
      <c r="P216" s="136" t="s">
        <v>124</v>
      </c>
      <c r="Q216" s="137" t="s">
        <v>125</v>
      </c>
      <c r="R216" s="137" t="s">
        <v>125</v>
      </c>
      <c r="S216" s="138" t="s">
        <v>126</v>
      </c>
      <c r="T216" s="138" t="s">
        <v>127</v>
      </c>
      <c r="U216" s="138"/>
      <c r="V216" s="139" t="s">
        <v>125</v>
      </c>
      <c r="W216" s="139" t="s">
        <v>122</v>
      </c>
      <c r="X216" s="137"/>
      <c r="Y216" s="137"/>
      <c r="Z216" s="136" t="s">
        <v>124</v>
      </c>
      <c r="AA216" s="136"/>
    </row>
    <row r="217" spans="1:27" ht="16.5" customHeight="1">
      <c r="A217" s="141">
        <v>-3.75</v>
      </c>
      <c r="B217" s="142">
        <v>0</v>
      </c>
      <c r="C217" s="147">
        <v>8</v>
      </c>
      <c r="D217" s="147">
        <v>5</v>
      </c>
      <c r="E217" s="185" t="s">
        <v>128</v>
      </c>
      <c r="F217" s="144" t="s">
        <v>100</v>
      </c>
      <c r="G217" s="150">
        <v>7</v>
      </c>
      <c r="H217" s="146"/>
      <c r="I217" s="146">
        <v>100</v>
      </c>
      <c r="J217" s="147">
        <v>10</v>
      </c>
      <c r="K217" s="147">
        <v>1</v>
      </c>
      <c r="L217" s="268">
        <v>4</v>
      </c>
      <c r="M217" s="149">
        <v>3.75</v>
      </c>
      <c r="N217" s="26"/>
      <c r="O217" s="141">
        <v>6</v>
      </c>
      <c r="P217" s="142">
        <v>4</v>
      </c>
      <c r="Q217" s="147">
        <v>8</v>
      </c>
      <c r="R217" s="147">
        <v>5</v>
      </c>
      <c r="S217" s="185" t="s">
        <v>128</v>
      </c>
      <c r="T217" s="144" t="s">
        <v>109</v>
      </c>
      <c r="U217" s="150">
        <v>8</v>
      </c>
      <c r="V217" s="146">
        <v>100</v>
      </c>
      <c r="W217" s="146"/>
      <c r="X217" s="147">
        <v>10</v>
      </c>
      <c r="Y217" s="147">
        <v>1</v>
      </c>
      <c r="Z217" s="268">
        <v>0</v>
      </c>
      <c r="AA217" s="183">
        <v>-6</v>
      </c>
    </row>
    <row r="218" spans="1:27" ht="16.5" customHeight="1">
      <c r="A218" s="141">
        <v>-2.25</v>
      </c>
      <c r="B218" s="142">
        <v>2</v>
      </c>
      <c r="C218" s="147">
        <v>2</v>
      </c>
      <c r="D218" s="147">
        <v>9</v>
      </c>
      <c r="E218" s="185" t="s">
        <v>180</v>
      </c>
      <c r="F218" s="144" t="s">
        <v>100</v>
      </c>
      <c r="G218" s="150">
        <v>7</v>
      </c>
      <c r="H218" s="146"/>
      <c r="I218" s="146">
        <v>50</v>
      </c>
      <c r="J218" s="147">
        <v>6</v>
      </c>
      <c r="K218" s="147">
        <v>11</v>
      </c>
      <c r="L218" s="268">
        <v>2</v>
      </c>
      <c r="M218" s="149">
        <v>2.25</v>
      </c>
      <c r="N218" s="26"/>
      <c r="O218" s="141">
        <v>1</v>
      </c>
      <c r="P218" s="142">
        <v>2</v>
      </c>
      <c r="Q218" s="147">
        <v>2</v>
      </c>
      <c r="R218" s="147">
        <v>9</v>
      </c>
      <c r="S218" s="185" t="s">
        <v>1618</v>
      </c>
      <c r="T218" s="144" t="s">
        <v>115</v>
      </c>
      <c r="U218" s="150">
        <v>11</v>
      </c>
      <c r="V218" s="146"/>
      <c r="W218" s="146">
        <v>150</v>
      </c>
      <c r="X218" s="147">
        <v>6</v>
      </c>
      <c r="Y218" s="147">
        <v>11</v>
      </c>
      <c r="Z218" s="268">
        <v>2</v>
      </c>
      <c r="AA218" s="183">
        <v>-1</v>
      </c>
    </row>
    <row r="219" spans="1:27" ht="16.5" customHeight="1">
      <c r="A219" s="141">
        <v>8.25</v>
      </c>
      <c r="B219" s="142">
        <v>4</v>
      </c>
      <c r="C219" s="147">
        <v>12</v>
      </c>
      <c r="D219" s="147">
        <v>7</v>
      </c>
      <c r="E219" s="185" t="s">
        <v>1723</v>
      </c>
      <c r="F219" s="144" t="s">
        <v>5</v>
      </c>
      <c r="G219" s="150">
        <v>11</v>
      </c>
      <c r="H219" s="146">
        <v>450</v>
      </c>
      <c r="I219" s="146"/>
      <c r="J219" s="147">
        <v>4</v>
      </c>
      <c r="K219" s="147">
        <v>3</v>
      </c>
      <c r="L219" s="268">
        <v>0</v>
      </c>
      <c r="M219" s="149">
        <v>-8.25</v>
      </c>
      <c r="N219" s="26"/>
      <c r="O219" s="141">
        <v>-8</v>
      </c>
      <c r="P219" s="142">
        <v>0</v>
      </c>
      <c r="Q219" s="147">
        <v>12</v>
      </c>
      <c r="R219" s="147">
        <v>7</v>
      </c>
      <c r="S219" s="185" t="s">
        <v>1638</v>
      </c>
      <c r="T219" s="144" t="s">
        <v>115</v>
      </c>
      <c r="U219" s="150">
        <v>11</v>
      </c>
      <c r="V219" s="146"/>
      <c r="W219" s="146">
        <v>600</v>
      </c>
      <c r="X219" s="147">
        <v>4</v>
      </c>
      <c r="Y219" s="147">
        <v>3</v>
      </c>
      <c r="Z219" s="268">
        <v>4</v>
      </c>
      <c r="AA219" s="183">
        <v>8</v>
      </c>
    </row>
    <row r="220" spans="1:27" s="39" customFormat="1" ht="9.75" customHeight="1">
      <c r="A220" s="27"/>
      <c r="B220" s="27"/>
      <c r="C220" s="269"/>
      <c r="D220" s="269"/>
      <c r="E220" s="27"/>
      <c r="F220" s="27"/>
      <c r="G220" s="27"/>
      <c r="H220" s="27"/>
      <c r="I220" s="27"/>
      <c r="J220" s="269"/>
      <c r="K220" s="269"/>
      <c r="L220" s="27"/>
      <c r="M220" s="27"/>
      <c r="N220" s="52"/>
      <c r="O220" s="27"/>
      <c r="P220" s="27"/>
      <c r="Q220" s="269"/>
      <c r="R220" s="269"/>
      <c r="S220" s="27"/>
      <c r="T220" s="27"/>
      <c r="U220" s="27"/>
      <c r="V220" s="27"/>
      <c r="W220" s="27"/>
      <c r="X220" s="269"/>
      <c r="Y220" s="269"/>
      <c r="Z220" s="27"/>
      <c r="AA220" s="27"/>
    </row>
    <row r="221" spans="1:27" s="39" customFormat="1" ht="14.25">
      <c r="A221" s="18"/>
      <c r="B221" s="19" t="s">
        <v>61</v>
      </c>
      <c r="C221" s="250"/>
      <c r="D221" s="251"/>
      <c r="E221" s="19"/>
      <c r="F221" s="21">
        <v>21</v>
      </c>
      <c r="G221" s="22"/>
      <c r="H221" s="23" t="s">
        <v>63</v>
      </c>
      <c r="I221" s="23"/>
      <c r="J221" s="252"/>
      <c r="K221" s="253"/>
      <c r="L221" s="24" t="s">
        <v>64</v>
      </c>
      <c r="M221" s="25"/>
      <c r="N221" s="26">
        <v>150</v>
      </c>
      <c r="O221" s="18"/>
      <c r="P221" s="19" t="s">
        <v>61</v>
      </c>
      <c r="Q221" s="250"/>
      <c r="R221" s="251"/>
      <c r="S221" s="19"/>
      <c r="T221" s="21">
        <v>22</v>
      </c>
      <c r="U221" s="22"/>
      <c r="V221" s="23" t="s">
        <v>63</v>
      </c>
      <c r="W221" s="23"/>
      <c r="X221" s="252"/>
      <c r="Y221" s="253"/>
      <c r="Z221" s="24" t="s">
        <v>66</v>
      </c>
      <c r="AA221" s="25"/>
    </row>
    <row r="222" spans="1:27" s="39" customFormat="1" ht="12.75">
      <c r="A222" s="28"/>
      <c r="B222" s="28"/>
      <c r="C222" s="254"/>
      <c r="D222" s="254"/>
      <c r="E222" s="30"/>
      <c r="F222" s="30"/>
      <c r="G222" s="30"/>
      <c r="H222" s="31" t="s">
        <v>67</v>
      </c>
      <c r="I222" s="31"/>
      <c r="J222" s="252"/>
      <c r="K222" s="253"/>
      <c r="L222" s="24" t="s">
        <v>69</v>
      </c>
      <c r="M222" s="25"/>
      <c r="N222" s="26">
        <v>150</v>
      </c>
      <c r="O222" s="28"/>
      <c r="P222" s="28"/>
      <c r="Q222" s="254"/>
      <c r="R222" s="254"/>
      <c r="S222" s="30"/>
      <c r="T222" s="30"/>
      <c r="U222" s="30"/>
      <c r="V222" s="31" t="s">
        <v>67</v>
      </c>
      <c r="W222" s="31"/>
      <c r="X222" s="252"/>
      <c r="Y222" s="253"/>
      <c r="Z222" s="24" t="s">
        <v>140</v>
      </c>
      <c r="AA222" s="25"/>
    </row>
    <row r="223" spans="1:27" s="39" customFormat="1" ht="4.5" customHeight="1">
      <c r="A223" s="198"/>
      <c r="B223" s="199"/>
      <c r="C223" s="255"/>
      <c r="D223" s="256"/>
      <c r="E223" s="201"/>
      <c r="F223" s="202"/>
      <c r="G223" s="203"/>
      <c r="H223" s="204"/>
      <c r="I223" s="204"/>
      <c r="J223" s="256"/>
      <c r="K223" s="255"/>
      <c r="L223" s="199"/>
      <c r="M223" s="205"/>
      <c r="N223" s="26"/>
      <c r="O223" s="198"/>
      <c r="P223" s="199"/>
      <c r="Q223" s="255"/>
      <c r="R223" s="256"/>
      <c r="S223" s="201"/>
      <c r="T223" s="202"/>
      <c r="U223" s="203"/>
      <c r="V223" s="204"/>
      <c r="W223" s="204"/>
      <c r="X223" s="257"/>
      <c r="Y223" s="255"/>
      <c r="Z223" s="204"/>
      <c r="AA223" s="205"/>
    </row>
    <row r="224" spans="1:27" s="39" customFormat="1" ht="12.75" customHeight="1">
      <c r="A224" s="258"/>
      <c r="B224" s="32"/>
      <c r="C224" s="33"/>
      <c r="D224" s="33"/>
      <c r="E224" s="259"/>
      <c r="F224" s="34" t="s">
        <v>70</v>
      </c>
      <c r="G224" s="35" t="s">
        <v>357</v>
      </c>
      <c r="H224" s="36"/>
      <c r="I224" s="37"/>
      <c r="K224" s="42"/>
      <c r="L224" s="275"/>
      <c r="M224" s="209"/>
      <c r="N224" s="38"/>
      <c r="O224" s="258"/>
      <c r="P224" s="32"/>
      <c r="Q224" s="33"/>
      <c r="R224" s="33"/>
      <c r="S224" s="259"/>
      <c r="T224" s="34" t="s">
        <v>70</v>
      </c>
      <c r="U224" s="35" t="s">
        <v>286</v>
      </c>
      <c r="V224" s="36"/>
      <c r="W224" s="37"/>
      <c r="X224" s="42"/>
      <c r="Y224" s="42"/>
      <c r="Z224" s="275"/>
      <c r="AA224" s="209"/>
    </row>
    <row r="225" spans="1:27" s="39" customFormat="1" ht="12.75" customHeight="1">
      <c r="A225" s="206"/>
      <c r="B225" s="32"/>
      <c r="C225" s="33"/>
      <c r="D225" s="33"/>
      <c r="E225" s="259"/>
      <c r="F225" s="40" t="s">
        <v>73</v>
      </c>
      <c r="G225" s="35" t="s">
        <v>1227</v>
      </c>
      <c r="H225" s="41"/>
      <c r="I225" s="42"/>
      <c r="K225" s="44"/>
      <c r="L225" s="276" t="s">
        <v>1599</v>
      </c>
      <c r="M225" s="277"/>
      <c r="N225" s="38"/>
      <c r="O225" s="206"/>
      <c r="P225" s="32"/>
      <c r="Q225" s="33"/>
      <c r="R225" s="33"/>
      <c r="S225" s="259"/>
      <c r="T225" s="40" t="s">
        <v>73</v>
      </c>
      <c r="U225" s="35" t="s">
        <v>480</v>
      </c>
      <c r="V225" s="41"/>
      <c r="W225" s="42"/>
      <c r="X225" s="42"/>
      <c r="Y225" s="44"/>
      <c r="Z225" s="276" t="s">
        <v>1599</v>
      </c>
      <c r="AA225" s="277"/>
    </row>
    <row r="226" spans="1:27" s="39" customFormat="1" ht="12.75" customHeight="1">
      <c r="A226" s="206"/>
      <c r="B226" s="32"/>
      <c r="C226" s="33"/>
      <c r="D226" s="33"/>
      <c r="E226" s="259"/>
      <c r="F226" s="40" t="s">
        <v>76</v>
      </c>
      <c r="G226" s="35" t="s">
        <v>605</v>
      </c>
      <c r="H226" s="36"/>
      <c r="I226" s="42"/>
      <c r="J226" s="278"/>
      <c r="K226" s="278" t="s">
        <v>1599</v>
      </c>
      <c r="L226" s="276" t="s">
        <v>1599</v>
      </c>
      <c r="M226" s="279" t="s">
        <v>1599</v>
      </c>
      <c r="N226" s="38"/>
      <c r="O226" s="206"/>
      <c r="P226" s="32"/>
      <c r="Q226" s="33"/>
      <c r="R226" s="33"/>
      <c r="S226" s="259"/>
      <c r="T226" s="40" t="s">
        <v>76</v>
      </c>
      <c r="U226" s="35" t="s">
        <v>1759</v>
      </c>
      <c r="V226" s="36"/>
      <c r="W226" s="42"/>
      <c r="X226" s="42"/>
      <c r="Y226" s="278" t="s">
        <v>1599</v>
      </c>
      <c r="Z226" s="276" t="s">
        <v>1599</v>
      </c>
      <c r="AA226" s="279" t="s">
        <v>1599</v>
      </c>
    </row>
    <row r="227" spans="1:27" s="39" customFormat="1" ht="12.75" customHeight="1">
      <c r="A227" s="206"/>
      <c r="B227" s="32"/>
      <c r="C227" s="33"/>
      <c r="D227" s="33"/>
      <c r="E227" s="259"/>
      <c r="F227" s="34" t="s">
        <v>79</v>
      </c>
      <c r="G227" s="35" t="s">
        <v>586</v>
      </c>
      <c r="H227" s="36"/>
      <c r="I227" s="42"/>
      <c r="K227" s="44"/>
      <c r="L227" s="276" t="s">
        <v>1599</v>
      </c>
      <c r="M227" s="277"/>
      <c r="N227" s="38"/>
      <c r="O227" s="206"/>
      <c r="P227" s="32"/>
      <c r="Q227" s="33"/>
      <c r="R227" s="33"/>
      <c r="S227" s="259"/>
      <c r="T227" s="34" t="s">
        <v>79</v>
      </c>
      <c r="U227" s="35" t="s">
        <v>319</v>
      </c>
      <c r="V227" s="36"/>
      <c r="W227" s="42"/>
      <c r="X227" s="42"/>
      <c r="Y227" s="44"/>
      <c r="Z227" s="276" t="s">
        <v>1599</v>
      </c>
      <c r="AA227" s="277"/>
    </row>
    <row r="228" spans="1:27" s="39" customFormat="1" ht="12.75" customHeight="1">
      <c r="A228" s="101" t="s">
        <v>70</v>
      </c>
      <c r="B228" s="214" t="s">
        <v>1760</v>
      </c>
      <c r="C228" s="33"/>
      <c r="D228" s="33"/>
      <c r="E228" s="259"/>
      <c r="G228" s="36"/>
      <c r="H228" s="34" t="s">
        <v>70</v>
      </c>
      <c r="I228" s="216" t="s">
        <v>419</v>
      </c>
      <c r="K228" s="36"/>
      <c r="L228" s="211"/>
      <c r="M228" s="209"/>
      <c r="N228" s="38"/>
      <c r="O228" s="101" t="s">
        <v>70</v>
      </c>
      <c r="P228" s="214" t="s">
        <v>1437</v>
      </c>
      <c r="Q228" s="33"/>
      <c r="R228" s="33"/>
      <c r="S228" s="259"/>
      <c r="U228" s="36"/>
      <c r="V228" s="34" t="s">
        <v>70</v>
      </c>
      <c r="W228" s="216" t="s">
        <v>1761</v>
      </c>
      <c r="X228" s="36"/>
      <c r="Y228" s="36"/>
      <c r="Z228" s="44"/>
      <c r="AA228" s="209"/>
    </row>
    <row r="229" spans="1:27" s="39" customFormat="1" ht="12.75" customHeight="1">
      <c r="A229" s="105" t="s">
        <v>73</v>
      </c>
      <c r="B229" s="214" t="s">
        <v>161</v>
      </c>
      <c r="C229" s="45"/>
      <c r="D229" s="45"/>
      <c r="E229" s="259"/>
      <c r="G229" s="42"/>
      <c r="H229" s="40" t="s">
        <v>73</v>
      </c>
      <c r="I229" s="216" t="s">
        <v>1762</v>
      </c>
      <c r="J229" s="36"/>
      <c r="K229" s="36"/>
      <c r="L229" s="44"/>
      <c r="M229" s="209"/>
      <c r="N229" s="38"/>
      <c r="O229" s="105" t="s">
        <v>73</v>
      </c>
      <c r="P229" s="219" t="s">
        <v>1299</v>
      </c>
      <c r="Q229" s="45"/>
      <c r="R229" s="45"/>
      <c r="S229" s="259"/>
      <c r="U229" s="42"/>
      <c r="V229" s="40" t="s">
        <v>73</v>
      </c>
      <c r="W229" s="216" t="s">
        <v>97</v>
      </c>
      <c r="X229" s="36"/>
      <c r="Y229" s="36"/>
      <c r="Z229" s="44"/>
      <c r="AA229" s="209"/>
    </row>
    <row r="230" spans="1:27" s="39" customFormat="1" ht="12.75" customHeight="1">
      <c r="A230" s="105" t="s">
        <v>76</v>
      </c>
      <c r="B230" s="214" t="s">
        <v>1041</v>
      </c>
      <c r="C230" s="33"/>
      <c r="D230" s="33"/>
      <c r="E230" s="259"/>
      <c r="G230" s="42"/>
      <c r="H230" s="40" t="s">
        <v>76</v>
      </c>
      <c r="I230" s="216" t="s">
        <v>1664</v>
      </c>
      <c r="J230" s="36"/>
      <c r="K230" s="36"/>
      <c r="L230" s="36"/>
      <c r="M230" s="209"/>
      <c r="N230" s="38"/>
      <c r="O230" s="105" t="s">
        <v>76</v>
      </c>
      <c r="P230" s="214" t="s">
        <v>304</v>
      </c>
      <c r="Q230" s="33"/>
      <c r="R230" s="33"/>
      <c r="S230" s="259"/>
      <c r="U230" s="42"/>
      <c r="V230" s="40" t="s">
        <v>76</v>
      </c>
      <c r="W230" s="216" t="s">
        <v>220</v>
      </c>
      <c r="X230" s="36"/>
      <c r="Y230" s="36"/>
      <c r="Z230" s="36"/>
      <c r="AA230" s="209"/>
    </row>
    <row r="231" spans="1:27" s="39" customFormat="1" ht="12.75" customHeight="1">
      <c r="A231" s="101" t="s">
        <v>79</v>
      </c>
      <c r="B231" s="214" t="s">
        <v>220</v>
      </c>
      <c r="C231" s="45"/>
      <c r="D231" s="45"/>
      <c r="E231" s="259"/>
      <c r="G231" s="36"/>
      <c r="H231" s="34" t="s">
        <v>79</v>
      </c>
      <c r="I231" s="216" t="s">
        <v>1600</v>
      </c>
      <c r="J231" s="108" t="s">
        <v>96</v>
      </c>
      <c r="K231" s="108"/>
      <c r="L231" s="44"/>
      <c r="M231" s="209"/>
      <c r="N231" s="38"/>
      <c r="O231" s="101" t="s">
        <v>79</v>
      </c>
      <c r="P231" s="214" t="s">
        <v>858</v>
      </c>
      <c r="Q231" s="45"/>
      <c r="R231" s="45"/>
      <c r="S231" s="259"/>
      <c r="U231" s="36"/>
      <c r="V231" s="34" t="s">
        <v>79</v>
      </c>
      <c r="W231" s="216" t="s">
        <v>318</v>
      </c>
      <c r="X231" s="108" t="s">
        <v>96</v>
      </c>
      <c r="Y231" s="108"/>
      <c r="Z231" s="44"/>
      <c r="AA231" s="209"/>
    </row>
    <row r="232" spans="1:27" s="39" customFormat="1" ht="12.75" customHeight="1">
      <c r="A232" s="260"/>
      <c r="B232" s="45"/>
      <c r="C232" s="45"/>
      <c r="D232" s="45"/>
      <c r="E232" s="259"/>
      <c r="F232" s="34" t="s">
        <v>70</v>
      </c>
      <c r="G232" s="35" t="s">
        <v>200</v>
      </c>
      <c r="H232" s="36"/>
      <c r="I232" s="112" t="s">
        <v>100</v>
      </c>
      <c r="J232" s="263" t="s">
        <v>1763</v>
      </c>
      <c r="K232" s="261"/>
      <c r="L232" s="44"/>
      <c r="M232" s="209"/>
      <c r="N232" s="38"/>
      <c r="O232" s="260"/>
      <c r="P232" s="45"/>
      <c r="Q232" s="45"/>
      <c r="R232" s="45"/>
      <c r="S232" s="259"/>
      <c r="T232" s="34" t="s">
        <v>70</v>
      </c>
      <c r="U232" s="35" t="s">
        <v>72</v>
      </c>
      <c r="V232" s="36"/>
      <c r="W232" s="112" t="s">
        <v>100</v>
      </c>
      <c r="X232" s="263" t="s">
        <v>1764</v>
      </c>
      <c r="Y232" s="261"/>
      <c r="Z232" s="44"/>
      <c r="AA232" s="209"/>
    </row>
    <row r="233" spans="1:27" s="39" customFormat="1" ht="12.75" customHeight="1">
      <c r="A233" s="206"/>
      <c r="B233" s="114" t="s">
        <v>104</v>
      </c>
      <c r="C233" s="33"/>
      <c r="D233" s="33"/>
      <c r="E233" s="259"/>
      <c r="F233" s="40" t="s">
        <v>73</v>
      </c>
      <c r="G233" s="35" t="s">
        <v>1574</v>
      </c>
      <c r="H233" s="36"/>
      <c r="I233" s="112" t="s">
        <v>5</v>
      </c>
      <c r="J233" s="263" t="s">
        <v>1765</v>
      </c>
      <c r="K233" s="261"/>
      <c r="L233" s="32"/>
      <c r="M233" s="209"/>
      <c r="N233" s="38"/>
      <c r="O233" s="206"/>
      <c r="P233" s="114" t="s">
        <v>104</v>
      </c>
      <c r="Q233" s="33"/>
      <c r="R233" s="33"/>
      <c r="S233" s="259"/>
      <c r="T233" s="40" t="s">
        <v>73</v>
      </c>
      <c r="U233" s="35" t="s">
        <v>72</v>
      </c>
      <c r="V233" s="36"/>
      <c r="W233" s="112" t="s">
        <v>5</v>
      </c>
      <c r="X233" s="263" t="s">
        <v>1764</v>
      </c>
      <c r="Y233" s="261"/>
      <c r="Z233" s="32"/>
      <c r="AA233" s="209"/>
    </row>
    <row r="234" spans="1:27" s="39" customFormat="1" ht="12.75" customHeight="1">
      <c r="A234" s="206"/>
      <c r="B234" s="262" t="s">
        <v>1766</v>
      </c>
      <c r="C234" s="33"/>
      <c r="D234" s="33"/>
      <c r="E234" s="259"/>
      <c r="F234" s="40" t="s">
        <v>76</v>
      </c>
      <c r="G234" s="35" t="s">
        <v>961</v>
      </c>
      <c r="H234" s="44"/>
      <c r="I234" s="112" t="s">
        <v>109</v>
      </c>
      <c r="J234" s="263" t="s">
        <v>1767</v>
      </c>
      <c r="K234" s="263"/>
      <c r="L234" s="32"/>
      <c r="M234" s="209"/>
      <c r="N234" s="38"/>
      <c r="O234" s="206"/>
      <c r="P234" s="262" t="s">
        <v>1768</v>
      </c>
      <c r="Q234" s="33"/>
      <c r="R234" s="33"/>
      <c r="S234" s="259"/>
      <c r="T234" s="40" t="s">
        <v>76</v>
      </c>
      <c r="U234" s="35" t="s">
        <v>1769</v>
      </c>
      <c r="V234" s="44"/>
      <c r="W234" s="112" t="s">
        <v>109</v>
      </c>
      <c r="X234" s="263" t="s">
        <v>1770</v>
      </c>
      <c r="Y234" s="263"/>
      <c r="Z234" s="32"/>
      <c r="AA234" s="209"/>
    </row>
    <row r="235" spans="1:27" s="39" customFormat="1" ht="12.75" customHeight="1">
      <c r="A235" s="222"/>
      <c r="B235" s="43"/>
      <c r="C235" s="43"/>
      <c r="D235" s="43"/>
      <c r="E235" s="259"/>
      <c r="F235" s="34" t="s">
        <v>79</v>
      </c>
      <c r="G235" s="214" t="s">
        <v>350</v>
      </c>
      <c r="H235" s="43"/>
      <c r="I235" s="118" t="s">
        <v>115</v>
      </c>
      <c r="J235" s="264" t="s">
        <v>1771</v>
      </c>
      <c r="K235" s="264"/>
      <c r="L235" s="43"/>
      <c r="M235" s="265"/>
      <c r="N235" s="46"/>
      <c r="O235" s="222"/>
      <c r="P235" s="43"/>
      <c r="Q235" s="43"/>
      <c r="R235" s="43"/>
      <c r="S235" s="259"/>
      <c r="T235" s="34" t="s">
        <v>79</v>
      </c>
      <c r="U235" s="214" t="s">
        <v>1772</v>
      </c>
      <c r="V235" s="43"/>
      <c r="W235" s="118" t="s">
        <v>115</v>
      </c>
      <c r="X235" s="264" t="s">
        <v>1770</v>
      </c>
      <c r="Y235" s="264"/>
      <c r="Z235" s="43"/>
      <c r="AA235" s="265"/>
    </row>
    <row r="236" spans="1:27" ht="4.5" customHeight="1">
      <c r="A236" s="223"/>
      <c r="B236" s="224"/>
      <c r="C236" s="266"/>
      <c r="D236" s="267"/>
      <c r="E236" s="226"/>
      <c r="F236" s="227"/>
      <c r="G236" s="228"/>
      <c r="H236" s="229"/>
      <c r="I236" s="229"/>
      <c r="J236" s="267"/>
      <c r="K236" s="266"/>
      <c r="L236" s="224"/>
      <c r="M236" s="230"/>
      <c r="O236" s="223"/>
      <c r="P236" s="224"/>
      <c r="Q236" s="266"/>
      <c r="R236" s="267"/>
      <c r="S236" s="226"/>
      <c r="T236" s="227"/>
      <c r="U236" s="228"/>
      <c r="V236" s="229"/>
      <c r="W236" s="229"/>
      <c r="X236" s="267"/>
      <c r="Y236" s="266"/>
      <c r="Z236" s="224"/>
      <c r="AA236" s="230"/>
    </row>
    <row r="237" spans="1:27" ht="12.75" customHeight="1">
      <c r="A237" s="130"/>
      <c r="B237" s="130" t="s">
        <v>117</v>
      </c>
      <c r="C237" s="131"/>
      <c r="D237" s="131"/>
      <c r="E237" s="132" t="s">
        <v>118</v>
      </c>
      <c r="F237" s="132" t="s">
        <v>119</v>
      </c>
      <c r="G237" s="132" t="s">
        <v>120</v>
      </c>
      <c r="H237" s="133" t="s">
        <v>121</v>
      </c>
      <c r="I237" s="134"/>
      <c r="J237" s="131" t="s">
        <v>122</v>
      </c>
      <c r="K237" s="131" t="s">
        <v>122</v>
      </c>
      <c r="L237" s="132" t="s">
        <v>117</v>
      </c>
      <c r="M237" s="130" t="s">
        <v>123</v>
      </c>
      <c r="N237" s="26">
        <v>150</v>
      </c>
      <c r="O237" s="130"/>
      <c r="P237" s="130" t="s">
        <v>117</v>
      </c>
      <c r="Q237" s="131"/>
      <c r="R237" s="131"/>
      <c r="S237" s="132" t="s">
        <v>118</v>
      </c>
      <c r="T237" s="132" t="s">
        <v>119</v>
      </c>
      <c r="U237" s="132" t="s">
        <v>120</v>
      </c>
      <c r="V237" s="133" t="s">
        <v>121</v>
      </c>
      <c r="W237" s="134"/>
      <c r="X237" s="131" t="s">
        <v>122</v>
      </c>
      <c r="Y237" s="131" t="s">
        <v>122</v>
      </c>
      <c r="Z237" s="132" t="s">
        <v>117</v>
      </c>
      <c r="AA237" s="135" t="s">
        <v>123</v>
      </c>
    </row>
    <row r="238" spans="1:27" ht="12.75">
      <c r="A238" s="136" t="s">
        <v>123</v>
      </c>
      <c r="B238" s="136" t="s">
        <v>124</v>
      </c>
      <c r="C238" s="137" t="s">
        <v>125</v>
      </c>
      <c r="D238" s="137" t="s">
        <v>125</v>
      </c>
      <c r="E238" s="138" t="s">
        <v>126</v>
      </c>
      <c r="F238" s="138" t="s">
        <v>127</v>
      </c>
      <c r="G238" s="138"/>
      <c r="H238" s="139" t="s">
        <v>125</v>
      </c>
      <c r="I238" s="139" t="s">
        <v>122</v>
      </c>
      <c r="J238" s="137"/>
      <c r="K238" s="137"/>
      <c r="L238" s="136" t="s">
        <v>124</v>
      </c>
      <c r="M238" s="136"/>
      <c r="N238" s="26">
        <v>150</v>
      </c>
      <c r="O238" s="136" t="s">
        <v>123</v>
      </c>
      <c r="P238" s="136" t="s">
        <v>124</v>
      </c>
      <c r="Q238" s="137" t="s">
        <v>125</v>
      </c>
      <c r="R238" s="137" t="s">
        <v>125</v>
      </c>
      <c r="S238" s="138" t="s">
        <v>126</v>
      </c>
      <c r="T238" s="138" t="s">
        <v>127</v>
      </c>
      <c r="U238" s="138"/>
      <c r="V238" s="139" t="s">
        <v>125</v>
      </c>
      <c r="W238" s="139" t="s">
        <v>122</v>
      </c>
      <c r="X238" s="137"/>
      <c r="Y238" s="137"/>
      <c r="Z238" s="136" t="s">
        <v>124</v>
      </c>
      <c r="AA238" s="140"/>
    </row>
    <row r="239" spans="1:27" ht="16.5" customHeight="1">
      <c r="A239" s="141">
        <v>4.75</v>
      </c>
      <c r="B239" s="142">
        <v>4</v>
      </c>
      <c r="C239" s="147">
        <v>5</v>
      </c>
      <c r="D239" s="147">
        <v>2</v>
      </c>
      <c r="E239" s="185" t="s">
        <v>300</v>
      </c>
      <c r="F239" s="144" t="s">
        <v>115</v>
      </c>
      <c r="G239" s="150">
        <v>8</v>
      </c>
      <c r="H239" s="146">
        <v>100</v>
      </c>
      <c r="I239" s="146"/>
      <c r="J239" s="147">
        <v>7</v>
      </c>
      <c r="K239" s="147">
        <v>9</v>
      </c>
      <c r="L239" s="268">
        <v>0</v>
      </c>
      <c r="M239" s="149">
        <v>-4.75</v>
      </c>
      <c r="N239" s="26"/>
      <c r="O239" s="141">
        <v>1.75</v>
      </c>
      <c r="P239" s="142">
        <v>4</v>
      </c>
      <c r="Q239" s="147">
        <v>5</v>
      </c>
      <c r="R239" s="147">
        <v>2</v>
      </c>
      <c r="S239" s="185" t="s">
        <v>1638</v>
      </c>
      <c r="T239" s="144" t="s">
        <v>100</v>
      </c>
      <c r="U239" s="150">
        <v>10</v>
      </c>
      <c r="V239" s="146"/>
      <c r="W239" s="146">
        <v>50</v>
      </c>
      <c r="X239" s="147">
        <v>7</v>
      </c>
      <c r="Y239" s="147">
        <v>9</v>
      </c>
      <c r="Z239" s="268">
        <v>0</v>
      </c>
      <c r="AA239" s="183">
        <v>-1.75</v>
      </c>
    </row>
    <row r="240" spans="1:27" ht="16.5" customHeight="1">
      <c r="A240" s="141">
        <v>0</v>
      </c>
      <c r="B240" s="142">
        <v>2</v>
      </c>
      <c r="C240" s="147">
        <v>10</v>
      </c>
      <c r="D240" s="147">
        <v>6</v>
      </c>
      <c r="E240" s="185" t="s">
        <v>128</v>
      </c>
      <c r="F240" s="144" t="s">
        <v>100</v>
      </c>
      <c r="G240" s="150">
        <v>8</v>
      </c>
      <c r="H240" s="146"/>
      <c r="I240" s="146">
        <v>100</v>
      </c>
      <c r="J240" s="147">
        <v>3</v>
      </c>
      <c r="K240" s="147">
        <v>8</v>
      </c>
      <c r="L240" s="268">
        <v>2</v>
      </c>
      <c r="M240" s="149">
        <v>0</v>
      </c>
      <c r="N240" s="26"/>
      <c r="O240" s="141">
        <v>0</v>
      </c>
      <c r="P240" s="142">
        <v>2</v>
      </c>
      <c r="Q240" s="147">
        <v>10</v>
      </c>
      <c r="R240" s="147">
        <v>6</v>
      </c>
      <c r="S240" s="185" t="s">
        <v>128</v>
      </c>
      <c r="T240" s="144" t="s">
        <v>5</v>
      </c>
      <c r="U240" s="150">
        <v>7</v>
      </c>
      <c r="V240" s="146"/>
      <c r="W240" s="146">
        <v>100</v>
      </c>
      <c r="X240" s="147">
        <v>3</v>
      </c>
      <c r="Y240" s="147">
        <v>8</v>
      </c>
      <c r="Z240" s="268">
        <v>2</v>
      </c>
      <c r="AA240" s="183">
        <v>0</v>
      </c>
    </row>
    <row r="241" spans="1:27" ht="16.5" customHeight="1">
      <c r="A241" s="141">
        <v>-4.75</v>
      </c>
      <c r="B241" s="142">
        <v>0</v>
      </c>
      <c r="C241" s="147">
        <v>12</v>
      </c>
      <c r="D241" s="147">
        <v>4</v>
      </c>
      <c r="E241" s="185" t="s">
        <v>1723</v>
      </c>
      <c r="F241" s="144" t="s">
        <v>5</v>
      </c>
      <c r="G241" s="150">
        <v>7</v>
      </c>
      <c r="H241" s="146"/>
      <c r="I241" s="146">
        <v>300</v>
      </c>
      <c r="J241" s="147">
        <v>1</v>
      </c>
      <c r="K241" s="147">
        <v>11</v>
      </c>
      <c r="L241" s="268">
        <v>4</v>
      </c>
      <c r="M241" s="149">
        <v>4.75</v>
      </c>
      <c r="N241" s="26"/>
      <c r="O241" s="141">
        <v>-1.75</v>
      </c>
      <c r="P241" s="142">
        <v>0</v>
      </c>
      <c r="Q241" s="147">
        <v>12</v>
      </c>
      <c r="R241" s="147">
        <v>4</v>
      </c>
      <c r="S241" s="185" t="s">
        <v>128</v>
      </c>
      <c r="T241" s="144" t="s">
        <v>5</v>
      </c>
      <c r="U241" s="150">
        <v>6</v>
      </c>
      <c r="V241" s="146"/>
      <c r="W241" s="146">
        <v>150</v>
      </c>
      <c r="X241" s="147">
        <v>1</v>
      </c>
      <c r="Y241" s="147">
        <v>11</v>
      </c>
      <c r="Z241" s="268">
        <v>4</v>
      </c>
      <c r="AA241" s="183">
        <v>1.75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25" width="8.25390625" style="238" customWidth="1"/>
    <col min="26" max="26" width="5.375" style="27" customWidth="1"/>
    <col min="27" max="27" width="5.00390625" style="27" customWidth="1"/>
    <col min="28" max="28" width="6.00390625" style="27" customWidth="1"/>
    <col min="29" max="29" width="5.375" style="27" customWidth="1"/>
    <col min="30" max="30" width="5.375" style="27" bestFit="1" customWidth="1"/>
    <col min="31" max="16384" width="5.00390625" style="27" customWidth="1"/>
  </cols>
  <sheetData>
    <row r="1" spans="1:29" ht="14.2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  <c r="Z1" s="25"/>
      <c r="AB1" s="25"/>
      <c r="AC1" s="25"/>
    </row>
    <row r="2" spans="1:29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  <c r="Z2" s="25"/>
      <c r="AB2" s="25"/>
      <c r="AC2" s="25"/>
    </row>
    <row r="3" spans="1:29" ht="4.5" customHeight="1">
      <c r="A3" s="198"/>
      <c r="B3" s="199"/>
      <c r="C3" s="200"/>
      <c r="D3" s="201"/>
      <c r="E3" s="202"/>
      <c r="F3" s="203"/>
      <c r="G3" s="204"/>
      <c r="H3" s="204"/>
      <c r="I3" s="200"/>
      <c r="J3" s="199"/>
      <c r="K3" s="205"/>
      <c r="L3" s="26"/>
      <c r="M3" s="198"/>
      <c r="N3" s="199"/>
      <c r="O3" s="200"/>
      <c r="P3" s="201"/>
      <c r="Q3" s="202"/>
      <c r="R3" s="203"/>
      <c r="S3" s="204"/>
      <c r="T3" s="204"/>
      <c r="U3" s="200"/>
      <c r="V3" s="199"/>
      <c r="W3" s="205"/>
      <c r="Y3" s="286"/>
      <c r="Z3" s="283"/>
      <c r="AB3" s="283"/>
      <c r="AC3" s="283"/>
    </row>
    <row r="4" spans="1:29" s="39" customFormat="1" ht="12.75" customHeight="1">
      <c r="A4" s="206"/>
      <c r="B4" s="32"/>
      <c r="C4" s="33"/>
      <c r="D4" s="207"/>
      <c r="E4" s="208" t="s">
        <v>70</v>
      </c>
      <c r="F4" s="212" t="s">
        <v>1774</v>
      </c>
      <c r="G4" s="36"/>
      <c r="H4" s="42"/>
      <c r="I4" s="42"/>
      <c r="J4" s="275"/>
      <c r="K4" s="209"/>
      <c r="L4" s="38"/>
      <c r="M4" s="206"/>
      <c r="N4" s="32"/>
      <c r="O4" s="33"/>
      <c r="P4" s="207"/>
      <c r="Q4" s="208" t="s">
        <v>70</v>
      </c>
      <c r="R4" s="35" t="s">
        <v>790</v>
      </c>
      <c r="S4" s="36"/>
      <c r="T4" s="42"/>
      <c r="U4" s="42"/>
      <c r="V4" s="275"/>
      <c r="W4" s="209"/>
      <c r="X4" s="239"/>
      <c r="Y4" s="287"/>
      <c r="Z4" s="284"/>
      <c r="AB4" s="284"/>
      <c r="AC4" s="284"/>
    </row>
    <row r="5" spans="1:29" s="39" customFormat="1" ht="12.75" customHeight="1">
      <c r="A5" s="206"/>
      <c r="B5" s="32"/>
      <c r="C5" s="33"/>
      <c r="D5" s="207"/>
      <c r="E5" s="210" t="s">
        <v>73</v>
      </c>
      <c r="F5" s="35" t="s">
        <v>1775</v>
      </c>
      <c r="G5" s="211"/>
      <c r="H5" s="42"/>
      <c r="I5" s="44"/>
      <c r="J5" s="27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8.1</v>
      </c>
      <c r="K5" s="277"/>
      <c r="L5" s="38"/>
      <c r="M5" s="206"/>
      <c r="N5" s="32"/>
      <c r="O5" s="33"/>
      <c r="P5" s="207"/>
      <c r="Q5" s="210" t="s">
        <v>73</v>
      </c>
      <c r="R5" s="35" t="s">
        <v>357</v>
      </c>
      <c r="S5" s="211"/>
      <c r="T5" s="42"/>
      <c r="U5" s="44"/>
      <c r="V5" s="27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277"/>
      <c r="X5" s="239"/>
      <c r="Y5" s="287"/>
      <c r="Z5" s="284"/>
      <c r="AB5" s="284"/>
      <c r="AC5" s="284"/>
    </row>
    <row r="6" spans="1:29" s="39" customFormat="1" ht="12.75" customHeight="1">
      <c r="A6" s="206"/>
      <c r="B6" s="32"/>
      <c r="C6" s="33"/>
      <c r="D6" s="207"/>
      <c r="E6" s="210" t="s">
        <v>76</v>
      </c>
      <c r="F6" s="35" t="s">
        <v>344</v>
      </c>
      <c r="G6" s="36"/>
      <c r="H6" s="42"/>
      <c r="I6" s="27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J6" s="276" t="str">
        <f>IF(J5="","","+")</f>
        <v>+</v>
      </c>
      <c r="K6" s="27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L6" s="38"/>
      <c r="M6" s="206"/>
      <c r="N6" s="32"/>
      <c r="O6" s="33"/>
      <c r="P6" s="207"/>
      <c r="Q6" s="210" t="s">
        <v>76</v>
      </c>
      <c r="R6" s="212" t="s">
        <v>1361</v>
      </c>
      <c r="S6" s="36"/>
      <c r="T6" s="42"/>
      <c r="U6" s="27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15.1</v>
      </c>
      <c r="V6" s="276" t="str">
        <f>IF(V5="","","+")</f>
        <v>+</v>
      </c>
      <c r="W6" s="27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5.1</v>
      </c>
      <c r="X6" s="239"/>
      <c r="Y6" s="287"/>
      <c r="Z6" s="284"/>
      <c r="AB6" s="284"/>
      <c r="AC6" s="284"/>
    </row>
    <row r="7" spans="1:29" s="39" customFormat="1" ht="12.75" customHeight="1">
      <c r="A7" s="206"/>
      <c r="B7" s="32"/>
      <c r="C7" s="33"/>
      <c r="D7" s="207"/>
      <c r="E7" s="208" t="s">
        <v>79</v>
      </c>
      <c r="F7" s="212" t="s">
        <v>245</v>
      </c>
      <c r="G7" s="36"/>
      <c r="H7" s="42"/>
      <c r="I7" s="44"/>
      <c r="J7" s="27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13.1</v>
      </c>
      <c r="K7" s="277"/>
      <c r="L7" s="38"/>
      <c r="M7" s="206"/>
      <c r="N7" s="32"/>
      <c r="O7" s="33"/>
      <c r="P7" s="207"/>
      <c r="Q7" s="208" t="s">
        <v>79</v>
      </c>
      <c r="R7" s="35" t="s">
        <v>452</v>
      </c>
      <c r="S7" s="36"/>
      <c r="T7" s="42"/>
      <c r="U7" s="44"/>
      <c r="V7" s="27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15.1</v>
      </c>
      <c r="W7" s="277"/>
      <c r="X7" s="239"/>
      <c r="Y7" s="287"/>
      <c r="Z7" s="284"/>
      <c r="AB7" s="284"/>
      <c r="AC7" s="284"/>
    </row>
    <row r="8" spans="1:29" s="39" customFormat="1" ht="12.75" customHeight="1">
      <c r="A8" s="213" t="s">
        <v>70</v>
      </c>
      <c r="B8" s="214" t="s">
        <v>364</v>
      </c>
      <c r="C8" s="33"/>
      <c r="D8" s="207"/>
      <c r="F8" s="36"/>
      <c r="G8" s="208" t="s">
        <v>70</v>
      </c>
      <c r="H8" s="216" t="s">
        <v>1202</v>
      </c>
      <c r="I8" s="36"/>
      <c r="J8" s="211"/>
      <c r="K8" s="209"/>
      <c r="L8" s="38"/>
      <c r="M8" s="213" t="s">
        <v>70</v>
      </c>
      <c r="N8" s="214" t="s">
        <v>1776</v>
      </c>
      <c r="O8" s="33"/>
      <c r="P8" s="207"/>
      <c r="R8" s="36"/>
      <c r="S8" s="208" t="s">
        <v>70</v>
      </c>
      <c r="T8" s="215" t="s">
        <v>195</v>
      </c>
      <c r="U8" s="36"/>
      <c r="V8" s="211"/>
      <c r="W8" s="209"/>
      <c r="X8" s="239"/>
      <c r="Y8" s="287"/>
      <c r="Z8" s="284"/>
      <c r="AB8" s="284"/>
      <c r="AC8" s="284"/>
    </row>
    <row r="9" spans="1:29" s="39" customFormat="1" ht="12.75" customHeight="1">
      <c r="A9" s="217" t="s">
        <v>73</v>
      </c>
      <c r="B9" s="214" t="s">
        <v>1777</v>
      </c>
      <c r="C9" s="45"/>
      <c r="D9" s="207"/>
      <c r="F9" s="218"/>
      <c r="G9" s="210" t="s">
        <v>73</v>
      </c>
      <c r="H9" s="216" t="s">
        <v>167</v>
      </c>
      <c r="I9" s="36"/>
      <c r="J9" s="211"/>
      <c r="K9" s="209"/>
      <c r="L9" s="38"/>
      <c r="M9" s="217" t="s">
        <v>73</v>
      </c>
      <c r="N9" s="214" t="s">
        <v>856</v>
      </c>
      <c r="O9" s="45"/>
      <c r="P9" s="207"/>
      <c r="R9" s="218"/>
      <c r="S9" s="210" t="s">
        <v>73</v>
      </c>
      <c r="T9" s="216" t="s">
        <v>1778</v>
      </c>
      <c r="U9" s="36"/>
      <c r="V9" s="211"/>
      <c r="W9" s="209"/>
      <c r="X9" s="239"/>
      <c r="Y9" s="287"/>
      <c r="Z9" s="284"/>
      <c r="AB9" s="284"/>
      <c r="AC9" s="284"/>
    </row>
    <row r="10" spans="1:29" s="39" customFormat="1" ht="12.75" customHeight="1">
      <c r="A10" s="217" t="s">
        <v>76</v>
      </c>
      <c r="B10" s="214" t="s">
        <v>1779</v>
      </c>
      <c r="C10" s="33"/>
      <c r="D10" s="207"/>
      <c r="F10" s="218"/>
      <c r="G10" s="210" t="s">
        <v>76</v>
      </c>
      <c r="H10" s="215" t="s">
        <v>926</v>
      </c>
      <c r="I10" s="36"/>
      <c r="J10" s="36"/>
      <c r="K10" s="209"/>
      <c r="L10" s="38"/>
      <c r="M10" s="217" t="s">
        <v>76</v>
      </c>
      <c r="N10" s="214" t="s">
        <v>690</v>
      </c>
      <c r="O10" s="33"/>
      <c r="P10" s="207"/>
      <c r="R10" s="218"/>
      <c r="S10" s="210" t="s">
        <v>76</v>
      </c>
      <c r="T10" s="216" t="s">
        <v>849</v>
      </c>
      <c r="U10" s="36"/>
      <c r="V10" s="36"/>
      <c r="W10" s="209"/>
      <c r="X10" s="239"/>
      <c r="Y10" s="287"/>
      <c r="Z10" s="284"/>
      <c r="AB10" s="284"/>
      <c r="AC10" s="284"/>
    </row>
    <row r="11" spans="1:29" s="39" customFormat="1" ht="12.75" customHeight="1">
      <c r="A11" s="213" t="s">
        <v>79</v>
      </c>
      <c r="B11" s="214" t="s">
        <v>1213</v>
      </c>
      <c r="C11" s="45"/>
      <c r="D11" s="207"/>
      <c r="F11" s="36"/>
      <c r="G11" s="208" t="s">
        <v>79</v>
      </c>
      <c r="H11" s="216" t="s">
        <v>1576</v>
      </c>
      <c r="I11" s="95"/>
      <c r="J11" s="108" t="s">
        <v>96</v>
      </c>
      <c r="K11" s="97"/>
      <c r="L11" s="38"/>
      <c r="M11" s="213" t="s">
        <v>79</v>
      </c>
      <c r="N11" s="214" t="s">
        <v>155</v>
      </c>
      <c r="O11" s="45"/>
      <c r="P11" s="207"/>
      <c r="R11" s="36"/>
      <c r="S11" s="208" t="s">
        <v>79</v>
      </c>
      <c r="T11" s="216" t="s">
        <v>304</v>
      </c>
      <c r="U11" s="95"/>
      <c r="V11" s="108" t="s">
        <v>96</v>
      </c>
      <c r="W11" s="97"/>
      <c r="X11" s="239"/>
      <c r="Y11" s="288"/>
      <c r="Z11" s="285"/>
      <c r="AB11" s="285"/>
      <c r="AC11" s="285"/>
    </row>
    <row r="12" spans="1:29" s="39" customFormat="1" ht="12.75" customHeight="1">
      <c r="A12" s="220"/>
      <c r="B12" s="45"/>
      <c r="C12" s="208"/>
      <c r="D12" s="207"/>
      <c r="E12" s="208" t="s">
        <v>70</v>
      </c>
      <c r="F12" s="35" t="s">
        <v>188</v>
      </c>
      <c r="G12" s="36"/>
      <c r="H12" s="221"/>
      <c r="I12" s="112" t="s">
        <v>100</v>
      </c>
      <c r="J12" s="113" t="s">
        <v>1780</v>
      </c>
      <c r="K12" s="97"/>
      <c r="L12" s="38"/>
      <c r="M12" s="220"/>
      <c r="N12" s="45"/>
      <c r="O12" s="208"/>
      <c r="P12" s="207"/>
      <c r="Q12" s="208" t="s">
        <v>70</v>
      </c>
      <c r="R12" s="35" t="s">
        <v>1272</v>
      </c>
      <c r="S12" s="36"/>
      <c r="T12" s="221"/>
      <c r="U12" s="112" t="s">
        <v>100</v>
      </c>
      <c r="V12" s="113" t="s">
        <v>1781</v>
      </c>
      <c r="W12" s="97"/>
      <c r="X12" s="239"/>
      <c r="Y12" s="288"/>
      <c r="Z12" s="285"/>
      <c r="AB12" s="285"/>
      <c r="AC12" s="285"/>
    </row>
    <row r="13" spans="1:29" s="39" customFormat="1" ht="12.75" customHeight="1">
      <c r="A13" s="206"/>
      <c r="B13" s="114" t="s">
        <v>104</v>
      </c>
      <c r="C13" s="33"/>
      <c r="D13" s="207"/>
      <c r="E13" s="210" t="s">
        <v>73</v>
      </c>
      <c r="F13" s="35" t="s">
        <v>790</v>
      </c>
      <c r="G13" s="36"/>
      <c r="H13" s="42"/>
      <c r="I13" s="112" t="s">
        <v>5</v>
      </c>
      <c r="J13" s="115" t="s">
        <v>1780</v>
      </c>
      <c r="K13" s="97"/>
      <c r="L13" s="38"/>
      <c r="M13" s="206"/>
      <c r="N13" s="114" t="s">
        <v>104</v>
      </c>
      <c r="O13" s="33"/>
      <c r="P13" s="207"/>
      <c r="Q13" s="210" t="s">
        <v>73</v>
      </c>
      <c r="R13" s="35" t="s">
        <v>413</v>
      </c>
      <c r="S13" s="36"/>
      <c r="T13" s="42"/>
      <c r="U13" s="112" t="s">
        <v>5</v>
      </c>
      <c r="V13" s="115" t="s">
        <v>1781</v>
      </c>
      <c r="W13" s="97"/>
      <c r="X13" s="239"/>
      <c r="Y13" s="288"/>
      <c r="Z13" s="285"/>
      <c r="AB13" s="285"/>
      <c r="AC13" s="285"/>
    </row>
    <row r="14" spans="1:29" s="39" customFormat="1" ht="12.75" customHeight="1">
      <c r="A14" s="206"/>
      <c r="B14" s="114" t="s">
        <v>1782</v>
      </c>
      <c r="C14" s="33"/>
      <c r="D14" s="207"/>
      <c r="E14" s="210" t="s">
        <v>76</v>
      </c>
      <c r="F14" s="35" t="s">
        <v>1192</v>
      </c>
      <c r="G14" s="211"/>
      <c r="H14" s="42"/>
      <c r="I14" s="112" t="s">
        <v>109</v>
      </c>
      <c r="J14" s="115" t="s">
        <v>1783</v>
      </c>
      <c r="K14" s="97"/>
      <c r="L14" s="38"/>
      <c r="M14" s="206"/>
      <c r="N14" s="114" t="s">
        <v>554</v>
      </c>
      <c r="O14" s="33"/>
      <c r="P14" s="207"/>
      <c r="Q14" s="210" t="s">
        <v>76</v>
      </c>
      <c r="R14" s="35" t="s">
        <v>567</v>
      </c>
      <c r="S14" s="211"/>
      <c r="T14" s="42"/>
      <c r="U14" s="112" t="s">
        <v>109</v>
      </c>
      <c r="V14" s="115" t="s">
        <v>1784</v>
      </c>
      <c r="W14" s="97"/>
      <c r="X14" s="239"/>
      <c r="Y14" s="288"/>
      <c r="Z14" s="285"/>
      <c r="AB14" s="285"/>
      <c r="AC14" s="285"/>
    </row>
    <row r="15" spans="1:29" s="39" customFormat="1" ht="12.75" customHeight="1">
      <c r="A15" s="222"/>
      <c r="B15" s="43"/>
      <c r="C15" s="43"/>
      <c r="D15" s="207"/>
      <c r="E15" s="208" t="s">
        <v>79</v>
      </c>
      <c r="F15" s="214" t="s">
        <v>982</v>
      </c>
      <c r="G15" s="43"/>
      <c r="H15" s="43"/>
      <c r="I15" s="118" t="s">
        <v>115</v>
      </c>
      <c r="J15" s="115" t="s">
        <v>1783</v>
      </c>
      <c r="K15" s="119"/>
      <c r="L15" s="46"/>
      <c r="M15" s="222"/>
      <c r="N15" s="43"/>
      <c r="O15" s="43"/>
      <c r="P15" s="207"/>
      <c r="Q15" s="208" t="s">
        <v>79</v>
      </c>
      <c r="R15" s="214" t="s">
        <v>1785</v>
      </c>
      <c r="S15" s="43"/>
      <c r="T15" s="43"/>
      <c r="U15" s="118" t="s">
        <v>115</v>
      </c>
      <c r="V15" s="115" t="s">
        <v>1784</v>
      </c>
      <c r="W15" s="119"/>
      <c r="X15" s="239"/>
      <c r="Y15" s="289"/>
      <c r="Z15" s="117"/>
      <c r="AB15" s="117"/>
      <c r="AC15" s="117"/>
    </row>
    <row r="16" spans="1:29" ht="4.5" customHeight="1">
      <c r="A16" s="223"/>
      <c r="B16" s="224"/>
      <c r="C16" s="225"/>
      <c r="D16" s="226"/>
      <c r="E16" s="227"/>
      <c r="F16" s="228"/>
      <c r="G16" s="229"/>
      <c r="H16" s="229"/>
      <c r="I16" s="225"/>
      <c r="J16" s="224"/>
      <c r="K16" s="230"/>
      <c r="M16" s="223"/>
      <c r="N16" s="224"/>
      <c r="O16" s="225"/>
      <c r="P16" s="226"/>
      <c r="Q16" s="227"/>
      <c r="R16" s="228"/>
      <c r="S16" s="229"/>
      <c r="T16" s="229"/>
      <c r="U16" s="225"/>
      <c r="V16" s="224"/>
      <c r="W16" s="230"/>
      <c r="Y16" s="286"/>
      <c r="Z16" s="283"/>
      <c r="AB16" s="283"/>
      <c r="AC16" s="283"/>
    </row>
    <row r="17" spans="1:31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0" t="s">
        <v>123</v>
      </c>
      <c r="X17" s="290" t="s">
        <v>1786</v>
      </c>
      <c r="Y17" s="291"/>
      <c r="Z17" s="311" t="s">
        <v>1230</v>
      </c>
      <c r="AA17" s="313" t="s">
        <v>1231</v>
      </c>
      <c r="AB17" s="315" t="s">
        <v>1232</v>
      </c>
      <c r="AC17" s="311" t="s">
        <v>1233</v>
      </c>
      <c r="AD17" s="313" t="s">
        <v>1231</v>
      </c>
      <c r="AE17" s="315" t="s">
        <v>1232</v>
      </c>
    </row>
    <row r="18" spans="1:31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79" t="s">
        <v>124</v>
      </c>
      <c r="O18" s="180" t="s">
        <v>125</v>
      </c>
      <c r="P18" s="181" t="s">
        <v>126</v>
      </c>
      <c r="Q18" s="181" t="s">
        <v>127</v>
      </c>
      <c r="R18" s="181"/>
      <c r="S18" s="139" t="s">
        <v>125</v>
      </c>
      <c r="T18" s="139" t="s">
        <v>122</v>
      </c>
      <c r="U18" s="137"/>
      <c r="V18" s="136" t="s">
        <v>124</v>
      </c>
      <c r="W18" s="136"/>
      <c r="X18" s="292" t="s">
        <v>125</v>
      </c>
      <c r="Y18" s="293" t="s">
        <v>122</v>
      </c>
      <c r="Z18" s="312"/>
      <c r="AA18" s="314"/>
      <c r="AB18" s="316"/>
      <c r="AC18" s="312"/>
      <c r="AD18" s="314"/>
      <c r="AE18" s="316"/>
    </row>
    <row r="19" spans="1:31" ht="16.5" customHeight="1">
      <c r="A19" s="141">
        <v>3.25</v>
      </c>
      <c r="B19" s="142">
        <v>6</v>
      </c>
      <c r="C19" s="143">
        <v>1</v>
      </c>
      <c r="D19" s="182" t="s">
        <v>261</v>
      </c>
      <c r="E19" s="144" t="s">
        <v>5</v>
      </c>
      <c r="F19" s="145">
        <v>9</v>
      </c>
      <c r="G19" s="146">
        <v>150</v>
      </c>
      <c r="H19" s="146"/>
      <c r="I19" s="147">
        <v>2</v>
      </c>
      <c r="J19" s="148">
        <v>0</v>
      </c>
      <c r="K19" s="149">
        <v>-3.25</v>
      </c>
      <c r="L19" s="26"/>
      <c r="M19" s="141">
        <v>-0.75</v>
      </c>
      <c r="N19" s="142">
        <v>2</v>
      </c>
      <c r="O19" s="143">
        <v>1</v>
      </c>
      <c r="P19" s="182" t="s">
        <v>135</v>
      </c>
      <c r="Q19" s="144" t="s">
        <v>115</v>
      </c>
      <c r="R19" s="145">
        <v>8</v>
      </c>
      <c r="S19" s="146"/>
      <c r="T19" s="146">
        <v>110</v>
      </c>
      <c r="U19" s="147">
        <v>2</v>
      </c>
      <c r="V19" s="148">
        <v>4</v>
      </c>
      <c r="W19" s="149">
        <v>0.75</v>
      </c>
      <c r="X19" s="294">
        <f>A19+M19+A42</f>
        <v>-1.625</v>
      </c>
      <c r="Y19" s="242">
        <f>K19+W19+K42</f>
        <v>1.625</v>
      </c>
      <c r="Z19" s="196">
        <f>O19</f>
        <v>1</v>
      </c>
      <c r="AA19" s="243">
        <f>IF(AND(G19&gt;0,G19&lt;1),2*G19,MATCH(A19,{-40000,-0.4999999999,0.5,40000},1)-1)+IF(AND(S19&gt;0,S19&lt;1),2*S19,MATCH(M19,{-40000,-0.4999999999,0.5,40000},1)-1)+IF(AND(G42&gt;0,G42&lt;1),2*G42,MATCH(A42,{-40000,-0.4999999999,0.5,40000},1)-1)</f>
        <v>2</v>
      </c>
      <c r="AB19" s="243">
        <f>MATCH(X19,{-40000,-9.9999999999,-6.9999999999,-2.9999999999,3,7,10,40000},1)/2-0.5</f>
        <v>1.5</v>
      </c>
      <c r="AC19" s="196">
        <f>U19</f>
        <v>2</v>
      </c>
      <c r="AD19" s="243">
        <f>IF(AND(H19&gt;0,H19&lt;1),2*H19,MATCH(K19,{-40000,-0.4999999999,0.5,40000},1)-1)+IF(AND(T19&gt;0,T19&lt;1),2*T19,MATCH(W19,{-40000,-0.4999999999,0.5,40000},1)-1)+IF(AND(H42&gt;0,H42&lt;1),2*H42,MATCH(K42,{-40000,-0.4999999999,0.5,40000},1)-1)</f>
        <v>4</v>
      </c>
      <c r="AE19" s="243">
        <f>MATCH(Y19,{-40000,-9.9999999999,-6.9999999999,-2.9999999999,3,7,10,40000},1)/2-0.5</f>
        <v>1.5</v>
      </c>
    </row>
    <row r="20" spans="1:31" ht="16.5" customHeight="1">
      <c r="A20" s="141">
        <v>-2.125</v>
      </c>
      <c r="B20" s="142">
        <v>1</v>
      </c>
      <c r="C20" s="143">
        <v>4</v>
      </c>
      <c r="D20" s="182" t="s">
        <v>129</v>
      </c>
      <c r="E20" s="144" t="s">
        <v>100</v>
      </c>
      <c r="F20" s="145">
        <v>7</v>
      </c>
      <c r="G20" s="146"/>
      <c r="H20" s="146">
        <v>50</v>
      </c>
      <c r="I20" s="147">
        <v>5</v>
      </c>
      <c r="J20" s="148">
        <v>5</v>
      </c>
      <c r="K20" s="149">
        <v>2.125</v>
      </c>
      <c r="L20" s="26"/>
      <c r="M20" s="141">
        <v>-0.75</v>
      </c>
      <c r="N20" s="142">
        <v>2</v>
      </c>
      <c r="O20" s="143">
        <v>4</v>
      </c>
      <c r="P20" s="182" t="s">
        <v>129</v>
      </c>
      <c r="Q20" s="144" t="s">
        <v>115</v>
      </c>
      <c r="R20" s="145">
        <v>8</v>
      </c>
      <c r="S20" s="146"/>
      <c r="T20" s="146">
        <v>110</v>
      </c>
      <c r="U20" s="147">
        <v>5</v>
      </c>
      <c r="V20" s="148">
        <v>4</v>
      </c>
      <c r="W20" s="149">
        <v>0.75</v>
      </c>
      <c r="X20" s="294">
        <f>A20+M20+A43</f>
        <v>5.75</v>
      </c>
      <c r="Y20" s="242">
        <f>K20+W20+K43</f>
        <v>-5.75</v>
      </c>
      <c r="Z20" s="196">
        <f>O20</f>
        <v>4</v>
      </c>
      <c r="AA20" s="243">
        <f>IF(AND(G20&gt;0,G20&lt;1),2*G20,MATCH(A20,{-40000,-0.4999999999,0.5,40000},1)-1)+IF(AND(S20&gt;0,S20&lt;1),2*S20,MATCH(M20,{-40000,-0.4999999999,0.5,40000},1)-1)+IF(AND(G43&gt;0,G43&lt;1),2*G43,MATCH(A43,{-40000,-0.4999999999,0.5,40000},1)-1)</f>
        <v>2</v>
      </c>
      <c r="AB20" s="243">
        <f>MATCH(X20,{-40000,-9.9999999999,-6.9999999999,-2.9999999999,3,7,10,40000},1)/2-0.5</f>
        <v>2</v>
      </c>
      <c r="AC20" s="196">
        <f>U20</f>
        <v>5</v>
      </c>
      <c r="AD20" s="243">
        <f>IF(AND(H20&gt;0,H20&lt;1),2*H20,MATCH(K20,{-40000,-0.4999999999,0.5,40000},1)-1)+IF(AND(T20&gt;0,T20&lt;1),2*T20,MATCH(W20,{-40000,-0.4999999999,0.5,40000},1)-1)+IF(AND(H43&gt;0,H43&lt;1),2*H43,MATCH(K43,{-40000,-0.4999999999,0.5,40000},1)-1)</f>
        <v>4</v>
      </c>
      <c r="AE20" s="243">
        <f>MATCH(Y20,{-40000,-9.9999999999,-6.9999999999,-2.9999999999,3,7,10,40000},1)/2-0.5</f>
        <v>1</v>
      </c>
    </row>
    <row r="21" spans="1:31" ht="16.5" customHeight="1">
      <c r="A21" s="141">
        <v>-2.125</v>
      </c>
      <c r="B21" s="142">
        <v>1</v>
      </c>
      <c r="C21" s="143">
        <v>7</v>
      </c>
      <c r="D21" s="182" t="s">
        <v>129</v>
      </c>
      <c r="E21" s="144" t="s">
        <v>5</v>
      </c>
      <c r="F21" s="145">
        <v>7</v>
      </c>
      <c r="G21" s="146"/>
      <c r="H21" s="146">
        <v>50</v>
      </c>
      <c r="I21" s="147">
        <v>3</v>
      </c>
      <c r="J21" s="148">
        <v>5</v>
      </c>
      <c r="K21" s="149">
        <v>2.125</v>
      </c>
      <c r="L21" s="26"/>
      <c r="M21" s="141">
        <v>5.25</v>
      </c>
      <c r="N21" s="142">
        <v>6</v>
      </c>
      <c r="O21" s="143">
        <v>7</v>
      </c>
      <c r="P21" s="182" t="s">
        <v>261</v>
      </c>
      <c r="Q21" s="144" t="s">
        <v>5</v>
      </c>
      <c r="R21" s="145">
        <v>8</v>
      </c>
      <c r="S21" s="146">
        <v>120</v>
      </c>
      <c r="T21" s="146"/>
      <c r="U21" s="147">
        <v>3</v>
      </c>
      <c r="V21" s="148">
        <v>0</v>
      </c>
      <c r="W21" s="149">
        <v>-5.25</v>
      </c>
      <c r="X21" s="294">
        <f>A21+M21+A44</f>
        <v>5.75</v>
      </c>
      <c r="Y21" s="242">
        <f>K21+W21+K44</f>
        <v>-5.75</v>
      </c>
      <c r="Z21" s="196">
        <f>O21</f>
        <v>7</v>
      </c>
      <c r="AA21" s="243">
        <f>IF(AND(G21&gt;0,G21&lt;1),2*G21,MATCH(A21,{-40000,-0.4999999999,0.5,40000},1)-1)+IF(AND(S21&gt;0,S21&lt;1),2*S21,MATCH(M21,{-40000,-0.4999999999,0.5,40000},1)-1)+IF(AND(G44&gt;0,G44&lt;1),2*G44,MATCH(A44,{-40000,-0.4999999999,0.5,40000},1)-1)</f>
        <v>4</v>
      </c>
      <c r="AB21" s="243">
        <f>MATCH(X21,{-40000,-9.9999999999,-6.9999999999,-2.9999999999,3,7,10,40000},1)/2-0.5</f>
        <v>2</v>
      </c>
      <c r="AC21" s="196">
        <f>U21</f>
        <v>3</v>
      </c>
      <c r="AD21" s="243">
        <f>IF(AND(H21&gt;0,H21&lt;1),2*H21,MATCH(K21,{-40000,-0.4999999999,0.5,40000},1)-1)+IF(AND(T21&gt;0,T21&lt;1),2*T21,MATCH(W21,{-40000,-0.4999999999,0.5,40000},1)-1)+IF(AND(H44&gt;0,H44&lt;1),2*H44,MATCH(K44,{-40000,-0.4999999999,0.5,40000},1)-1)</f>
        <v>2</v>
      </c>
      <c r="AE21" s="243">
        <f>MATCH(Y21,{-40000,-9.9999999999,-6.9999999999,-2.9999999999,3,7,10,40000},1)/2-0.5</f>
        <v>1</v>
      </c>
    </row>
    <row r="22" spans="1:31" ht="16.5" customHeight="1">
      <c r="A22" s="141">
        <v>1.75</v>
      </c>
      <c r="B22" s="142">
        <v>4</v>
      </c>
      <c r="C22" s="143">
        <v>6</v>
      </c>
      <c r="D22" s="190" t="s">
        <v>261</v>
      </c>
      <c r="E22" s="144" t="s">
        <v>5</v>
      </c>
      <c r="F22" s="145">
        <v>7</v>
      </c>
      <c r="G22" s="146">
        <v>90</v>
      </c>
      <c r="H22" s="146"/>
      <c r="I22" s="147">
        <v>8</v>
      </c>
      <c r="J22" s="148">
        <v>2</v>
      </c>
      <c r="K22" s="149">
        <v>-1.75</v>
      </c>
      <c r="L22" s="26"/>
      <c r="M22" s="141">
        <v>-0.75</v>
      </c>
      <c r="N22" s="142">
        <v>2</v>
      </c>
      <c r="O22" s="143">
        <v>6</v>
      </c>
      <c r="P22" s="182" t="s">
        <v>135</v>
      </c>
      <c r="Q22" s="144" t="s">
        <v>115</v>
      </c>
      <c r="R22" s="145">
        <v>8</v>
      </c>
      <c r="S22" s="146"/>
      <c r="T22" s="146">
        <v>110</v>
      </c>
      <c r="U22" s="147">
        <v>8</v>
      </c>
      <c r="V22" s="148">
        <v>4</v>
      </c>
      <c r="W22" s="149">
        <v>0.75</v>
      </c>
      <c r="X22" s="294">
        <f>A22+M22+A45</f>
        <v>-3.125</v>
      </c>
      <c r="Y22" s="242">
        <f>K22+W22+K45</f>
        <v>3.125</v>
      </c>
      <c r="Z22" s="196">
        <f>O22</f>
        <v>6</v>
      </c>
      <c r="AA22" s="243">
        <f>IF(AND(G22&gt;0,G22&lt;1),2*G22,MATCH(A22,{-40000,-0.4999999999,0.5,40000},1)-1)+IF(AND(S22&gt;0,S22&lt;1),2*S22,MATCH(M22,{-40000,-0.4999999999,0.5,40000},1)-1)+IF(AND(G45&gt;0,G45&lt;1),2*G45,MATCH(A45,{-40000,-0.4999999999,0.5,40000},1)-1)</f>
        <v>2</v>
      </c>
      <c r="AB22" s="243">
        <f>MATCH(X22,{-40000,-9.9999999999,-6.9999999999,-2.9999999999,3,7,10,40000},1)/2-0.5</f>
        <v>1</v>
      </c>
      <c r="AC22" s="196">
        <f>U22</f>
        <v>8</v>
      </c>
      <c r="AD22" s="243">
        <f>IF(AND(H22&gt;0,H22&lt;1),2*H22,MATCH(K22,{-40000,-0.4999999999,0.5,40000},1)-1)+IF(AND(T22&gt;0,T22&lt;1),2*T22,MATCH(W22,{-40000,-0.4999999999,0.5,40000},1)-1)+IF(AND(H45&gt;0,H45&lt;1),2*H45,MATCH(K45,{-40000,-0.4999999999,0.5,40000},1)-1)</f>
        <v>4</v>
      </c>
      <c r="AE22" s="243">
        <f>MATCH(Y22,{-40000,-9.9999999999,-6.9999999999,-2.9999999999,3,7,10,40000},1)/2-0.5</f>
        <v>2</v>
      </c>
    </row>
    <row r="23" spans="1:29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  <c r="X23" s="239"/>
      <c r="Y23" s="238"/>
      <c r="Z23" s="27"/>
      <c r="AB23" s="27"/>
      <c r="AC23" s="27"/>
    </row>
    <row r="24" spans="1:29" s="39" customFormat="1" ht="14.25">
      <c r="A24" s="18"/>
      <c r="B24" s="19" t="s">
        <v>61</v>
      </c>
      <c r="C24" s="20"/>
      <c r="D24" s="19"/>
      <c r="E24" s="21" t="s">
        <v>136</v>
      </c>
      <c r="F24" s="22"/>
      <c r="G24" s="23" t="s">
        <v>63</v>
      </c>
      <c r="H24" s="23"/>
      <c r="I24" s="24" t="s">
        <v>137</v>
      </c>
      <c r="J24" s="24"/>
      <c r="K24" s="25"/>
      <c r="L24" s="26">
        <v>150</v>
      </c>
      <c r="M24" s="18"/>
      <c r="N24" s="19" t="s">
        <v>61</v>
      </c>
      <c r="O24" s="20"/>
      <c r="P24" s="19"/>
      <c r="Q24" s="21" t="s">
        <v>138</v>
      </c>
      <c r="R24" s="22"/>
      <c r="S24" s="23" t="s">
        <v>63</v>
      </c>
      <c r="T24" s="23"/>
      <c r="U24" s="24" t="s">
        <v>139</v>
      </c>
      <c r="V24" s="24"/>
      <c r="W24" s="25"/>
      <c r="X24" s="239"/>
      <c r="Y24" s="238"/>
      <c r="Z24" s="25"/>
      <c r="AB24" s="25"/>
      <c r="AC24" s="25"/>
    </row>
    <row r="25" spans="1:29" s="39" customFormat="1" ht="12.75">
      <c r="A25" s="28"/>
      <c r="B25" s="28"/>
      <c r="C25" s="29"/>
      <c r="D25" s="30"/>
      <c r="E25" s="30"/>
      <c r="F25" s="30"/>
      <c r="G25" s="31" t="s">
        <v>67</v>
      </c>
      <c r="H25" s="31"/>
      <c r="I25" s="24" t="s">
        <v>140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67</v>
      </c>
      <c r="T25" s="31"/>
      <c r="U25" s="24" t="s">
        <v>141</v>
      </c>
      <c r="V25" s="24"/>
      <c r="W25" s="25"/>
      <c r="X25" s="239"/>
      <c r="Y25" s="238"/>
      <c r="Z25" s="25"/>
      <c r="AB25" s="25"/>
      <c r="AC25" s="25"/>
    </row>
    <row r="26" spans="1:29" s="39" customFormat="1" ht="4.5" customHeight="1">
      <c r="A26" s="198"/>
      <c r="B26" s="199"/>
      <c r="C26" s="200"/>
      <c r="D26" s="201"/>
      <c r="E26" s="202"/>
      <c r="F26" s="203"/>
      <c r="G26" s="204"/>
      <c r="H26" s="204"/>
      <c r="I26" s="200"/>
      <c r="J26" s="199"/>
      <c r="K26" s="205"/>
      <c r="L26" s="26"/>
      <c r="M26" s="198"/>
      <c r="N26" s="199"/>
      <c r="O26" s="200"/>
      <c r="P26" s="201"/>
      <c r="Q26" s="202"/>
      <c r="R26" s="203"/>
      <c r="S26" s="204"/>
      <c r="T26" s="204"/>
      <c r="U26" s="200"/>
      <c r="V26" s="199"/>
      <c r="W26" s="205"/>
      <c r="X26" s="239"/>
      <c r="Y26" s="286"/>
      <c r="Z26" s="283"/>
      <c r="AB26" s="283"/>
      <c r="AC26" s="283"/>
    </row>
    <row r="27" spans="1:29" s="39" customFormat="1" ht="12.75" customHeight="1">
      <c r="A27" s="206"/>
      <c r="B27" s="32"/>
      <c r="C27" s="33"/>
      <c r="D27" s="207"/>
      <c r="E27" s="208" t="s">
        <v>70</v>
      </c>
      <c r="F27" s="35" t="s">
        <v>1260</v>
      </c>
      <c r="G27" s="36"/>
      <c r="H27" s="42"/>
      <c r="I27" s="42"/>
      <c r="J27" s="275"/>
      <c r="K27" s="209"/>
      <c r="L27" s="38"/>
      <c r="M27" s="206"/>
      <c r="N27" s="32"/>
      <c r="O27" s="33"/>
      <c r="P27" s="207"/>
      <c r="Q27" s="208" t="s">
        <v>70</v>
      </c>
      <c r="R27" s="35" t="s">
        <v>1787</v>
      </c>
      <c r="S27" s="36"/>
      <c r="T27" s="42"/>
      <c r="U27" s="42"/>
      <c r="V27" s="275"/>
      <c r="W27" s="209"/>
      <c r="X27" s="239"/>
      <c r="Y27" s="287"/>
      <c r="Z27" s="284"/>
      <c r="AB27" s="284"/>
      <c r="AC27" s="284"/>
    </row>
    <row r="28" spans="1:29" s="39" customFormat="1" ht="12.75" customHeight="1">
      <c r="A28" s="206"/>
      <c r="B28" s="32"/>
      <c r="C28" s="33"/>
      <c r="D28" s="207"/>
      <c r="E28" s="210" t="s">
        <v>73</v>
      </c>
      <c r="F28" s="35" t="s">
        <v>344</v>
      </c>
      <c r="G28" s="211"/>
      <c r="H28" s="42"/>
      <c r="I28" s="44"/>
      <c r="J28" s="27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K28" s="277"/>
      <c r="L28" s="38"/>
      <c r="M28" s="206"/>
      <c r="N28" s="32"/>
      <c r="O28" s="33"/>
      <c r="P28" s="207"/>
      <c r="Q28" s="210" t="s">
        <v>73</v>
      </c>
      <c r="R28" s="35" t="s">
        <v>1788</v>
      </c>
      <c r="S28" s="211"/>
      <c r="T28" s="42"/>
      <c r="U28" s="44"/>
      <c r="V28" s="27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4.1</v>
      </c>
      <c r="W28" s="277"/>
      <c r="X28" s="239"/>
      <c r="Y28" s="287"/>
      <c r="Z28" s="284"/>
      <c r="AB28" s="284"/>
      <c r="AC28" s="284"/>
    </row>
    <row r="29" spans="1:29" s="39" customFormat="1" ht="12.75" customHeight="1">
      <c r="A29" s="206"/>
      <c r="B29" s="32"/>
      <c r="C29" s="33"/>
      <c r="D29" s="207"/>
      <c r="E29" s="210" t="s">
        <v>76</v>
      </c>
      <c r="F29" s="35" t="s">
        <v>676</v>
      </c>
      <c r="G29" s="36"/>
      <c r="H29" s="42"/>
      <c r="I29" s="27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J29" s="276" t="str">
        <f>IF(J28="","","+")</f>
        <v>+</v>
      </c>
      <c r="K29" s="27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L29" s="38"/>
      <c r="M29" s="206"/>
      <c r="N29" s="32"/>
      <c r="O29" s="33"/>
      <c r="P29" s="207"/>
      <c r="Q29" s="210" t="s">
        <v>76</v>
      </c>
      <c r="R29" s="212" t="s">
        <v>265</v>
      </c>
      <c r="S29" s="36"/>
      <c r="T29" s="42"/>
      <c r="U29" s="27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13.1</v>
      </c>
      <c r="V29" s="276" t="str">
        <f>IF(V28="","","+")</f>
        <v>+</v>
      </c>
      <c r="W29" s="27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9.1</v>
      </c>
      <c r="X29" s="239"/>
      <c r="Y29" s="287"/>
      <c r="Z29" s="284"/>
      <c r="AB29" s="284"/>
      <c r="AC29" s="284"/>
    </row>
    <row r="30" spans="1:29" s="39" customFormat="1" ht="12.75" customHeight="1">
      <c r="A30" s="206"/>
      <c r="B30" s="32"/>
      <c r="C30" s="33"/>
      <c r="D30" s="207"/>
      <c r="E30" s="208" t="s">
        <v>79</v>
      </c>
      <c r="F30" s="35" t="s">
        <v>1789</v>
      </c>
      <c r="G30" s="36"/>
      <c r="H30" s="42"/>
      <c r="I30" s="44"/>
      <c r="J30" s="27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9.1</v>
      </c>
      <c r="K30" s="277"/>
      <c r="L30" s="38"/>
      <c r="M30" s="206"/>
      <c r="N30" s="32"/>
      <c r="O30" s="33"/>
      <c r="P30" s="207"/>
      <c r="Q30" s="208" t="s">
        <v>79</v>
      </c>
      <c r="R30" s="212" t="s">
        <v>259</v>
      </c>
      <c r="S30" s="36"/>
      <c r="T30" s="42"/>
      <c r="U30" s="44"/>
      <c r="V30" s="27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14.1</v>
      </c>
      <c r="W30" s="277"/>
      <c r="X30" s="239"/>
      <c r="Y30" s="287"/>
      <c r="Z30" s="284"/>
      <c r="AB30" s="284"/>
      <c r="AC30" s="284"/>
    </row>
    <row r="31" spans="1:29" s="39" customFormat="1" ht="12.75" customHeight="1">
      <c r="A31" s="213" t="s">
        <v>70</v>
      </c>
      <c r="B31" s="214" t="s">
        <v>419</v>
      </c>
      <c r="C31" s="33"/>
      <c r="D31" s="207"/>
      <c r="F31" s="36"/>
      <c r="G31" s="208" t="s">
        <v>70</v>
      </c>
      <c r="H31" s="216" t="s">
        <v>1790</v>
      </c>
      <c r="I31" s="36"/>
      <c r="J31" s="211"/>
      <c r="K31" s="209"/>
      <c r="L31" s="38"/>
      <c r="M31" s="213" t="s">
        <v>70</v>
      </c>
      <c r="N31" s="214" t="s">
        <v>1791</v>
      </c>
      <c r="O31" s="33"/>
      <c r="P31" s="207"/>
      <c r="R31" s="36"/>
      <c r="S31" s="208" t="s">
        <v>70</v>
      </c>
      <c r="T31" s="216" t="s">
        <v>200</v>
      </c>
      <c r="U31" s="36"/>
      <c r="V31" s="211"/>
      <c r="W31" s="209"/>
      <c r="X31" s="239"/>
      <c r="Y31" s="287"/>
      <c r="Z31" s="284"/>
      <c r="AB31" s="284"/>
      <c r="AC31" s="284"/>
    </row>
    <row r="32" spans="1:29" s="39" customFormat="1" ht="12.75" customHeight="1">
      <c r="A32" s="217" t="s">
        <v>73</v>
      </c>
      <c r="B32" s="214" t="s">
        <v>197</v>
      </c>
      <c r="C32" s="45"/>
      <c r="D32" s="207"/>
      <c r="F32" s="218"/>
      <c r="G32" s="210" t="s">
        <v>73</v>
      </c>
      <c r="H32" s="216" t="s">
        <v>1792</v>
      </c>
      <c r="I32" s="36"/>
      <c r="J32" s="211"/>
      <c r="K32" s="209"/>
      <c r="L32" s="38"/>
      <c r="M32" s="217" t="s">
        <v>73</v>
      </c>
      <c r="N32" s="219" t="s">
        <v>265</v>
      </c>
      <c r="O32" s="45"/>
      <c r="P32" s="207"/>
      <c r="R32" s="218"/>
      <c r="S32" s="210" t="s">
        <v>73</v>
      </c>
      <c r="T32" s="216" t="s">
        <v>211</v>
      </c>
      <c r="U32" s="36"/>
      <c r="V32" s="211"/>
      <c r="W32" s="209"/>
      <c r="X32" s="239"/>
      <c r="Y32" s="287"/>
      <c r="Z32" s="284"/>
      <c r="AB32" s="284"/>
      <c r="AC32" s="284"/>
    </row>
    <row r="33" spans="1:29" s="39" customFormat="1" ht="12.75" customHeight="1">
      <c r="A33" s="217" t="s">
        <v>76</v>
      </c>
      <c r="B33" s="214" t="s">
        <v>1793</v>
      </c>
      <c r="C33" s="33"/>
      <c r="D33" s="207"/>
      <c r="F33" s="218"/>
      <c r="G33" s="210" t="s">
        <v>76</v>
      </c>
      <c r="H33" s="216" t="s">
        <v>68</v>
      </c>
      <c r="I33" s="36"/>
      <c r="J33" s="36"/>
      <c r="K33" s="209"/>
      <c r="L33" s="38"/>
      <c r="M33" s="217" t="s">
        <v>76</v>
      </c>
      <c r="N33" s="214" t="s">
        <v>1794</v>
      </c>
      <c r="O33" s="33"/>
      <c r="P33" s="207"/>
      <c r="R33" s="218"/>
      <c r="S33" s="210" t="s">
        <v>76</v>
      </c>
      <c r="T33" s="216" t="s">
        <v>1795</v>
      </c>
      <c r="U33" s="36"/>
      <c r="V33" s="36"/>
      <c r="W33" s="209"/>
      <c r="X33" s="239"/>
      <c r="Y33" s="287"/>
      <c r="Z33" s="284"/>
      <c r="AB33" s="284"/>
      <c r="AC33" s="284"/>
    </row>
    <row r="34" spans="1:29" s="39" customFormat="1" ht="12.75" customHeight="1">
      <c r="A34" s="213" t="s">
        <v>79</v>
      </c>
      <c r="B34" s="214" t="s">
        <v>527</v>
      </c>
      <c r="C34" s="45"/>
      <c r="D34" s="207"/>
      <c r="F34" s="36"/>
      <c r="G34" s="208" t="s">
        <v>79</v>
      </c>
      <c r="H34" s="216" t="s">
        <v>1550</v>
      </c>
      <c r="I34" s="95"/>
      <c r="J34" s="108" t="s">
        <v>96</v>
      </c>
      <c r="K34" s="97"/>
      <c r="L34" s="38"/>
      <c r="M34" s="213" t="s">
        <v>79</v>
      </c>
      <c r="N34" s="214" t="s">
        <v>1541</v>
      </c>
      <c r="O34" s="45"/>
      <c r="P34" s="207"/>
      <c r="R34" s="36"/>
      <c r="S34" s="208" t="s">
        <v>79</v>
      </c>
      <c r="T34" s="216" t="s">
        <v>454</v>
      </c>
      <c r="U34" s="95"/>
      <c r="V34" s="108" t="s">
        <v>96</v>
      </c>
      <c r="W34" s="97"/>
      <c r="X34" s="239"/>
      <c r="Y34" s="288"/>
      <c r="Z34" s="285"/>
      <c r="AB34" s="285"/>
      <c r="AC34" s="285"/>
    </row>
    <row r="35" spans="1:29" s="39" customFormat="1" ht="12.75" customHeight="1">
      <c r="A35" s="220"/>
      <c r="B35" s="45"/>
      <c r="C35" s="208"/>
      <c r="D35" s="207"/>
      <c r="E35" s="208" t="s">
        <v>70</v>
      </c>
      <c r="F35" s="212" t="s">
        <v>933</v>
      </c>
      <c r="G35" s="36"/>
      <c r="H35" s="221"/>
      <c r="I35" s="112" t="s">
        <v>100</v>
      </c>
      <c r="J35" s="113" t="s">
        <v>1796</v>
      </c>
      <c r="K35" s="97"/>
      <c r="L35" s="38"/>
      <c r="M35" s="220"/>
      <c r="N35" s="45"/>
      <c r="O35" s="208"/>
      <c r="P35" s="207"/>
      <c r="Q35" s="208" t="s">
        <v>70</v>
      </c>
      <c r="R35" s="35" t="s">
        <v>562</v>
      </c>
      <c r="S35" s="36"/>
      <c r="T35" s="221"/>
      <c r="U35" s="112" t="s">
        <v>100</v>
      </c>
      <c r="V35" s="113" t="s">
        <v>1797</v>
      </c>
      <c r="W35" s="97"/>
      <c r="X35" s="239"/>
      <c r="Y35" s="288"/>
      <c r="Z35" s="285"/>
      <c r="AB35" s="285"/>
      <c r="AC35" s="285"/>
    </row>
    <row r="36" spans="1:29" s="39" customFormat="1" ht="12.75" customHeight="1">
      <c r="A36" s="206"/>
      <c r="B36" s="114" t="s">
        <v>104</v>
      </c>
      <c r="C36" s="33"/>
      <c r="D36" s="207"/>
      <c r="E36" s="210" t="s">
        <v>73</v>
      </c>
      <c r="F36" s="35" t="s">
        <v>458</v>
      </c>
      <c r="G36" s="36"/>
      <c r="H36" s="42"/>
      <c r="I36" s="112" t="s">
        <v>5</v>
      </c>
      <c r="J36" s="115" t="s">
        <v>1796</v>
      </c>
      <c r="K36" s="97"/>
      <c r="L36" s="38"/>
      <c r="M36" s="206"/>
      <c r="N36" s="114" t="s">
        <v>104</v>
      </c>
      <c r="O36" s="33"/>
      <c r="P36" s="207"/>
      <c r="Q36" s="210" t="s">
        <v>73</v>
      </c>
      <c r="R36" s="35" t="s">
        <v>1798</v>
      </c>
      <c r="S36" s="36"/>
      <c r="T36" s="42"/>
      <c r="U36" s="112" t="s">
        <v>5</v>
      </c>
      <c r="V36" s="115" t="s">
        <v>1797</v>
      </c>
      <c r="W36" s="97"/>
      <c r="X36" s="239"/>
      <c r="Y36" s="288"/>
      <c r="Z36" s="285"/>
      <c r="AB36" s="285"/>
      <c r="AC36" s="285"/>
    </row>
    <row r="37" spans="1:29" s="39" customFormat="1" ht="12.75" customHeight="1">
      <c r="A37" s="206"/>
      <c r="B37" s="114" t="s">
        <v>1799</v>
      </c>
      <c r="C37" s="33"/>
      <c r="D37" s="207"/>
      <c r="E37" s="210" t="s">
        <v>76</v>
      </c>
      <c r="F37" s="35" t="s">
        <v>306</v>
      </c>
      <c r="G37" s="211"/>
      <c r="H37" s="42"/>
      <c r="I37" s="112" t="s">
        <v>109</v>
      </c>
      <c r="J37" s="115" t="s">
        <v>1800</v>
      </c>
      <c r="K37" s="97"/>
      <c r="L37" s="38"/>
      <c r="M37" s="206"/>
      <c r="N37" s="114" t="s">
        <v>1801</v>
      </c>
      <c r="O37" s="33"/>
      <c r="P37" s="207"/>
      <c r="Q37" s="210" t="s">
        <v>76</v>
      </c>
      <c r="R37" s="35" t="s">
        <v>1514</v>
      </c>
      <c r="S37" s="211"/>
      <c r="T37" s="42"/>
      <c r="U37" s="112" t="s">
        <v>109</v>
      </c>
      <c r="V37" s="115" t="s">
        <v>1802</v>
      </c>
      <c r="W37" s="97"/>
      <c r="X37" s="239"/>
      <c r="Y37" s="288"/>
      <c r="Z37" s="285"/>
      <c r="AB37" s="285"/>
      <c r="AC37" s="285"/>
    </row>
    <row r="38" spans="1:29" s="39" customFormat="1" ht="12.75" customHeight="1">
      <c r="A38" s="222"/>
      <c r="B38" s="43"/>
      <c r="C38" s="43"/>
      <c r="D38" s="207"/>
      <c r="E38" s="208" t="s">
        <v>79</v>
      </c>
      <c r="F38" s="214" t="s">
        <v>562</v>
      </c>
      <c r="G38" s="43"/>
      <c r="H38" s="43"/>
      <c r="I38" s="118" t="s">
        <v>115</v>
      </c>
      <c r="J38" s="115" t="s">
        <v>1800</v>
      </c>
      <c r="K38" s="119"/>
      <c r="L38" s="46"/>
      <c r="M38" s="222"/>
      <c r="N38" s="43"/>
      <c r="O38" s="43"/>
      <c r="P38" s="207"/>
      <c r="Q38" s="208" t="s">
        <v>79</v>
      </c>
      <c r="R38" s="214" t="s">
        <v>233</v>
      </c>
      <c r="S38" s="43"/>
      <c r="T38" s="43"/>
      <c r="U38" s="118" t="s">
        <v>115</v>
      </c>
      <c r="V38" s="115" t="s">
        <v>1802</v>
      </c>
      <c r="W38" s="119"/>
      <c r="X38" s="239"/>
      <c r="Y38" s="289"/>
      <c r="Z38" s="117"/>
      <c r="AB38" s="117"/>
      <c r="AC38" s="117"/>
    </row>
    <row r="39" spans="1:29" ht="4.5" customHeight="1">
      <c r="A39" s="223"/>
      <c r="B39" s="224"/>
      <c r="C39" s="225"/>
      <c r="D39" s="226"/>
      <c r="E39" s="227"/>
      <c r="F39" s="228"/>
      <c r="G39" s="229"/>
      <c r="H39" s="229"/>
      <c r="I39" s="225"/>
      <c r="J39" s="224"/>
      <c r="K39" s="230"/>
      <c r="M39" s="223"/>
      <c r="N39" s="224"/>
      <c r="O39" s="225"/>
      <c r="P39" s="226"/>
      <c r="Q39" s="227"/>
      <c r="R39" s="228"/>
      <c r="S39" s="229"/>
      <c r="T39" s="229"/>
      <c r="U39" s="225"/>
      <c r="V39" s="224"/>
      <c r="W39" s="230"/>
      <c r="Y39" s="286"/>
      <c r="Z39" s="283"/>
      <c r="AB39" s="283"/>
      <c r="AC39" s="283"/>
    </row>
    <row r="40" spans="1:31" ht="12.75" customHeight="1">
      <c r="A40" s="130"/>
      <c r="B40" s="130" t="s">
        <v>117</v>
      </c>
      <c r="C40" s="131"/>
      <c r="D40" s="132" t="s">
        <v>118</v>
      </c>
      <c r="E40" s="132" t="s">
        <v>119</v>
      </c>
      <c r="F40" s="132" t="s">
        <v>120</v>
      </c>
      <c r="G40" s="133" t="s">
        <v>121</v>
      </c>
      <c r="H40" s="134"/>
      <c r="I40" s="131" t="s">
        <v>122</v>
      </c>
      <c r="J40" s="132" t="s">
        <v>117</v>
      </c>
      <c r="K40" s="130" t="s">
        <v>123</v>
      </c>
      <c r="L40" s="26">
        <v>150</v>
      </c>
      <c r="M40" s="130"/>
      <c r="N40" s="130" t="s">
        <v>117</v>
      </c>
      <c r="O40" s="131"/>
      <c r="P40" s="132" t="s">
        <v>118</v>
      </c>
      <c r="Q40" s="132" t="s">
        <v>119</v>
      </c>
      <c r="R40" s="132" t="s">
        <v>120</v>
      </c>
      <c r="S40" s="133" t="s">
        <v>121</v>
      </c>
      <c r="T40" s="134"/>
      <c r="U40" s="131" t="s">
        <v>122</v>
      </c>
      <c r="V40" s="132" t="s">
        <v>117</v>
      </c>
      <c r="W40" s="130" t="s">
        <v>123</v>
      </c>
      <c r="X40" s="290" t="s">
        <v>1786</v>
      </c>
      <c r="Y40" s="291"/>
      <c r="Z40" s="311" t="s">
        <v>1230</v>
      </c>
      <c r="AA40" s="313" t="s">
        <v>1231</v>
      </c>
      <c r="AB40" s="315" t="s">
        <v>1232</v>
      </c>
      <c r="AC40" s="311" t="s">
        <v>1233</v>
      </c>
      <c r="AD40" s="313" t="s">
        <v>1231</v>
      </c>
      <c r="AE40" s="315" t="s">
        <v>1232</v>
      </c>
    </row>
    <row r="41" spans="1:31" ht="12.75">
      <c r="A41" s="136" t="s">
        <v>123</v>
      </c>
      <c r="B41" s="179" t="s">
        <v>124</v>
      </c>
      <c r="C41" s="180" t="s">
        <v>125</v>
      </c>
      <c r="D41" s="181" t="s">
        <v>126</v>
      </c>
      <c r="E41" s="181" t="s">
        <v>127</v>
      </c>
      <c r="F41" s="181"/>
      <c r="G41" s="139" t="s">
        <v>125</v>
      </c>
      <c r="H41" s="139" t="s">
        <v>122</v>
      </c>
      <c r="I41" s="137"/>
      <c r="J41" s="136" t="s">
        <v>124</v>
      </c>
      <c r="K41" s="136"/>
      <c r="L41" s="26">
        <v>150</v>
      </c>
      <c r="M41" s="136" t="s">
        <v>123</v>
      </c>
      <c r="N41" s="179" t="s">
        <v>124</v>
      </c>
      <c r="O41" s="180" t="s">
        <v>125</v>
      </c>
      <c r="P41" s="181" t="s">
        <v>126</v>
      </c>
      <c r="Q41" s="181" t="s">
        <v>127</v>
      </c>
      <c r="R41" s="181"/>
      <c r="S41" s="139" t="s">
        <v>125</v>
      </c>
      <c r="T41" s="139" t="s">
        <v>122</v>
      </c>
      <c r="U41" s="137"/>
      <c r="V41" s="136" t="s">
        <v>124</v>
      </c>
      <c r="W41" s="136"/>
      <c r="X41" s="292" t="s">
        <v>125</v>
      </c>
      <c r="Y41" s="293" t="s">
        <v>122</v>
      </c>
      <c r="Z41" s="312"/>
      <c r="AA41" s="314"/>
      <c r="AB41" s="316"/>
      <c r="AC41" s="312"/>
      <c r="AD41" s="314"/>
      <c r="AE41" s="316"/>
    </row>
    <row r="42" spans="1:31" ht="16.5" customHeight="1">
      <c r="A42" s="141">
        <v>-4.125</v>
      </c>
      <c r="B42" s="142">
        <v>1</v>
      </c>
      <c r="C42" s="143">
        <v>1</v>
      </c>
      <c r="D42" s="182" t="s">
        <v>133</v>
      </c>
      <c r="E42" s="144" t="s">
        <v>115</v>
      </c>
      <c r="F42" s="145">
        <v>9</v>
      </c>
      <c r="G42" s="146"/>
      <c r="H42" s="146">
        <v>110</v>
      </c>
      <c r="I42" s="147">
        <v>2</v>
      </c>
      <c r="J42" s="148">
        <v>5</v>
      </c>
      <c r="K42" s="149">
        <v>4.125</v>
      </c>
      <c r="L42" s="26"/>
      <c r="M42" s="141">
        <v>-3.125</v>
      </c>
      <c r="N42" s="142">
        <v>0</v>
      </c>
      <c r="O42" s="143">
        <v>3</v>
      </c>
      <c r="P42" s="182" t="s">
        <v>647</v>
      </c>
      <c r="Q42" s="144" t="s">
        <v>5</v>
      </c>
      <c r="R42" s="145">
        <v>9</v>
      </c>
      <c r="S42" s="146"/>
      <c r="T42" s="146">
        <v>200</v>
      </c>
      <c r="U42" s="147">
        <v>4</v>
      </c>
      <c r="V42" s="148">
        <v>6</v>
      </c>
      <c r="W42" s="149">
        <v>3.125</v>
      </c>
      <c r="X42" s="294">
        <f>M65+M42+A65</f>
        <v>-2.125</v>
      </c>
      <c r="Y42" s="242">
        <f>W65+W42+K65</f>
        <v>-11</v>
      </c>
      <c r="Z42" s="196">
        <f>O42</f>
        <v>3</v>
      </c>
      <c r="AA42" s="243">
        <f>IF(AND(S65&gt;0,S65&lt;1),2*S65,MATCH(M65,{-40000,-0.4999999999,0.5,40000},1)-1)+IF(AND(S42&gt;0,S42&lt;1),2*S42,MATCH(M42,{-40000,-0.4999999999,0.5,40000},1)-1)+IF(AND(G65&gt;0,G65&lt;1),2*G65,MATCH(A65,{-40000,-0.4999999999,0.5,40000},1)-1)</f>
        <v>2</v>
      </c>
      <c r="AB42" s="243">
        <f>MATCH(X42,{-40000,-9.9999999999,-6.9999999999,-2.9999999999,3,7,10,40000},1)/2-0.5</f>
        <v>1.5</v>
      </c>
      <c r="AC42" s="196">
        <f>U42</f>
        <v>4</v>
      </c>
      <c r="AD42" s="243">
        <f>IF(AND(T65&gt;0,T65&lt;1),2*T65,MATCH(W65,{-40000,-0.4999999999,0.5,40000},1)-1)+IF(AND(T42&gt;0,T42&lt;1),2*T42,MATCH(W42,{-40000,-0.4999999999,0.5,40000},1)-1)+IF(AND(H65&gt;0,H65&lt;1),2*H65,MATCH(K65,{-40000,-0.4999999999,0.5,40000},1)-1)</f>
        <v>2</v>
      </c>
      <c r="AE42" s="243">
        <f>MATCH(Y42,{-40000,-9.9999999999,-6.9999999999,-2.9999999999,3,7,10,40000},1)/2-0.5</f>
        <v>0</v>
      </c>
    </row>
    <row r="43" spans="1:31" ht="16.5" customHeight="1">
      <c r="A43" s="141">
        <v>8.625</v>
      </c>
      <c r="B43" s="142">
        <v>6</v>
      </c>
      <c r="C43" s="143">
        <v>4</v>
      </c>
      <c r="D43" s="182" t="s">
        <v>1803</v>
      </c>
      <c r="E43" s="144" t="s">
        <v>115</v>
      </c>
      <c r="F43" s="145">
        <v>9</v>
      </c>
      <c r="G43" s="146">
        <v>500</v>
      </c>
      <c r="H43" s="146"/>
      <c r="I43" s="147">
        <v>5</v>
      </c>
      <c r="J43" s="148">
        <v>0</v>
      </c>
      <c r="K43" s="149">
        <v>-8.625</v>
      </c>
      <c r="L43" s="26"/>
      <c r="M43" s="141">
        <v>-0.25</v>
      </c>
      <c r="N43" s="142">
        <v>4</v>
      </c>
      <c r="O43" s="143">
        <v>6</v>
      </c>
      <c r="P43" s="182" t="s">
        <v>224</v>
      </c>
      <c r="Q43" s="144" t="s">
        <v>5</v>
      </c>
      <c r="R43" s="145">
        <v>8</v>
      </c>
      <c r="S43" s="146"/>
      <c r="T43" s="146">
        <v>100</v>
      </c>
      <c r="U43" s="147">
        <v>1</v>
      </c>
      <c r="V43" s="148">
        <v>2</v>
      </c>
      <c r="W43" s="149">
        <v>0.25</v>
      </c>
      <c r="X43" s="294">
        <f>M66+M43+A66</f>
        <v>-5.1875</v>
      </c>
      <c r="Y43" s="242">
        <f>W66+W43+K66</f>
        <v>5.1875</v>
      </c>
      <c r="Z43" s="196">
        <f>O43</f>
        <v>6</v>
      </c>
      <c r="AA43" s="243">
        <f>IF(AND(S66&gt;0,S66&lt;1),2*S66,MATCH(M66,{-40000,-0.4999999999,0.5,40000},1)-1)+IF(AND(S43&gt;0,S43&lt;1),2*S43,MATCH(M43,{-40000,-0.4999999999,0.5,40000},1)-1)+IF(AND(G66&gt;0,G66&lt;1),2*G66,MATCH(A66,{-40000,-0.4999999999,0.5,40000},1)-1)</f>
        <v>2</v>
      </c>
      <c r="AB43" s="243">
        <f>MATCH(X43,{-40000,-9.9999999999,-6.9999999999,-2.9999999999,3,7,10,40000},1)/2-0.5</f>
        <v>1</v>
      </c>
      <c r="AC43" s="196">
        <f>U43</f>
        <v>1</v>
      </c>
      <c r="AD43" s="243">
        <f>IF(AND(T66&gt;0,T66&lt;1),2*T66,MATCH(W66,{-40000,-0.4999999999,0.5,40000},1)-1)+IF(AND(T43&gt;0,T43&lt;1),2*T43,MATCH(W43,{-40000,-0.4999999999,0.5,40000},1)-1)+IF(AND(H66&gt;0,H66&lt;1),2*H66,MATCH(K66,{-40000,-0.4999999999,0.5,40000},1)-1)</f>
        <v>4</v>
      </c>
      <c r="AE43" s="243">
        <f>MATCH(Y43,{-40000,-9.9999999999,-6.9999999999,-2.9999999999,3,7,10,40000},1)/2-0.5</f>
        <v>2</v>
      </c>
    </row>
    <row r="44" spans="1:31" ht="16.5" customHeight="1">
      <c r="A44" s="141">
        <v>2.625</v>
      </c>
      <c r="B44" s="142">
        <v>4</v>
      </c>
      <c r="C44" s="143">
        <v>7</v>
      </c>
      <c r="D44" s="182" t="s">
        <v>1018</v>
      </c>
      <c r="E44" s="144" t="s">
        <v>115</v>
      </c>
      <c r="F44" s="145">
        <v>9</v>
      </c>
      <c r="G44" s="146">
        <v>200</v>
      </c>
      <c r="H44" s="146"/>
      <c r="I44" s="147">
        <v>3</v>
      </c>
      <c r="J44" s="148">
        <v>2</v>
      </c>
      <c r="K44" s="149">
        <v>-2.625</v>
      </c>
      <c r="L44" s="26"/>
      <c r="M44" s="141">
        <v>4.625</v>
      </c>
      <c r="N44" s="142">
        <v>6</v>
      </c>
      <c r="O44" s="143">
        <v>2</v>
      </c>
      <c r="P44" s="182" t="s">
        <v>1018</v>
      </c>
      <c r="Q44" s="144" t="s">
        <v>115</v>
      </c>
      <c r="R44" s="145">
        <v>10</v>
      </c>
      <c r="S44" s="146">
        <v>100</v>
      </c>
      <c r="T44" s="146"/>
      <c r="U44" s="147">
        <v>8</v>
      </c>
      <c r="V44" s="148">
        <v>0</v>
      </c>
      <c r="W44" s="149">
        <v>-4.625</v>
      </c>
      <c r="X44" s="294">
        <f>M67+M44+A67</f>
        <v>5.4375</v>
      </c>
      <c r="Y44" s="242">
        <f>W67+W44+K67</f>
        <v>-5.4375</v>
      </c>
      <c r="Z44" s="196">
        <f>O44</f>
        <v>2</v>
      </c>
      <c r="AA44" s="243">
        <f>IF(AND(S67&gt;0,S67&lt;1),2*S67,MATCH(M67,{-40000,-0.4999999999,0.5,40000},1)-1)+IF(AND(S44&gt;0,S44&lt;1),2*S44,MATCH(M44,{-40000,-0.4999999999,0.5,40000},1)-1)+IF(AND(G67&gt;0,G67&lt;1),2*G67,MATCH(A67,{-40000,-0.4999999999,0.5,40000},1)-1)</f>
        <v>4</v>
      </c>
      <c r="AB44" s="243">
        <f>MATCH(X44,{-40000,-9.9999999999,-6.9999999999,-2.9999999999,3,7,10,40000},1)/2-0.5</f>
        <v>2</v>
      </c>
      <c r="AC44" s="196">
        <f>U44</f>
        <v>8</v>
      </c>
      <c r="AD44" s="243">
        <f>IF(AND(T67&gt;0,T67&lt;1),2*T67,MATCH(W67,{-40000,-0.4999999999,0.5,40000},1)-1)+IF(AND(T44&gt;0,T44&lt;1),2*T44,MATCH(W44,{-40000,-0.4999999999,0.5,40000},1)-1)+IF(AND(H67&gt;0,H67&lt;1),2*H67,MATCH(K67,{-40000,-0.4999999999,0.5,40000},1)-1)</f>
        <v>2</v>
      </c>
      <c r="AE44" s="243">
        <f>MATCH(Y44,{-40000,-9.9999999999,-6.9999999999,-2.9999999999,3,7,10,40000},1)/2-0.5</f>
        <v>1</v>
      </c>
    </row>
    <row r="45" spans="1:31" ht="16.5" customHeight="1">
      <c r="A45" s="141">
        <v>-4.125</v>
      </c>
      <c r="B45" s="142">
        <v>1</v>
      </c>
      <c r="C45" s="143">
        <v>6</v>
      </c>
      <c r="D45" s="182" t="s">
        <v>133</v>
      </c>
      <c r="E45" s="144" t="s">
        <v>115</v>
      </c>
      <c r="F45" s="145">
        <v>9</v>
      </c>
      <c r="G45" s="146"/>
      <c r="H45" s="146">
        <v>110</v>
      </c>
      <c r="I45" s="147">
        <v>8</v>
      </c>
      <c r="J45" s="148">
        <v>5</v>
      </c>
      <c r="K45" s="149">
        <v>4.125</v>
      </c>
      <c r="L45" s="26"/>
      <c r="M45" s="141">
        <v>-0.25</v>
      </c>
      <c r="N45" s="142">
        <v>2</v>
      </c>
      <c r="O45" s="143">
        <v>7</v>
      </c>
      <c r="P45" s="182" t="s">
        <v>133</v>
      </c>
      <c r="Q45" s="144" t="s">
        <v>115</v>
      </c>
      <c r="R45" s="145">
        <v>9</v>
      </c>
      <c r="S45" s="146"/>
      <c r="T45" s="146">
        <v>110</v>
      </c>
      <c r="U45" s="147">
        <v>5</v>
      </c>
      <c r="V45" s="148">
        <v>4</v>
      </c>
      <c r="W45" s="149">
        <v>0.25</v>
      </c>
      <c r="X45" s="294">
        <f>M68+M45+A68</f>
        <v>-1.9375</v>
      </c>
      <c r="Y45" s="242">
        <f>W68+W45+K68</f>
        <v>1.9375</v>
      </c>
      <c r="Z45" s="196">
        <f>O45</f>
        <v>7</v>
      </c>
      <c r="AA45" s="243">
        <f>IF(AND(S68&gt;0,S68&lt;1),2*S68,MATCH(M68,{-40000,-0.4999999999,0.5,40000},1)-1)+IF(AND(S45&gt;0,S45&lt;1),2*S45,MATCH(M45,{-40000,-0.4999999999,0.5,40000},1)-1)+IF(AND(G68&gt;0,G68&lt;1),2*G68,MATCH(A68,{-40000,-0.4999999999,0.5,40000},1)-1)</f>
        <v>2</v>
      </c>
      <c r="AB45" s="243">
        <f>MATCH(X45,{-40000,-9.9999999999,-6.9999999999,-2.9999999999,3,7,10,40000},1)/2-0.5</f>
        <v>1.5</v>
      </c>
      <c r="AC45" s="196">
        <f>U45</f>
        <v>5</v>
      </c>
      <c r="AD45" s="243">
        <f>IF(AND(T68&gt;0,T68&lt;1),2*T68,MATCH(W68,{-40000,-0.4999999999,0.5,40000},1)-1)+IF(AND(T45&gt;0,T45&lt;1),2*T45,MATCH(W45,{-40000,-0.4999999999,0.5,40000},1)-1)+IF(AND(H68&gt;0,H68&lt;1),2*H68,MATCH(K68,{-40000,-0.4999999999,0.5,40000},1)-1)</f>
        <v>4</v>
      </c>
      <c r="AE45" s="243">
        <f>MATCH(Y45,{-40000,-9.9999999999,-6.9999999999,-2.9999999999,3,7,10,40000},1)/2-0.5</f>
        <v>1.5</v>
      </c>
    </row>
    <row r="46" spans="1:29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  <c r="X46" s="239"/>
      <c r="Y46" s="238"/>
      <c r="Z46" s="27"/>
      <c r="AB46" s="27"/>
      <c r="AC46" s="27"/>
    </row>
    <row r="47" spans="1:29" s="39" customFormat="1" ht="14.25">
      <c r="A47" s="18"/>
      <c r="B47" s="19" t="s">
        <v>61</v>
      </c>
      <c r="C47" s="20"/>
      <c r="D47" s="19"/>
      <c r="E47" s="21" t="s">
        <v>184</v>
      </c>
      <c r="F47" s="22"/>
      <c r="G47" s="23" t="s">
        <v>63</v>
      </c>
      <c r="H47" s="23"/>
      <c r="I47" s="24" t="s">
        <v>64</v>
      </c>
      <c r="J47" s="24"/>
      <c r="K47" s="25"/>
      <c r="L47" s="26">
        <v>150</v>
      </c>
      <c r="M47" s="18"/>
      <c r="N47" s="19" t="s">
        <v>61</v>
      </c>
      <c r="O47" s="20"/>
      <c r="P47" s="19"/>
      <c r="Q47" s="21" t="s">
        <v>185</v>
      </c>
      <c r="R47" s="22"/>
      <c r="S47" s="23" t="s">
        <v>63</v>
      </c>
      <c r="T47" s="23"/>
      <c r="U47" s="24" t="s">
        <v>66</v>
      </c>
      <c r="V47" s="24"/>
      <c r="W47" s="25"/>
      <c r="X47" s="239"/>
      <c r="Y47" s="238"/>
      <c r="Z47" s="25"/>
      <c r="AB47" s="25"/>
      <c r="AC47" s="25"/>
    </row>
    <row r="48" spans="1:29" s="39" customFormat="1" ht="12.75">
      <c r="A48" s="28"/>
      <c r="B48" s="28"/>
      <c r="C48" s="29"/>
      <c r="D48" s="30"/>
      <c r="E48" s="30"/>
      <c r="F48" s="30"/>
      <c r="G48" s="31" t="s">
        <v>67</v>
      </c>
      <c r="H48" s="31"/>
      <c r="I48" s="24" t="s">
        <v>69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67</v>
      </c>
      <c r="T48" s="231"/>
      <c r="U48" s="24" t="s">
        <v>140</v>
      </c>
      <c r="V48" s="24"/>
      <c r="W48" s="25"/>
      <c r="X48" s="239"/>
      <c r="Y48" s="238"/>
      <c r="Z48" s="25"/>
      <c r="AB48" s="25"/>
      <c r="AC48" s="25"/>
    </row>
    <row r="49" spans="1:29" s="39" customFormat="1" ht="4.5" customHeight="1">
      <c r="A49" s="198"/>
      <c r="B49" s="199"/>
      <c r="C49" s="200"/>
      <c r="D49" s="201"/>
      <c r="E49" s="202"/>
      <c r="F49" s="203"/>
      <c r="G49" s="204"/>
      <c r="H49" s="204"/>
      <c r="I49" s="200"/>
      <c r="J49" s="199"/>
      <c r="K49" s="205"/>
      <c r="L49" s="26"/>
      <c r="M49" s="198"/>
      <c r="N49" s="199"/>
      <c r="O49" s="200"/>
      <c r="P49" s="201"/>
      <c r="Q49" s="202"/>
      <c r="R49" s="203"/>
      <c r="S49" s="204"/>
      <c r="T49" s="204"/>
      <c r="U49" s="200"/>
      <c r="V49" s="199"/>
      <c r="W49" s="205"/>
      <c r="X49" s="239"/>
      <c r="Y49" s="286"/>
      <c r="Z49" s="283"/>
      <c r="AB49" s="283"/>
      <c r="AC49" s="283"/>
    </row>
    <row r="50" spans="1:29" s="39" customFormat="1" ht="12.75" customHeight="1">
      <c r="A50" s="206"/>
      <c r="B50" s="32"/>
      <c r="C50" s="33"/>
      <c r="D50" s="207"/>
      <c r="E50" s="208" t="s">
        <v>70</v>
      </c>
      <c r="F50" s="35" t="s">
        <v>77</v>
      </c>
      <c r="G50" s="36"/>
      <c r="H50" s="42"/>
      <c r="I50" s="42"/>
      <c r="J50" s="275"/>
      <c r="K50" s="209"/>
      <c r="L50" s="38"/>
      <c r="M50" s="206"/>
      <c r="N50" s="32"/>
      <c r="O50" s="33"/>
      <c r="P50" s="207"/>
      <c r="Q50" s="208" t="s">
        <v>70</v>
      </c>
      <c r="R50" s="35" t="s">
        <v>776</v>
      </c>
      <c r="S50" s="36"/>
      <c r="T50" s="42"/>
      <c r="U50" s="42"/>
      <c r="V50" s="275"/>
      <c r="W50" s="209"/>
      <c r="X50" s="239"/>
      <c r="Y50" s="287"/>
      <c r="Z50" s="284"/>
      <c r="AB50" s="284"/>
      <c r="AC50" s="284"/>
    </row>
    <row r="51" spans="1:29" s="39" customFormat="1" ht="12.75" customHeight="1">
      <c r="A51" s="206"/>
      <c r="B51" s="32"/>
      <c r="C51" s="33"/>
      <c r="D51" s="207"/>
      <c r="E51" s="210" t="s">
        <v>73</v>
      </c>
      <c r="F51" s="212" t="s">
        <v>265</v>
      </c>
      <c r="G51" s="211"/>
      <c r="H51" s="42"/>
      <c r="I51" s="44"/>
      <c r="J51" s="27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5.1</v>
      </c>
      <c r="K51" s="277"/>
      <c r="L51" s="38"/>
      <c r="M51" s="206"/>
      <c r="N51" s="32"/>
      <c r="O51" s="33"/>
      <c r="P51" s="207"/>
      <c r="Q51" s="210" t="s">
        <v>73</v>
      </c>
      <c r="R51" s="35" t="s">
        <v>1804</v>
      </c>
      <c r="S51" s="211"/>
      <c r="T51" s="42"/>
      <c r="U51" s="44"/>
      <c r="V51" s="27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9.1</v>
      </c>
      <c r="W51" s="277"/>
      <c r="X51" s="239"/>
      <c r="Y51" s="287"/>
      <c r="Z51" s="284"/>
      <c r="AB51" s="284"/>
      <c r="AC51" s="284"/>
    </row>
    <row r="52" spans="1:29" s="39" customFormat="1" ht="12.75" customHeight="1">
      <c r="A52" s="206"/>
      <c r="B52" s="32"/>
      <c r="C52" s="33"/>
      <c r="D52" s="207"/>
      <c r="E52" s="210" t="s">
        <v>76</v>
      </c>
      <c r="F52" s="35" t="s">
        <v>1268</v>
      </c>
      <c r="G52" s="36"/>
      <c r="H52" s="42"/>
      <c r="I52" s="27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J52" s="276" t="str">
        <f>IF(J51="","","+")</f>
        <v>+</v>
      </c>
      <c r="K52" s="27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8.1</v>
      </c>
      <c r="L52" s="38"/>
      <c r="M52" s="206"/>
      <c r="N52" s="32"/>
      <c r="O52" s="33"/>
      <c r="P52" s="207"/>
      <c r="Q52" s="210" t="s">
        <v>76</v>
      </c>
      <c r="R52" s="35" t="s">
        <v>1042</v>
      </c>
      <c r="S52" s="36"/>
      <c r="T52" s="42"/>
      <c r="U52" s="27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276" t="str">
        <f>IF(V51="","","+")</f>
        <v>+</v>
      </c>
      <c r="W52" s="27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9.1</v>
      </c>
      <c r="X52" s="239"/>
      <c r="Y52" s="287"/>
      <c r="Z52" s="284"/>
      <c r="AB52" s="284"/>
      <c r="AC52" s="284"/>
    </row>
    <row r="53" spans="1:29" s="39" customFormat="1" ht="12.75" customHeight="1">
      <c r="A53" s="206"/>
      <c r="B53" s="32"/>
      <c r="C53" s="33"/>
      <c r="D53" s="207"/>
      <c r="E53" s="208" t="s">
        <v>79</v>
      </c>
      <c r="F53" s="35" t="s">
        <v>1805</v>
      </c>
      <c r="G53" s="36"/>
      <c r="H53" s="42"/>
      <c r="I53" s="44"/>
      <c r="J53" s="27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17.1</v>
      </c>
      <c r="K53" s="277"/>
      <c r="L53" s="38"/>
      <c r="M53" s="206"/>
      <c r="N53" s="32"/>
      <c r="O53" s="33"/>
      <c r="P53" s="207"/>
      <c r="Q53" s="208" t="s">
        <v>79</v>
      </c>
      <c r="R53" s="212" t="s">
        <v>270</v>
      </c>
      <c r="S53" s="36"/>
      <c r="T53" s="42"/>
      <c r="U53" s="44"/>
      <c r="V53" s="27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11.1</v>
      </c>
      <c r="W53" s="277"/>
      <c r="X53" s="239"/>
      <c r="Y53" s="287"/>
      <c r="Z53" s="284"/>
      <c r="AB53" s="284"/>
      <c r="AC53" s="284"/>
    </row>
    <row r="54" spans="1:29" s="39" customFormat="1" ht="12.75" customHeight="1">
      <c r="A54" s="213" t="s">
        <v>70</v>
      </c>
      <c r="B54" s="214" t="s">
        <v>655</v>
      </c>
      <c r="C54" s="33"/>
      <c r="D54" s="207"/>
      <c r="F54" s="36"/>
      <c r="G54" s="208" t="s">
        <v>70</v>
      </c>
      <c r="H54" s="216" t="s">
        <v>1334</v>
      </c>
      <c r="I54" s="36"/>
      <c r="J54" s="211"/>
      <c r="K54" s="209"/>
      <c r="L54" s="38"/>
      <c r="M54" s="213" t="s">
        <v>70</v>
      </c>
      <c r="N54" s="214" t="s">
        <v>622</v>
      </c>
      <c r="O54" s="33"/>
      <c r="P54" s="207"/>
      <c r="R54" s="36"/>
      <c r="S54" s="208" t="s">
        <v>70</v>
      </c>
      <c r="T54" s="216" t="s">
        <v>369</v>
      </c>
      <c r="U54" s="36"/>
      <c r="V54" s="211"/>
      <c r="W54" s="209"/>
      <c r="X54" s="239"/>
      <c r="Y54" s="287"/>
      <c r="Z54" s="284"/>
      <c r="AB54" s="284"/>
      <c r="AC54" s="284"/>
    </row>
    <row r="55" spans="1:29" s="39" customFormat="1" ht="12.75" customHeight="1">
      <c r="A55" s="217" t="s">
        <v>73</v>
      </c>
      <c r="B55" s="214" t="s">
        <v>1806</v>
      </c>
      <c r="C55" s="45"/>
      <c r="D55" s="207"/>
      <c r="F55" s="218"/>
      <c r="G55" s="210" t="s">
        <v>73</v>
      </c>
      <c r="H55" s="216" t="s">
        <v>968</v>
      </c>
      <c r="I55" s="36"/>
      <c r="J55" s="211"/>
      <c r="K55" s="209"/>
      <c r="L55" s="38"/>
      <c r="M55" s="217" t="s">
        <v>73</v>
      </c>
      <c r="N55" s="214" t="s">
        <v>857</v>
      </c>
      <c r="O55" s="45"/>
      <c r="P55" s="207"/>
      <c r="R55" s="218"/>
      <c r="S55" s="210" t="s">
        <v>73</v>
      </c>
      <c r="T55" s="216" t="s">
        <v>1807</v>
      </c>
      <c r="U55" s="36"/>
      <c r="V55" s="211"/>
      <c r="W55" s="209"/>
      <c r="X55" s="239"/>
      <c r="Y55" s="287"/>
      <c r="Z55" s="284"/>
      <c r="AB55" s="284"/>
      <c r="AC55" s="284"/>
    </row>
    <row r="56" spans="1:29" s="39" customFormat="1" ht="12.75" customHeight="1">
      <c r="A56" s="217" t="s">
        <v>76</v>
      </c>
      <c r="B56" s="214" t="s">
        <v>390</v>
      </c>
      <c r="C56" s="33"/>
      <c r="D56" s="207"/>
      <c r="F56" s="218"/>
      <c r="G56" s="210" t="s">
        <v>76</v>
      </c>
      <c r="H56" s="216" t="s">
        <v>1808</v>
      </c>
      <c r="I56" s="36"/>
      <c r="J56" s="36"/>
      <c r="K56" s="209"/>
      <c r="L56" s="38"/>
      <c r="M56" s="217" t="s">
        <v>76</v>
      </c>
      <c r="N56" s="214" t="s">
        <v>1063</v>
      </c>
      <c r="O56" s="33"/>
      <c r="P56" s="207"/>
      <c r="R56" s="218"/>
      <c r="S56" s="210" t="s">
        <v>76</v>
      </c>
      <c r="T56" s="215" t="s">
        <v>926</v>
      </c>
      <c r="U56" s="36"/>
      <c r="V56" s="36"/>
      <c r="W56" s="209"/>
      <c r="X56" s="239"/>
      <c r="Y56" s="287"/>
      <c r="Z56" s="284"/>
      <c r="AB56" s="284"/>
      <c r="AC56" s="284"/>
    </row>
    <row r="57" spans="1:29" s="39" customFormat="1" ht="12.75" customHeight="1">
      <c r="A57" s="213" t="s">
        <v>79</v>
      </c>
      <c r="B57" s="214" t="s">
        <v>1192</v>
      </c>
      <c r="C57" s="45"/>
      <c r="D57" s="207"/>
      <c r="F57" s="36"/>
      <c r="G57" s="208" t="s">
        <v>79</v>
      </c>
      <c r="H57" s="216" t="s">
        <v>1050</v>
      </c>
      <c r="I57" s="95"/>
      <c r="J57" s="108" t="s">
        <v>96</v>
      </c>
      <c r="K57" s="97"/>
      <c r="L57" s="38"/>
      <c r="M57" s="213" t="s">
        <v>79</v>
      </c>
      <c r="N57" s="214" t="s">
        <v>1008</v>
      </c>
      <c r="O57" s="45"/>
      <c r="P57" s="207"/>
      <c r="R57" s="36"/>
      <c r="S57" s="208" t="s">
        <v>79</v>
      </c>
      <c r="T57" s="216" t="s">
        <v>685</v>
      </c>
      <c r="U57" s="95"/>
      <c r="V57" s="108" t="s">
        <v>96</v>
      </c>
      <c r="W57" s="97"/>
      <c r="X57" s="239"/>
      <c r="Y57" s="288"/>
      <c r="Z57" s="285"/>
      <c r="AB57" s="285"/>
      <c r="AC57" s="285"/>
    </row>
    <row r="58" spans="1:29" s="39" customFormat="1" ht="12.75" customHeight="1">
      <c r="A58" s="220"/>
      <c r="B58" s="45"/>
      <c r="C58" s="208"/>
      <c r="D58" s="207"/>
      <c r="E58" s="208" t="s">
        <v>70</v>
      </c>
      <c r="F58" s="35" t="s">
        <v>1809</v>
      </c>
      <c r="G58" s="36"/>
      <c r="H58" s="221"/>
      <c r="I58" s="112" t="s">
        <v>100</v>
      </c>
      <c r="J58" s="113" t="s">
        <v>1810</v>
      </c>
      <c r="K58" s="97"/>
      <c r="L58" s="38"/>
      <c r="M58" s="220"/>
      <c r="N58" s="45"/>
      <c r="O58" s="208"/>
      <c r="P58" s="207"/>
      <c r="Q58" s="208" t="s">
        <v>70</v>
      </c>
      <c r="R58" s="35" t="s">
        <v>1811</v>
      </c>
      <c r="S58" s="36"/>
      <c r="T58" s="221"/>
      <c r="U58" s="112" t="s">
        <v>100</v>
      </c>
      <c r="V58" s="113" t="s">
        <v>1812</v>
      </c>
      <c r="W58" s="97"/>
      <c r="X58" s="239"/>
      <c r="Y58" s="288"/>
      <c r="Z58" s="285"/>
      <c r="AB58" s="285"/>
      <c r="AC58" s="285"/>
    </row>
    <row r="59" spans="1:29" s="39" customFormat="1" ht="12.75" customHeight="1">
      <c r="A59" s="206"/>
      <c r="B59" s="114" t="s">
        <v>104</v>
      </c>
      <c r="C59" s="33"/>
      <c r="D59" s="207"/>
      <c r="E59" s="210" t="s">
        <v>73</v>
      </c>
      <c r="F59" s="35" t="s">
        <v>1813</v>
      </c>
      <c r="G59" s="36"/>
      <c r="H59" s="42"/>
      <c r="I59" s="112" t="s">
        <v>5</v>
      </c>
      <c r="J59" s="115" t="s">
        <v>1810</v>
      </c>
      <c r="K59" s="97"/>
      <c r="L59" s="38"/>
      <c r="M59" s="206"/>
      <c r="N59" s="114" t="s">
        <v>104</v>
      </c>
      <c r="O59" s="33"/>
      <c r="P59" s="207"/>
      <c r="Q59" s="210" t="s">
        <v>73</v>
      </c>
      <c r="R59" s="35" t="s">
        <v>863</v>
      </c>
      <c r="S59" s="36"/>
      <c r="T59" s="42"/>
      <c r="U59" s="112" t="s">
        <v>5</v>
      </c>
      <c r="V59" s="115" t="s">
        <v>1812</v>
      </c>
      <c r="W59" s="97"/>
      <c r="X59" s="239"/>
      <c r="Y59" s="288"/>
      <c r="Z59" s="285"/>
      <c r="AB59" s="285"/>
      <c r="AC59" s="285"/>
    </row>
    <row r="60" spans="1:29" s="39" customFormat="1" ht="12.75" customHeight="1">
      <c r="A60" s="206"/>
      <c r="B60" s="114" t="s">
        <v>1552</v>
      </c>
      <c r="C60" s="33"/>
      <c r="D60" s="207"/>
      <c r="E60" s="210" t="s">
        <v>76</v>
      </c>
      <c r="F60" s="35" t="s">
        <v>484</v>
      </c>
      <c r="G60" s="211"/>
      <c r="H60" s="42"/>
      <c r="I60" s="112" t="s">
        <v>109</v>
      </c>
      <c r="J60" s="115" t="s">
        <v>1814</v>
      </c>
      <c r="K60" s="97"/>
      <c r="L60" s="38"/>
      <c r="M60" s="206"/>
      <c r="N60" s="114" t="s">
        <v>1815</v>
      </c>
      <c r="O60" s="33"/>
      <c r="P60" s="207"/>
      <c r="Q60" s="210" t="s">
        <v>76</v>
      </c>
      <c r="R60" s="35" t="s">
        <v>1237</v>
      </c>
      <c r="S60" s="211"/>
      <c r="T60" s="42"/>
      <c r="U60" s="112" t="s">
        <v>109</v>
      </c>
      <c r="V60" s="115" t="s">
        <v>1816</v>
      </c>
      <c r="W60" s="97"/>
      <c r="X60" s="239"/>
      <c r="Y60" s="288"/>
      <c r="Z60" s="285"/>
      <c r="AB60" s="285"/>
      <c r="AC60" s="285"/>
    </row>
    <row r="61" spans="1:29" s="39" customFormat="1" ht="12.75" customHeight="1">
      <c r="A61" s="222"/>
      <c r="B61" s="43"/>
      <c r="C61" s="43"/>
      <c r="D61" s="207"/>
      <c r="E61" s="208" t="s">
        <v>79</v>
      </c>
      <c r="F61" s="214" t="s">
        <v>527</v>
      </c>
      <c r="G61" s="43"/>
      <c r="H61" s="43"/>
      <c r="I61" s="118" t="s">
        <v>115</v>
      </c>
      <c r="J61" s="115" t="s">
        <v>1814</v>
      </c>
      <c r="K61" s="119"/>
      <c r="L61" s="46"/>
      <c r="M61" s="222"/>
      <c r="N61" s="43"/>
      <c r="O61" s="43"/>
      <c r="P61" s="207"/>
      <c r="Q61" s="208" t="s">
        <v>79</v>
      </c>
      <c r="R61" s="214" t="s">
        <v>187</v>
      </c>
      <c r="S61" s="43"/>
      <c r="T61" s="43"/>
      <c r="U61" s="118" t="s">
        <v>115</v>
      </c>
      <c r="V61" s="115" t="s">
        <v>1816</v>
      </c>
      <c r="W61" s="119"/>
      <c r="X61" s="239"/>
      <c r="Y61" s="289"/>
      <c r="Z61" s="117"/>
      <c r="AB61" s="117"/>
      <c r="AC61" s="117"/>
    </row>
    <row r="62" spans="1:29" ht="4.5" customHeight="1">
      <c r="A62" s="223"/>
      <c r="B62" s="224"/>
      <c r="C62" s="225"/>
      <c r="D62" s="226"/>
      <c r="E62" s="227"/>
      <c r="F62" s="228"/>
      <c r="G62" s="229"/>
      <c r="H62" s="229"/>
      <c r="I62" s="225"/>
      <c r="J62" s="224"/>
      <c r="K62" s="230"/>
      <c r="M62" s="223"/>
      <c r="N62" s="224"/>
      <c r="O62" s="225"/>
      <c r="P62" s="226"/>
      <c r="Q62" s="227"/>
      <c r="R62" s="228"/>
      <c r="S62" s="229"/>
      <c r="T62" s="229"/>
      <c r="U62" s="225"/>
      <c r="V62" s="224"/>
      <c r="W62" s="230"/>
      <c r="Y62" s="288"/>
      <c r="Z62" s="285"/>
      <c r="AA62" s="39"/>
      <c r="AB62" s="285"/>
      <c r="AC62" s="285"/>
    </row>
    <row r="63" spans="1:29" ht="12.75" customHeight="1">
      <c r="A63" s="130"/>
      <c r="B63" s="130" t="s">
        <v>117</v>
      </c>
      <c r="C63" s="131"/>
      <c r="D63" s="132" t="s">
        <v>118</v>
      </c>
      <c r="E63" s="132" t="s">
        <v>119</v>
      </c>
      <c r="F63" s="132" t="s">
        <v>120</v>
      </c>
      <c r="G63" s="133" t="s">
        <v>121</v>
      </c>
      <c r="H63" s="134"/>
      <c r="I63" s="131" t="s">
        <v>122</v>
      </c>
      <c r="J63" s="132" t="s">
        <v>117</v>
      </c>
      <c r="K63" s="130" t="s">
        <v>123</v>
      </c>
      <c r="L63" s="26">
        <v>150</v>
      </c>
      <c r="M63" s="130"/>
      <c r="N63" s="130" t="s">
        <v>117</v>
      </c>
      <c r="O63" s="131"/>
      <c r="P63" s="132" t="s">
        <v>118</v>
      </c>
      <c r="Q63" s="132" t="s">
        <v>119</v>
      </c>
      <c r="R63" s="132" t="s">
        <v>120</v>
      </c>
      <c r="S63" s="133" t="s">
        <v>121</v>
      </c>
      <c r="T63" s="134"/>
      <c r="U63" s="131" t="s">
        <v>122</v>
      </c>
      <c r="V63" s="132" t="s">
        <v>117</v>
      </c>
      <c r="W63" s="130" t="s">
        <v>123</v>
      </c>
      <c r="Y63" s="288"/>
      <c r="Z63" s="285"/>
      <c r="AA63" s="39"/>
      <c r="AB63" s="285"/>
      <c r="AC63" s="285"/>
    </row>
    <row r="64" spans="1:29" ht="12.75">
      <c r="A64" s="136" t="s">
        <v>123</v>
      </c>
      <c r="B64" s="179" t="s">
        <v>124</v>
      </c>
      <c r="C64" s="180" t="s">
        <v>125</v>
      </c>
      <c r="D64" s="181" t="s">
        <v>126</v>
      </c>
      <c r="E64" s="181" t="s">
        <v>127</v>
      </c>
      <c r="F64" s="181"/>
      <c r="G64" s="139" t="s">
        <v>125</v>
      </c>
      <c r="H64" s="139" t="s">
        <v>122</v>
      </c>
      <c r="I64" s="137"/>
      <c r="J64" s="136" t="s">
        <v>124</v>
      </c>
      <c r="K64" s="136"/>
      <c r="L64" s="26">
        <v>150</v>
      </c>
      <c r="M64" s="136" t="s">
        <v>123</v>
      </c>
      <c r="N64" s="179" t="s">
        <v>124</v>
      </c>
      <c r="O64" s="180" t="s">
        <v>125</v>
      </c>
      <c r="P64" s="181" t="s">
        <v>126</v>
      </c>
      <c r="Q64" s="181" t="s">
        <v>127</v>
      </c>
      <c r="R64" s="181"/>
      <c r="S64" s="139" t="s">
        <v>125</v>
      </c>
      <c r="T64" s="139" t="s">
        <v>122</v>
      </c>
      <c r="U64" s="137"/>
      <c r="V64" s="136" t="s">
        <v>124</v>
      </c>
      <c r="W64" s="136"/>
      <c r="Y64" s="288"/>
      <c r="Z64" s="285"/>
      <c r="AA64" s="39"/>
      <c r="AB64" s="285"/>
      <c r="AC64" s="285"/>
    </row>
    <row r="65" spans="1:29" ht="16.5" customHeight="1">
      <c r="A65" s="296">
        <v>-9.625</v>
      </c>
      <c r="B65" s="297">
        <v>0</v>
      </c>
      <c r="C65" s="298">
        <v>3</v>
      </c>
      <c r="D65" s="299" t="s">
        <v>131</v>
      </c>
      <c r="E65" s="300" t="s">
        <v>115</v>
      </c>
      <c r="F65" s="301">
        <v>8</v>
      </c>
      <c r="G65" s="302"/>
      <c r="H65" s="302">
        <v>470</v>
      </c>
      <c r="I65" s="303">
        <v>4</v>
      </c>
      <c r="J65" s="304"/>
      <c r="K65" s="296">
        <v>-3.5</v>
      </c>
      <c r="L65" s="26"/>
      <c r="M65" s="141">
        <v>10.625</v>
      </c>
      <c r="N65" s="142">
        <v>6</v>
      </c>
      <c r="O65" s="143">
        <v>3</v>
      </c>
      <c r="P65" s="182" t="s">
        <v>728</v>
      </c>
      <c r="Q65" s="144" t="s">
        <v>115</v>
      </c>
      <c r="R65" s="145">
        <v>8</v>
      </c>
      <c r="S65" s="146">
        <v>800</v>
      </c>
      <c r="T65" s="146"/>
      <c r="U65" s="147">
        <v>4</v>
      </c>
      <c r="V65" s="148">
        <v>0</v>
      </c>
      <c r="W65" s="149">
        <v>-10.625</v>
      </c>
      <c r="Y65" s="288"/>
      <c r="Z65" s="285"/>
      <c r="AA65" s="39"/>
      <c r="AB65" s="285"/>
      <c r="AC65" s="285"/>
    </row>
    <row r="66" spans="1:29" ht="16.5" customHeight="1">
      <c r="A66" s="141">
        <v>0.4375</v>
      </c>
      <c r="B66" s="142">
        <v>3</v>
      </c>
      <c r="C66" s="143">
        <v>6</v>
      </c>
      <c r="D66" s="182" t="s">
        <v>129</v>
      </c>
      <c r="E66" s="144" t="s">
        <v>115</v>
      </c>
      <c r="F66" s="145">
        <v>7</v>
      </c>
      <c r="G66" s="146">
        <v>50</v>
      </c>
      <c r="H66" s="146"/>
      <c r="I66" s="147">
        <v>1</v>
      </c>
      <c r="J66" s="148">
        <v>3</v>
      </c>
      <c r="K66" s="149">
        <f>-A66</f>
        <v>-0.4375</v>
      </c>
      <c r="L66" s="26"/>
      <c r="M66" s="141">
        <v>-5.375</v>
      </c>
      <c r="N66" s="142">
        <v>0</v>
      </c>
      <c r="O66" s="143">
        <v>6</v>
      </c>
      <c r="P66" s="182" t="s">
        <v>181</v>
      </c>
      <c r="Q66" s="144" t="s">
        <v>5</v>
      </c>
      <c r="R66" s="145">
        <v>8</v>
      </c>
      <c r="S66" s="146"/>
      <c r="T66" s="146">
        <v>50</v>
      </c>
      <c r="U66" s="147">
        <v>1</v>
      </c>
      <c r="V66" s="148">
        <v>6</v>
      </c>
      <c r="W66" s="149">
        <v>5.375</v>
      </c>
      <c r="Y66" s="288"/>
      <c r="Z66" s="285"/>
      <c r="AA66" s="39"/>
      <c r="AB66" s="285"/>
      <c r="AC66" s="285"/>
    </row>
    <row r="67" spans="1:29" ht="16.5" customHeight="1">
      <c r="A67" s="141">
        <v>0.4375</v>
      </c>
      <c r="B67" s="142">
        <v>3</v>
      </c>
      <c r="C67" s="143">
        <v>2</v>
      </c>
      <c r="D67" s="182" t="s">
        <v>224</v>
      </c>
      <c r="E67" s="144" t="s">
        <v>115</v>
      </c>
      <c r="F67" s="145">
        <v>8</v>
      </c>
      <c r="G67" s="146">
        <v>50</v>
      </c>
      <c r="H67" s="146"/>
      <c r="I67" s="147">
        <v>8</v>
      </c>
      <c r="J67" s="148">
        <v>3</v>
      </c>
      <c r="K67" s="149">
        <f>-A67</f>
        <v>-0.4375</v>
      </c>
      <c r="L67" s="26"/>
      <c r="M67" s="141">
        <v>0.375</v>
      </c>
      <c r="N67" s="142">
        <v>4</v>
      </c>
      <c r="O67" s="143">
        <v>2</v>
      </c>
      <c r="P67" s="182" t="s">
        <v>774</v>
      </c>
      <c r="Q67" s="144" t="s">
        <v>109</v>
      </c>
      <c r="R67" s="145">
        <v>8</v>
      </c>
      <c r="S67" s="146">
        <v>200</v>
      </c>
      <c r="T67" s="146"/>
      <c r="U67" s="147">
        <v>8</v>
      </c>
      <c r="V67" s="148">
        <v>2</v>
      </c>
      <c r="W67" s="149">
        <v>-0.375</v>
      </c>
      <c r="Y67" s="288"/>
      <c r="Z67" s="288"/>
      <c r="AA67" s="39"/>
      <c r="AB67" s="285"/>
      <c r="AC67" s="285"/>
    </row>
    <row r="68" spans="1:29" ht="16.5" customHeight="1">
      <c r="A68" s="141">
        <v>0.4375</v>
      </c>
      <c r="B68" s="142">
        <v>3</v>
      </c>
      <c r="C68" s="143">
        <v>7</v>
      </c>
      <c r="D68" s="182" t="s">
        <v>224</v>
      </c>
      <c r="E68" s="144" t="s">
        <v>115</v>
      </c>
      <c r="F68" s="145">
        <v>8</v>
      </c>
      <c r="G68" s="146">
        <v>50</v>
      </c>
      <c r="H68" s="146"/>
      <c r="I68" s="147">
        <v>5</v>
      </c>
      <c r="J68" s="148">
        <v>3</v>
      </c>
      <c r="K68" s="149">
        <f>-A68</f>
        <v>-0.4375</v>
      </c>
      <c r="L68" s="26"/>
      <c r="M68" s="141">
        <v>-2.125</v>
      </c>
      <c r="N68" s="142">
        <v>2</v>
      </c>
      <c r="O68" s="143">
        <v>7</v>
      </c>
      <c r="P68" s="182" t="s">
        <v>135</v>
      </c>
      <c r="Q68" s="144" t="s">
        <v>5</v>
      </c>
      <c r="R68" s="145">
        <v>8</v>
      </c>
      <c r="S68" s="146">
        <v>110</v>
      </c>
      <c r="T68" s="146"/>
      <c r="U68" s="147">
        <v>5</v>
      </c>
      <c r="V68" s="148">
        <v>4</v>
      </c>
      <c r="W68" s="149">
        <v>2.125</v>
      </c>
      <c r="Y68" s="295"/>
      <c r="Z68" s="295"/>
      <c r="AB68" s="192"/>
      <c r="AC68" s="192"/>
    </row>
    <row r="69" spans="1:29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  <c r="X69" s="239"/>
      <c r="Y69" s="238"/>
      <c r="Z69" s="27"/>
      <c r="AB69" s="27"/>
      <c r="AC69" s="27"/>
    </row>
    <row r="70" spans="1:29" s="39" customFormat="1" ht="14.25">
      <c r="A70" s="18"/>
      <c r="B70" s="19" t="s">
        <v>61</v>
      </c>
      <c r="C70" s="20"/>
      <c r="D70" s="19"/>
      <c r="E70" s="21" t="s">
        <v>227</v>
      </c>
      <c r="F70" s="22"/>
      <c r="G70" s="23" t="s">
        <v>63</v>
      </c>
      <c r="H70" s="23"/>
      <c r="I70" s="24" t="s">
        <v>137</v>
      </c>
      <c r="J70" s="24"/>
      <c r="K70" s="25"/>
      <c r="L70" s="26">
        <v>150</v>
      </c>
      <c r="M70" s="18"/>
      <c r="N70" s="19" t="s">
        <v>61</v>
      </c>
      <c r="O70" s="20"/>
      <c r="P70" s="19"/>
      <c r="Q70" s="21" t="s">
        <v>228</v>
      </c>
      <c r="R70" s="22"/>
      <c r="S70" s="23" t="s">
        <v>63</v>
      </c>
      <c r="T70" s="23"/>
      <c r="U70" s="24" t="s">
        <v>139</v>
      </c>
      <c r="V70" s="24"/>
      <c r="W70" s="25"/>
      <c r="X70" s="239"/>
      <c r="Y70" s="238"/>
      <c r="Z70" s="25"/>
      <c r="AB70" s="25"/>
      <c r="AC70" s="25"/>
    </row>
    <row r="71" spans="1:29" s="39" customFormat="1" ht="12.75">
      <c r="A71" s="28"/>
      <c r="B71" s="28"/>
      <c r="C71" s="29"/>
      <c r="D71" s="30"/>
      <c r="E71" s="30"/>
      <c r="F71" s="30"/>
      <c r="G71" s="31" t="s">
        <v>67</v>
      </c>
      <c r="H71" s="31"/>
      <c r="I71" s="24" t="s">
        <v>141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67</v>
      </c>
      <c r="T71" s="31"/>
      <c r="U71" s="24" t="s">
        <v>68</v>
      </c>
      <c r="V71" s="24"/>
      <c r="W71" s="25"/>
      <c r="X71" s="239"/>
      <c r="Y71" s="238"/>
      <c r="Z71" s="25"/>
      <c r="AB71" s="25"/>
      <c r="AC71" s="25"/>
    </row>
    <row r="72" spans="1:29" s="39" customFormat="1" ht="4.5" customHeight="1">
      <c r="A72" s="198"/>
      <c r="B72" s="199"/>
      <c r="C72" s="200"/>
      <c r="D72" s="201"/>
      <c r="E72" s="202"/>
      <c r="F72" s="203"/>
      <c r="G72" s="204"/>
      <c r="H72" s="204"/>
      <c r="I72" s="200"/>
      <c r="J72" s="199"/>
      <c r="K72" s="205"/>
      <c r="L72" s="26"/>
      <c r="M72" s="198"/>
      <c r="N72" s="199"/>
      <c r="O72" s="200"/>
      <c r="P72" s="201"/>
      <c r="Q72" s="202"/>
      <c r="R72" s="203"/>
      <c r="S72" s="204"/>
      <c r="T72" s="204"/>
      <c r="U72" s="200"/>
      <c r="V72" s="199"/>
      <c r="W72" s="205"/>
      <c r="X72" s="239"/>
      <c r="Y72" s="286"/>
      <c r="Z72" s="283"/>
      <c r="AB72" s="283"/>
      <c r="AC72" s="283"/>
    </row>
    <row r="73" spans="1:29" s="39" customFormat="1" ht="12.75" customHeight="1">
      <c r="A73" s="206"/>
      <c r="B73" s="32"/>
      <c r="C73" s="33"/>
      <c r="D73" s="207"/>
      <c r="E73" s="208" t="s">
        <v>70</v>
      </c>
      <c r="F73" s="35" t="s">
        <v>831</v>
      </c>
      <c r="G73" s="36"/>
      <c r="H73" s="42"/>
      <c r="I73" s="42"/>
      <c r="J73" s="275"/>
      <c r="K73" s="209"/>
      <c r="L73" s="38"/>
      <c r="M73" s="206"/>
      <c r="N73" s="32"/>
      <c r="O73" s="33"/>
      <c r="P73" s="207"/>
      <c r="Q73" s="208" t="s">
        <v>70</v>
      </c>
      <c r="R73" s="35" t="s">
        <v>1817</v>
      </c>
      <c r="S73" s="36"/>
      <c r="T73" s="42"/>
      <c r="U73" s="42"/>
      <c r="V73" s="275"/>
      <c r="W73" s="209"/>
      <c r="X73" s="239"/>
      <c r="Y73" s="287"/>
      <c r="Z73" s="284"/>
      <c r="AB73" s="284"/>
      <c r="AC73" s="284"/>
    </row>
    <row r="74" spans="1:29" s="39" customFormat="1" ht="12.75" customHeight="1">
      <c r="A74" s="206"/>
      <c r="B74" s="32"/>
      <c r="C74" s="33"/>
      <c r="D74" s="207"/>
      <c r="E74" s="210" t="s">
        <v>73</v>
      </c>
      <c r="F74" s="35" t="s">
        <v>1437</v>
      </c>
      <c r="G74" s="211"/>
      <c r="H74" s="42"/>
      <c r="I74" s="44"/>
      <c r="J74" s="27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8.1</v>
      </c>
      <c r="K74" s="277"/>
      <c r="L74" s="38"/>
      <c r="M74" s="206"/>
      <c r="N74" s="32"/>
      <c r="O74" s="33"/>
      <c r="P74" s="207"/>
      <c r="Q74" s="210" t="s">
        <v>73</v>
      </c>
      <c r="R74" s="35" t="s">
        <v>1244</v>
      </c>
      <c r="S74" s="211"/>
      <c r="T74" s="42"/>
      <c r="U74" s="44"/>
      <c r="V74" s="27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6.1</v>
      </c>
      <c r="W74" s="277"/>
      <c r="X74" s="239"/>
      <c r="Y74" s="287"/>
      <c r="Z74" s="284"/>
      <c r="AB74" s="284"/>
      <c r="AC74" s="284"/>
    </row>
    <row r="75" spans="1:29" s="39" customFormat="1" ht="12.75" customHeight="1">
      <c r="A75" s="206"/>
      <c r="B75" s="32"/>
      <c r="C75" s="33"/>
      <c r="D75" s="207"/>
      <c r="E75" s="210" t="s">
        <v>76</v>
      </c>
      <c r="F75" s="35" t="s">
        <v>357</v>
      </c>
      <c r="G75" s="36"/>
      <c r="H75" s="42"/>
      <c r="I75" s="27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9.1</v>
      </c>
      <c r="J75" s="276" t="str">
        <f>IF(J74="","","+")</f>
        <v>+</v>
      </c>
      <c r="K75" s="27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L75" s="38"/>
      <c r="M75" s="206"/>
      <c r="N75" s="32"/>
      <c r="O75" s="33"/>
      <c r="P75" s="207"/>
      <c r="Q75" s="210" t="s">
        <v>76</v>
      </c>
      <c r="R75" s="35" t="s">
        <v>78</v>
      </c>
      <c r="S75" s="36"/>
      <c r="T75" s="42"/>
      <c r="U75" s="27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10.1</v>
      </c>
      <c r="V75" s="276" t="str">
        <f>IF(V74="","","+")</f>
        <v>+</v>
      </c>
      <c r="W75" s="27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15.1</v>
      </c>
      <c r="X75" s="239"/>
      <c r="Y75" s="287"/>
      <c r="Z75" s="284"/>
      <c r="AB75" s="284"/>
      <c r="AC75" s="284"/>
    </row>
    <row r="76" spans="1:29" s="39" customFormat="1" ht="12.75" customHeight="1">
      <c r="A76" s="206"/>
      <c r="B76" s="32"/>
      <c r="C76" s="33"/>
      <c r="D76" s="207"/>
      <c r="E76" s="208" t="s">
        <v>79</v>
      </c>
      <c r="F76" s="35" t="s">
        <v>450</v>
      </c>
      <c r="G76" s="36"/>
      <c r="H76" s="42"/>
      <c r="I76" s="44"/>
      <c r="J76" s="27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K76" s="277"/>
      <c r="L76" s="38"/>
      <c r="M76" s="206"/>
      <c r="N76" s="32"/>
      <c r="O76" s="33"/>
      <c r="P76" s="207"/>
      <c r="Q76" s="208" t="s">
        <v>79</v>
      </c>
      <c r="R76" s="212" t="s">
        <v>382</v>
      </c>
      <c r="S76" s="36"/>
      <c r="T76" s="42"/>
      <c r="U76" s="44"/>
      <c r="V76" s="27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9.1</v>
      </c>
      <c r="W76" s="277"/>
      <c r="X76" s="239"/>
      <c r="Y76" s="287"/>
      <c r="Z76" s="284"/>
      <c r="AB76" s="284"/>
      <c r="AC76" s="284"/>
    </row>
    <row r="77" spans="1:29" s="39" customFormat="1" ht="12.75" customHeight="1">
      <c r="A77" s="213" t="s">
        <v>70</v>
      </c>
      <c r="B77" s="214" t="s">
        <v>456</v>
      </c>
      <c r="C77" s="33"/>
      <c r="D77" s="207"/>
      <c r="F77" s="36"/>
      <c r="G77" s="208" t="s">
        <v>70</v>
      </c>
      <c r="H77" s="216" t="s">
        <v>1183</v>
      </c>
      <c r="I77" s="36"/>
      <c r="J77" s="211"/>
      <c r="K77" s="209"/>
      <c r="L77" s="38"/>
      <c r="M77" s="213" t="s">
        <v>70</v>
      </c>
      <c r="N77" s="214" t="s">
        <v>546</v>
      </c>
      <c r="O77" s="33"/>
      <c r="P77" s="207"/>
      <c r="R77" s="36"/>
      <c r="S77" s="208" t="s">
        <v>70</v>
      </c>
      <c r="T77" s="216" t="s">
        <v>618</v>
      </c>
      <c r="U77" s="36"/>
      <c r="V77" s="211"/>
      <c r="W77" s="209"/>
      <c r="X77" s="239"/>
      <c r="Y77" s="287"/>
      <c r="Z77" s="284"/>
      <c r="AB77" s="284"/>
      <c r="AC77" s="284"/>
    </row>
    <row r="78" spans="1:29" s="39" customFormat="1" ht="12.75" customHeight="1">
      <c r="A78" s="217" t="s">
        <v>73</v>
      </c>
      <c r="B78" s="214" t="s">
        <v>1818</v>
      </c>
      <c r="C78" s="45"/>
      <c r="D78" s="207"/>
      <c r="F78" s="218"/>
      <c r="G78" s="210" t="s">
        <v>73</v>
      </c>
      <c r="H78" s="216" t="s">
        <v>1819</v>
      </c>
      <c r="I78" s="36"/>
      <c r="J78" s="211"/>
      <c r="K78" s="209"/>
      <c r="L78" s="38"/>
      <c r="M78" s="217" t="s">
        <v>73</v>
      </c>
      <c r="N78" s="219" t="s">
        <v>1699</v>
      </c>
      <c r="O78" s="45"/>
      <c r="P78" s="207"/>
      <c r="R78" s="218"/>
      <c r="S78" s="210" t="s">
        <v>73</v>
      </c>
      <c r="T78" s="216" t="s">
        <v>1820</v>
      </c>
      <c r="U78" s="36"/>
      <c r="V78" s="211"/>
      <c r="W78" s="209"/>
      <c r="X78" s="239"/>
      <c r="Y78" s="287"/>
      <c r="Z78" s="284"/>
      <c r="AB78" s="284"/>
      <c r="AC78" s="284"/>
    </row>
    <row r="79" spans="1:29" s="39" customFormat="1" ht="12.75" customHeight="1">
      <c r="A79" s="217" t="s">
        <v>76</v>
      </c>
      <c r="B79" s="214" t="s">
        <v>352</v>
      </c>
      <c r="C79" s="33"/>
      <c r="D79" s="207"/>
      <c r="F79" s="218"/>
      <c r="G79" s="210" t="s">
        <v>76</v>
      </c>
      <c r="H79" s="216" t="s">
        <v>1821</v>
      </c>
      <c r="I79" s="36"/>
      <c r="J79" s="36"/>
      <c r="K79" s="209"/>
      <c r="L79" s="38"/>
      <c r="M79" s="217" t="s">
        <v>76</v>
      </c>
      <c r="N79" s="214" t="s">
        <v>72</v>
      </c>
      <c r="O79" s="33"/>
      <c r="P79" s="207"/>
      <c r="R79" s="218"/>
      <c r="S79" s="210" t="s">
        <v>76</v>
      </c>
      <c r="T79" s="216" t="s">
        <v>114</v>
      </c>
      <c r="U79" s="36"/>
      <c r="V79" s="36"/>
      <c r="W79" s="209"/>
      <c r="X79" s="239"/>
      <c r="Y79" s="287"/>
      <c r="Z79" s="284"/>
      <c r="AB79" s="284"/>
      <c r="AC79" s="284"/>
    </row>
    <row r="80" spans="1:29" s="39" customFormat="1" ht="12.75" customHeight="1">
      <c r="A80" s="213" t="s">
        <v>79</v>
      </c>
      <c r="B80" s="214" t="s">
        <v>902</v>
      </c>
      <c r="C80" s="45"/>
      <c r="D80" s="207"/>
      <c r="F80" s="36"/>
      <c r="G80" s="208" t="s">
        <v>79</v>
      </c>
      <c r="H80" s="216" t="s">
        <v>479</v>
      </c>
      <c r="I80" s="95"/>
      <c r="J80" s="108" t="s">
        <v>96</v>
      </c>
      <c r="K80" s="97"/>
      <c r="L80" s="38"/>
      <c r="M80" s="213" t="s">
        <v>79</v>
      </c>
      <c r="N80" s="214" t="s">
        <v>1822</v>
      </c>
      <c r="O80" s="45"/>
      <c r="P80" s="207"/>
      <c r="R80" s="36"/>
      <c r="S80" s="208" t="s">
        <v>79</v>
      </c>
      <c r="T80" s="216" t="s">
        <v>617</v>
      </c>
      <c r="U80" s="95"/>
      <c r="V80" s="108" t="s">
        <v>96</v>
      </c>
      <c r="W80" s="97"/>
      <c r="X80" s="239"/>
      <c r="Y80" s="288"/>
      <c r="Z80" s="285"/>
      <c r="AB80" s="285"/>
      <c r="AC80" s="285"/>
    </row>
    <row r="81" spans="1:29" s="39" customFormat="1" ht="12.75" customHeight="1">
      <c r="A81" s="220"/>
      <c r="B81" s="45"/>
      <c r="C81" s="208"/>
      <c r="D81" s="207"/>
      <c r="E81" s="208" t="s">
        <v>70</v>
      </c>
      <c r="F81" s="35" t="s">
        <v>1046</v>
      </c>
      <c r="G81" s="36"/>
      <c r="H81" s="221"/>
      <c r="I81" s="112" t="s">
        <v>100</v>
      </c>
      <c r="J81" s="113" t="s">
        <v>1823</v>
      </c>
      <c r="K81" s="97"/>
      <c r="L81" s="38"/>
      <c r="M81" s="220"/>
      <c r="N81" s="45"/>
      <c r="O81" s="208"/>
      <c r="P81" s="207"/>
      <c r="Q81" s="208" t="s">
        <v>70</v>
      </c>
      <c r="R81" s="35" t="s">
        <v>68</v>
      </c>
      <c r="S81" s="36"/>
      <c r="T81" s="221"/>
      <c r="U81" s="112" t="s">
        <v>100</v>
      </c>
      <c r="V81" s="113" t="s">
        <v>1824</v>
      </c>
      <c r="W81" s="97"/>
      <c r="X81" s="239"/>
      <c r="Y81" s="288"/>
      <c r="Z81" s="285"/>
      <c r="AB81" s="285"/>
      <c r="AC81" s="285"/>
    </row>
    <row r="82" spans="1:29" s="39" customFormat="1" ht="12.75" customHeight="1">
      <c r="A82" s="206"/>
      <c r="B82" s="114" t="s">
        <v>104</v>
      </c>
      <c r="C82" s="33"/>
      <c r="D82" s="207"/>
      <c r="E82" s="210" t="s">
        <v>73</v>
      </c>
      <c r="F82" s="35" t="s">
        <v>612</v>
      </c>
      <c r="G82" s="36"/>
      <c r="H82" s="42"/>
      <c r="I82" s="112" t="s">
        <v>5</v>
      </c>
      <c r="J82" s="115" t="s">
        <v>1823</v>
      </c>
      <c r="K82" s="97"/>
      <c r="L82" s="38"/>
      <c r="M82" s="206"/>
      <c r="N82" s="114" t="s">
        <v>104</v>
      </c>
      <c r="O82" s="33"/>
      <c r="P82" s="207"/>
      <c r="Q82" s="210" t="s">
        <v>73</v>
      </c>
      <c r="R82" s="35" t="s">
        <v>547</v>
      </c>
      <c r="S82" s="36"/>
      <c r="T82" s="42"/>
      <c r="U82" s="112" t="s">
        <v>5</v>
      </c>
      <c r="V82" s="115" t="s">
        <v>1824</v>
      </c>
      <c r="W82" s="97"/>
      <c r="X82" s="239"/>
      <c r="Y82" s="288"/>
      <c r="Z82" s="285"/>
      <c r="AB82" s="285"/>
      <c r="AC82" s="285"/>
    </row>
    <row r="83" spans="1:29" s="39" customFormat="1" ht="12.75" customHeight="1">
      <c r="A83" s="206"/>
      <c r="B83" s="114" t="s">
        <v>1480</v>
      </c>
      <c r="C83" s="33"/>
      <c r="D83" s="207"/>
      <c r="E83" s="210" t="s">
        <v>76</v>
      </c>
      <c r="F83" s="35" t="s">
        <v>799</v>
      </c>
      <c r="G83" s="211"/>
      <c r="H83" s="42"/>
      <c r="I83" s="112" t="s">
        <v>109</v>
      </c>
      <c r="J83" s="115" t="s">
        <v>1825</v>
      </c>
      <c r="K83" s="97"/>
      <c r="L83" s="38"/>
      <c r="M83" s="206"/>
      <c r="N83" s="114" t="s">
        <v>1177</v>
      </c>
      <c r="O83" s="33"/>
      <c r="P83" s="207"/>
      <c r="Q83" s="210" t="s">
        <v>76</v>
      </c>
      <c r="R83" s="35" t="s">
        <v>1826</v>
      </c>
      <c r="S83" s="211"/>
      <c r="T83" s="42"/>
      <c r="U83" s="112" t="s">
        <v>109</v>
      </c>
      <c r="V83" s="115" t="s">
        <v>1827</v>
      </c>
      <c r="W83" s="97"/>
      <c r="X83" s="239"/>
      <c r="Y83" s="288"/>
      <c r="Z83" s="285"/>
      <c r="AB83" s="285"/>
      <c r="AC83" s="285"/>
    </row>
    <row r="84" spans="1:29" s="39" customFormat="1" ht="12.75" customHeight="1">
      <c r="A84" s="222"/>
      <c r="B84" s="43"/>
      <c r="C84" s="43"/>
      <c r="D84" s="207"/>
      <c r="E84" s="208" t="s">
        <v>79</v>
      </c>
      <c r="F84" s="214" t="s">
        <v>1828</v>
      </c>
      <c r="G84" s="43"/>
      <c r="H84" s="43"/>
      <c r="I84" s="118" t="s">
        <v>115</v>
      </c>
      <c r="J84" s="115" t="s">
        <v>1825</v>
      </c>
      <c r="K84" s="119"/>
      <c r="L84" s="46"/>
      <c r="M84" s="222"/>
      <c r="N84" s="43"/>
      <c r="O84" s="43"/>
      <c r="P84" s="207"/>
      <c r="Q84" s="208" t="s">
        <v>79</v>
      </c>
      <c r="R84" s="214" t="s">
        <v>319</v>
      </c>
      <c r="S84" s="43"/>
      <c r="T84" s="43"/>
      <c r="U84" s="118" t="s">
        <v>115</v>
      </c>
      <c r="V84" s="115" t="s">
        <v>1829</v>
      </c>
      <c r="W84" s="119"/>
      <c r="X84" s="239"/>
      <c r="Y84" s="289"/>
      <c r="Z84" s="117"/>
      <c r="AB84" s="117"/>
      <c r="AC84" s="117"/>
    </row>
    <row r="85" spans="1:29" ht="4.5" customHeight="1">
      <c r="A85" s="223"/>
      <c r="B85" s="224"/>
      <c r="C85" s="225"/>
      <c r="D85" s="226"/>
      <c r="E85" s="227"/>
      <c r="F85" s="228"/>
      <c r="G85" s="229"/>
      <c r="H85" s="229"/>
      <c r="I85" s="225"/>
      <c r="J85" s="224"/>
      <c r="K85" s="230"/>
      <c r="M85" s="223"/>
      <c r="N85" s="224"/>
      <c r="O85" s="225"/>
      <c r="P85" s="226"/>
      <c r="Q85" s="227"/>
      <c r="R85" s="228"/>
      <c r="S85" s="229"/>
      <c r="T85" s="229"/>
      <c r="U85" s="225"/>
      <c r="V85" s="224"/>
      <c r="W85" s="230"/>
      <c r="Y85" s="286"/>
      <c r="Z85" s="283"/>
      <c r="AB85" s="283"/>
      <c r="AC85" s="283"/>
    </row>
    <row r="86" spans="1:31" ht="12.75" customHeight="1">
      <c r="A86" s="130"/>
      <c r="B86" s="130" t="s">
        <v>117</v>
      </c>
      <c r="C86" s="131"/>
      <c r="D86" s="132" t="s">
        <v>118</v>
      </c>
      <c r="E86" s="132" t="s">
        <v>119</v>
      </c>
      <c r="F86" s="132" t="s">
        <v>120</v>
      </c>
      <c r="G86" s="133" t="s">
        <v>121</v>
      </c>
      <c r="H86" s="134"/>
      <c r="I86" s="131" t="s">
        <v>122</v>
      </c>
      <c r="J86" s="132" t="s">
        <v>117</v>
      </c>
      <c r="K86" s="130" t="s">
        <v>123</v>
      </c>
      <c r="L86" s="26">
        <v>150</v>
      </c>
      <c r="M86" s="130"/>
      <c r="N86" s="130" t="s">
        <v>117</v>
      </c>
      <c r="O86" s="131"/>
      <c r="P86" s="132" t="s">
        <v>118</v>
      </c>
      <c r="Q86" s="132" t="s">
        <v>119</v>
      </c>
      <c r="R86" s="132" t="s">
        <v>120</v>
      </c>
      <c r="S86" s="133" t="s">
        <v>121</v>
      </c>
      <c r="T86" s="134"/>
      <c r="U86" s="131" t="s">
        <v>122</v>
      </c>
      <c r="V86" s="132" t="s">
        <v>117</v>
      </c>
      <c r="W86" s="130" t="s">
        <v>123</v>
      </c>
      <c r="X86" s="290" t="s">
        <v>1786</v>
      </c>
      <c r="Y86" s="291"/>
      <c r="Z86" s="311" t="s">
        <v>1230</v>
      </c>
      <c r="AA86" s="313" t="s">
        <v>1231</v>
      </c>
      <c r="AB86" s="315" t="s">
        <v>1232</v>
      </c>
      <c r="AC86" s="311" t="s">
        <v>1233</v>
      </c>
      <c r="AD86" s="313" t="s">
        <v>1231</v>
      </c>
      <c r="AE86" s="315" t="s">
        <v>1232</v>
      </c>
    </row>
    <row r="87" spans="1:31" ht="12.75">
      <c r="A87" s="136" t="s">
        <v>123</v>
      </c>
      <c r="B87" s="179" t="s">
        <v>124</v>
      </c>
      <c r="C87" s="180" t="s">
        <v>125</v>
      </c>
      <c r="D87" s="181" t="s">
        <v>126</v>
      </c>
      <c r="E87" s="181" t="s">
        <v>127</v>
      </c>
      <c r="F87" s="181"/>
      <c r="G87" s="139" t="s">
        <v>125</v>
      </c>
      <c r="H87" s="139" t="s">
        <v>122</v>
      </c>
      <c r="I87" s="137"/>
      <c r="J87" s="136" t="s">
        <v>124</v>
      </c>
      <c r="K87" s="136"/>
      <c r="L87" s="26">
        <v>150</v>
      </c>
      <c r="M87" s="136" t="s">
        <v>123</v>
      </c>
      <c r="N87" s="179" t="s">
        <v>124</v>
      </c>
      <c r="O87" s="180" t="s">
        <v>125</v>
      </c>
      <c r="P87" s="181" t="s">
        <v>126</v>
      </c>
      <c r="Q87" s="181" t="s">
        <v>127</v>
      </c>
      <c r="R87" s="181"/>
      <c r="S87" s="139" t="s">
        <v>125</v>
      </c>
      <c r="T87" s="139" t="s">
        <v>122</v>
      </c>
      <c r="U87" s="137"/>
      <c r="V87" s="136" t="s">
        <v>124</v>
      </c>
      <c r="W87" s="136"/>
      <c r="X87" s="292" t="s">
        <v>125</v>
      </c>
      <c r="Y87" s="293" t="s">
        <v>122</v>
      </c>
      <c r="Z87" s="312"/>
      <c r="AA87" s="314"/>
      <c r="AB87" s="316"/>
      <c r="AC87" s="312"/>
      <c r="AD87" s="314"/>
      <c r="AE87" s="316"/>
    </row>
    <row r="88" spans="1:31" ht="16.5" customHeight="1">
      <c r="A88" s="141">
        <v>0</v>
      </c>
      <c r="B88" s="142">
        <v>3</v>
      </c>
      <c r="C88" s="143">
        <v>5</v>
      </c>
      <c r="D88" s="182" t="s">
        <v>135</v>
      </c>
      <c r="E88" s="144" t="s">
        <v>100</v>
      </c>
      <c r="F88" s="145">
        <v>7</v>
      </c>
      <c r="G88" s="146"/>
      <c r="H88" s="146">
        <v>100</v>
      </c>
      <c r="I88" s="147">
        <v>6</v>
      </c>
      <c r="J88" s="148">
        <v>3</v>
      </c>
      <c r="K88" s="149">
        <v>0</v>
      </c>
      <c r="L88" s="26"/>
      <c r="M88" s="141">
        <v>-4.5</v>
      </c>
      <c r="N88" s="142">
        <v>1</v>
      </c>
      <c r="O88" s="143">
        <v>5</v>
      </c>
      <c r="P88" s="182" t="s">
        <v>1803</v>
      </c>
      <c r="Q88" s="144" t="s">
        <v>5</v>
      </c>
      <c r="R88" s="145">
        <v>9</v>
      </c>
      <c r="S88" s="146"/>
      <c r="T88" s="146">
        <v>300</v>
      </c>
      <c r="U88" s="147">
        <v>6</v>
      </c>
      <c r="V88" s="148">
        <v>5</v>
      </c>
      <c r="W88" s="149">
        <v>4.5</v>
      </c>
      <c r="X88" s="294">
        <f>A88+M88+A111</f>
        <v>-5.25</v>
      </c>
      <c r="Y88" s="242">
        <f>K88+W88+K111</f>
        <v>5.25</v>
      </c>
      <c r="Z88" s="196">
        <f>O88</f>
        <v>5</v>
      </c>
      <c r="AA88" s="243">
        <f>IF(AND(G88&gt;0,G88&lt;1),2*G88,MATCH(A88,{-40000,-0.4999999999,0.5,40000},1)-1)+IF(AND(S88&gt;0,S88&lt;1),2*S88,MATCH(M88,{-40000,-0.4999999999,0.5,40000},1)-1)+IF(AND(G111&gt;0,G111&lt;1),2*G111,MATCH(A111,{-40000,-0.4999999999,0.5,40000},1)-1)</f>
        <v>1</v>
      </c>
      <c r="AB88" s="243">
        <f>MATCH(X88,{-40000,-9.9999999999,-6.9999999999,-2.9999999999,3,7,10,40000},1)/2-0.5</f>
        <v>1</v>
      </c>
      <c r="AC88" s="196">
        <f>U88</f>
        <v>6</v>
      </c>
      <c r="AD88" s="243">
        <f>IF(AND(H88&gt;0,H88&lt;1),2*H88,MATCH(K88,{-40000,-0.4999999999,0.5,40000},1)-1)+IF(AND(T88&gt;0,T88&lt;1),2*T88,MATCH(W88,{-40000,-0.4999999999,0.5,40000},1)-1)+IF(AND(H111&gt;0,H111&lt;1),2*H111,MATCH(K111,{-40000,-0.4999999999,0.5,40000},1)-1)</f>
        <v>5</v>
      </c>
      <c r="AE88" s="243">
        <f>MATCH(Y88,{-40000,-9.9999999999,-6.9999999999,-2.9999999999,3,7,10,40000},1)/2-0.5</f>
        <v>2</v>
      </c>
    </row>
    <row r="89" spans="1:31" ht="16.5" customHeight="1">
      <c r="A89" s="141">
        <v>0</v>
      </c>
      <c r="B89" s="142">
        <v>3</v>
      </c>
      <c r="C89" s="143">
        <v>4</v>
      </c>
      <c r="D89" s="190" t="s">
        <v>261</v>
      </c>
      <c r="E89" s="144" t="s">
        <v>5</v>
      </c>
      <c r="F89" s="145">
        <v>6</v>
      </c>
      <c r="G89" s="146"/>
      <c r="H89" s="146">
        <v>100</v>
      </c>
      <c r="I89" s="147">
        <v>8</v>
      </c>
      <c r="J89" s="148">
        <v>3</v>
      </c>
      <c r="K89" s="149">
        <v>0</v>
      </c>
      <c r="L89" s="26"/>
      <c r="M89" s="141">
        <v>4.5</v>
      </c>
      <c r="N89" s="142">
        <v>5</v>
      </c>
      <c r="O89" s="143">
        <v>4</v>
      </c>
      <c r="P89" s="182" t="s">
        <v>179</v>
      </c>
      <c r="Q89" s="144" t="s">
        <v>109</v>
      </c>
      <c r="R89" s="145">
        <v>8</v>
      </c>
      <c r="S89" s="146">
        <v>100</v>
      </c>
      <c r="T89" s="146"/>
      <c r="U89" s="147">
        <v>8</v>
      </c>
      <c r="V89" s="148">
        <v>1</v>
      </c>
      <c r="W89" s="149">
        <v>-4.5</v>
      </c>
      <c r="X89" s="294">
        <f>A89+M89+A112</f>
        <v>2.75</v>
      </c>
      <c r="Y89" s="242">
        <f>K89+W89+K112</f>
        <v>-2.75</v>
      </c>
      <c r="Z89" s="196">
        <f>O89</f>
        <v>4</v>
      </c>
      <c r="AA89" s="243">
        <f>IF(AND(G89&gt;0,G89&lt;1),2*G89,MATCH(A89,{-40000,-0.4999999999,0.5,40000},1)-1)+IF(AND(S89&gt;0,S89&lt;1),2*S89,MATCH(M89,{-40000,-0.4999999999,0.5,40000},1)-1)+IF(AND(G112&gt;0,G112&lt;1),2*G112,MATCH(A112,{-40000,-0.4999999999,0.5,40000},1)-1)</f>
        <v>3</v>
      </c>
      <c r="AB89" s="243">
        <f>MATCH(X89,{-40000,-9.9999999999,-6.9999999999,-2.9999999999,3,7,10,40000},1)/2-0.5</f>
        <v>1.5</v>
      </c>
      <c r="AC89" s="196">
        <f>U89</f>
        <v>8</v>
      </c>
      <c r="AD89" s="243">
        <f>IF(AND(H89&gt;0,H89&lt;1),2*H89,MATCH(K89,{-40000,-0.4999999999,0.5,40000},1)-1)+IF(AND(T89&gt;0,T89&lt;1),2*T89,MATCH(W89,{-40000,-0.4999999999,0.5,40000},1)-1)+IF(AND(H112&gt;0,H112&lt;1),2*H112,MATCH(K112,{-40000,-0.4999999999,0.5,40000},1)-1)</f>
        <v>3</v>
      </c>
      <c r="AE89" s="243">
        <f>MATCH(Y89,{-40000,-9.9999999999,-6.9999999999,-2.9999999999,3,7,10,40000},1)/2-0.5</f>
        <v>1.5</v>
      </c>
    </row>
    <row r="90" spans="1:31" ht="16.5" customHeight="1">
      <c r="A90" s="141">
        <v>0.125</v>
      </c>
      <c r="B90" s="142">
        <v>6</v>
      </c>
      <c r="C90" s="143">
        <v>2</v>
      </c>
      <c r="D90" s="182" t="s">
        <v>301</v>
      </c>
      <c r="E90" s="144" t="s">
        <v>115</v>
      </c>
      <c r="F90" s="145">
        <v>8</v>
      </c>
      <c r="G90" s="146"/>
      <c r="H90" s="146">
        <v>90</v>
      </c>
      <c r="I90" s="147">
        <v>3</v>
      </c>
      <c r="J90" s="148">
        <v>0</v>
      </c>
      <c r="K90" s="149">
        <v>-0.125</v>
      </c>
      <c r="L90" s="26"/>
      <c r="M90" s="141">
        <v>-4.5</v>
      </c>
      <c r="N90" s="142">
        <v>1</v>
      </c>
      <c r="O90" s="143">
        <v>2</v>
      </c>
      <c r="P90" s="182" t="s">
        <v>1803</v>
      </c>
      <c r="Q90" s="144" t="s">
        <v>5</v>
      </c>
      <c r="R90" s="145">
        <v>9</v>
      </c>
      <c r="S90" s="146"/>
      <c r="T90" s="146">
        <v>300</v>
      </c>
      <c r="U90" s="147">
        <v>3</v>
      </c>
      <c r="V90" s="148">
        <v>5</v>
      </c>
      <c r="W90" s="149">
        <v>4.5</v>
      </c>
      <c r="X90" s="294">
        <f>A90+M90+A113</f>
        <v>4.875</v>
      </c>
      <c r="Y90" s="242">
        <f>K90+W90+K113</f>
        <v>-4.875</v>
      </c>
      <c r="Z90" s="196">
        <f>O90</f>
        <v>2</v>
      </c>
      <c r="AA90" s="243">
        <f>IF(AND(G90&gt;0,G90&lt;1),2*G90,MATCH(A90,{-40000,-0.4999999999,0.5,40000},1)-1)+IF(AND(S90&gt;0,S90&lt;1),2*S90,MATCH(M90,{-40000,-0.4999999999,0.5,40000},1)-1)+IF(AND(G113&gt;0,G113&lt;1),2*G113,MATCH(A113,{-40000,-0.4999999999,0.5,40000},1)-1)</f>
        <v>3</v>
      </c>
      <c r="AB90" s="243">
        <f>MATCH(X90,{-40000,-9.9999999999,-6.9999999999,-2.9999999999,3,7,10,40000},1)/2-0.5</f>
        <v>2</v>
      </c>
      <c r="AC90" s="196">
        <f>U90</f>
        <v>3</v>
      </c>
      <c r="AD90" s="243">
        <f>IF(AND(H90&gt;0,H90&lt;1),2*H90,MATCH(K90,{-40000,-0.4999999999,0.5,40000},1)-1)+IF(AND(T90&gt;0,T90&lt;1),2*T90,MATCH(W90,{-40000,-0.4999999999,0.5,40000},1)-1)+IF(AND(H113&gt;0,H113&lt;1),2*H113,MATCH(K113,{-40000,-0.4999999999,0.5,40000},1)-1)</f>
        <v>3</v>
      </c>
      <c r="AE90" s="243">
        <f>MATCH(Y90,{-40000,-9.9999999999,-6.9999999999,-2.9999999999,3,7,10,40000},1)/2-0.5</f>
        <v>1</v>
      </c>
    </row>
    <row r="91" spans="1:31" ht="16.5" customHeight="1">
      <c r="A91" s="141">
        <v>-0.125</v>
      </c>
      <c r="B91" s="142">
        <v>0</v>
      </c>
      <c r="C91" s="143">
        <v>7</v>
      </c>
      <c r="D91" s="182" t="s">
        <v>182</v>
      </c>
      <c r="E91" s="144" t="s">
        <v>115</v>
      </c>
      <c r="F91" s="145">
        <v>9</v>
      </c>
      <c r="G91" s="146"/>
      <c r="H91" s="146">
        <v>110</v>
      </c>
      <c r="I91" s="147">
        <v>1</v>
      </c>
      <c r="J91" s="148">
        <v>6</v>
      </c>
      <c r="K91" s="149">
        <v>0.125</v>
      </c>
      <c r="L91" s="26"/>
      <c r="M91" s="141">
        <v>4.5</v>
      </c>
      <c r="N91" s="142">
        <v>5</v>
      </c>
      <c r="O91" s="143">
        <v>7</v>
      </c>
      <c r="P91" s="182" t="s">
        <v>179</v>
      </c>
      <c r="Q91" s="144" t="s">
        <v>109</v>
      </c>
      <c r="R91" s="145">
        <v>8</v>
      </c>
      <c r="S91" s="146">
        <v>100</v>
      </c>
      <c r="T91" s="146"/>
      <c r="U91" s="147">
        <v>1</v>
      </c>
      <c r="V91" s="148">
        <v>1</v>
      </c>
      <c r="W91" s="149">
        <v>-4.5</v>
      </c>
      <c r="X91" s="294">
        <f>A91+M91+A114</f>
        <v>2.625</v>
      </c>
      <c r="Y91" s="242">
        <f>K91+W91+K114</f>
        <v>-2.625</v>
      </c>
      <c r="Z91" s="196">
        <f>O91</f>
        <v>7</v>
      </c>
      <c r="AA91" s="243">
        <f>IF(AND(G91&gt;0,G91&lt;1),2*G91,MATCH(A91,{-40000,-0.4999999999,0.5,40000},1)-1)+IF(AND(S91&gt;0,S91&lt;1),2*S91,MATCH(M91,{-40000,-0.4999999999,0.5,40000},1)-1)+IF(AND(G114&gt;0,G114&lt;1),2*G114,MATCH(A114,{-40000,-0.4999999999,0.5,40000},1)-1)</f>
        <v>3</v>
      </c>
      <c r="AB91" s="243">
        <f>MATCH(X91,{-40000,-9.9999999999,-6.9999999999,-2.9999999999,3,7,10,40000},1)/2-0.5</f>
        <v>1.5</v>
      </c>
      <c r="AC91" s="196">
        <f>U91</f>
        <v>1</v>
      </c>
      <c r="AD91" s="243">
        <f>IF(AND(H91&gt;0,H91&lt;1),2*H91,MATCH(K91,{-40000,-0.4999999999,0.5,40000},1)-1)+IF(AND(T91&gt;0,T91&lt;1),2*T91,MATCH(W91,{-40000,-0.4999999999,0.5,40000},1)-1)+IF(AND(H114&gt;0,H114&lt;1),2*H114,MATCH(K114,{-40000,-0.4999999999,0.5,40000},1)-1)</f>
        <v>3</v>
      </c>
      <c r="AE91" s="243">
        <f>MATCH(Y91,{-40000,-9.9999999999,-6.9999999999,-2.9999999999,3,7,10,40000},1)/2-0.5</f>
        <v>1.5</v>
      </c>
    </row>
    <row r="92" spans="1:29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  <c r="X92" s="239"/>
      <c r="Y92" s="238"/>
      <c r="Z92" s="27"/>
      <c r="AB92" s="27"/>
      <c r="AC92" s="27"/>
    </row>
    <row r="93" spans="1:29" s="39" customFormat="1" ht="15">
      <c r="A93" s="18"/>
      <c r="B93" s="19" t="s">
        <v>61</v>
      </c>
      <c r="C93" s="20"/>
      <c r="D93" s="19"/>
      <c r="E93" s="21" t="s">
        <v>264</v>
      </c>
      <c r="F93" s="22"/>
      <c r="G93" s="23" t="s">
        <v>63</v>
      </c>
      <c r="H93" s="23"/>
      <c r="I93" s="24" t="s">
        <v>64</v>
      </c>
      <c r="J93" s="24"/>
      <c r="K93" s="25"/>
      <c r="L93" s="26">
        <v>150</v>
      </c>
      <c r="M93" s="18"/>
      <c r="N93" s="19" t="s">
        <v>61</v>
      </c>
      <c r="O93" s="20"/>
      <c r="P93" s="19"/>
      <c r="Q93" s="21" t="s">
        <v>265</v>
      </c>
      <c r="R93" s="22"/>
      <c r="S93" s="23" t="s">
        <v>63</v>
      </c>
      <c r="T93" s="23"/>
      <c r="U93" s="24" t="s">
        <v>66</v>
      </c>
      <c r="V93" s="24"/>
      <c r="W93" s="25"/>
      <c r="X93" s="239"/>
      <c r="Y93" s="238"/>
      <c r="Z93" s="25"/>
      <c r="AB93" s="25"/>
      <c r="AC93" s="25"/>
    </row>
    <row r="94" spans="1:29" s="39" customFormat="1" ht="12.75">
      <c r="A94" s="28"/>
      <c r="B94" s="28"/>
      <c r="C94" s="29"/>
      <c r="D94" s="30"/>
      <c r="E94" s="30"/>
      <c r="F94" s="30"/>
      <c r="G94" s="31" t="s">
        <v>67</v>
      </c>
      <c r="H94" s="31"/>
      <c r="I94" s="24" t="s">
        <v>140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67</v>
      </c>
      <c r="T94" s="31"/>
      <c r="U94" s="24" t="s">
        <v>141</v>
      </c>
      <c r="V94" s="24"/>
      <c r="W94" s="25"/>
      <c r="X94" s="239"/>
      <c r="Y94" s="238"/>
      <c r="Z94" s="25"/>
      <c r="AB94" s="25"/>
      <c r="AC94" s="25"/>
    </row>
    <row r="95" spans="1:29" s="39" customFormat="1" ht="4.5" customHeight="1">
      <c r="A95" s="198"/>
      <c r="B95" s="199"/>
      <c r="C95" s="200"/>
      <c r="D95" s="201"/>
      <c r="E95" s="202"/>
      <c r="F95" s="203"/>
      <c r="G95" s="204"/>
      <c r="H95" s="204"/>
      <c r="I95" s="200"/>
      <c r="J95" s="199"/>
      <c r="K95" s="205"/>
      <c r="L95" s="26"/>
      <c r="M95" s="198"/>
      <c r="N95" s="199"/>
      <c r="O95" s="200"/>
      <c r="P95" s="201"/>
      <c r="Q95" s="202"/>
      <c r="R95" s="203"/>
      <c r="S95" s="204"/>
      <c r="T95" s="204"/>
      <c r="U95" s="200"/>
      <c r="V95" s="199"/>
      <c r="W95" s="205"/>
      <c r="X95" s="239"/>
      <c r="Y95" s="286"/>
      <c r="Z95" s="283"/>
      <c r="AB95" s="283"/>
      <c r="AC95" s="283"/>
    </row>
    <row r="96" spans="1:29" s="39" customFormat="1" ht="12.75" customHeight="1">
      <c r="A96" s="206"/>
      <c r="B96" s="32"/>
      <c r="C96" s="33"/>
      <c r="D96" s="207"/>
      <c r="E96" s="208" t="s">
        <v>70</v>
      </c>
      <c r="F96" s="35" t="s">
        <v>1268</v>
      </c>
      <c r="G96" s="36"/>
      <c r="H96" s="42"/>
      <c r="I96" s="42"/>
      <c r="J96" s="275"/>
      <c r="K96" s="209"/>
      <c r="L96" s="38"/>
      <c r="M96" s="206"/>
      <c r="N96" s="32"/>
      <c r="O96" s="33"/>
      <c r="P96" s="207"/>
      <c r="Q96" s="208" t="s">
        <v>70</v>
      </c>
      <c r="R96" s="35" t="s">
        <v>1830</v>
      </c>
      <c r="S96" s="36"/>
      <c r="T96" s="42"/>
      <c r="U96" s="42"/>
      <c r="V96" s="275"/>
      <c r="W96" s="209"/>
      <c r="X96" s="239"/>
      <c r="Y96" s="287"/>
      <c r="Z96" s="284"/>
      <c r="AB96" s="284"/>
      <c r="AC96" s="284"/>
    </row>
    <row r="97" spans="1:29" s="39" customFormat="1" ht="12.75" customHeight="1">
      <c r="A97" s="206"/>
      <c r="B97" s="32"/>
      <c r="C97" s="33"/>
      <c r="D97" s="207"/>
      <c r="E97" s="210" t="s">
        <v>73</v>
      </c>
      <c r="F97" s="35" t="s">
        <v>1831</v>
      </c>
      <c r="G97" s="211"/>
      <c r="H97" s="42"/>
      <c r="I97" s="44"/>
      <c r="J97" s="27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15.1</v>
      </c>
      <c r="K97" s="277"/>
      <c r="L97" s="38"/>
      <c r="M97" s="206"/>
      <c r="N97" s="32"/>
      <c r="O97" s="33"/>
      <c r="P97" s="207"/>
      <c r="Q97" s="210" t="s">
        <v>73</v>
      </c>
      <c r="R97" s="35" t="s">
        <v>487</v>
      </c>
      <c r="S97" s="211"/>
      <c r="T97" s="42"/>
      <c r="U97" s="44"/>
      <c r="V97" s="27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7.1</v>
      </c>
      <c r="W97" s="277"/>
      <c r="X97" s="239"/>
      <c r="Y97" s="287"/>
      <c r="Z97" s="284"/>
      <c r="AB97" s="284"/>
      <c r="AC97" s="284"/>
    </row>
    <row r="98" spans="1:29" s="39" customFormat="1" ht="12.75" customHeight="1">
      <c r="A98" s="206"/>
      <c r="B98" s="32"/>
      <c r="C98" s="33"/>
      <c r="D98" s="207"/>
      <c r="E98" s="210" t="s">
        <v>76</v>
      </c>
      <c r="F98" s="35" t="s">
        <v>68</v>
      </c>
      <c r="G98" s="36"/>
      <c r="H98" s="42"/>
      <c r="I98" s="27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J98" s="276" t="str">
        <f>IF(J97="","","+")</f>
        <v>+</v>
      </c>
      <c r="K98" s="27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8.1</v>
      </c>
      <c r="L98" s="38"/>
      <c r="M98" s="206"/>
      <c r="N98" s="32"/>
      <c r="O98" s="33"/>
      <c r="P98" s="207"/>
      <c r="Q98" s="210" t="s">
        <v>76</v>
      </c>
      <c r="R98" s="35" t="s">
        <v>1026</v>
      </c>
      <c r="S98" s="36"/>
      <c r="T98" s="42"/>
      <c r="U98" s="27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8.1</v>
      </c>
      <c r="V98" s="276" t="str">
        <f>IF(V97="","","+")</f>
        <v>+</v>
      </c>
      <c r="W98" s="27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20.1</v>
      </c>
      <c r="X98" s="239"/>
      <c r="Y98" s="287"/>
      <c r="Z98" s="284"/>
      <c r="AB98" s="284"/>
      <c r="AC98" s="284"/>
    </row>
    <row r="99" spans="1:29" s="39" customFormat="1" ht="12.75" customHeight="1">
      <c r="A99" s="206"/>
      <c r="B99" s="32"/>
      <c r="C99" s="33"/>
      <c r="D99" s="207"/>
      <c r="E99" s="208" t="s">
        <v>79</v>
      </c>
      <c r="F99" s="35" t="s">
        <v>1224</v>
      </c>
      <c r="G99" s="36"/>
      <c r="H99" s="42"/>
      <c r="I99" s="44"/>
      <c r="J99" s="27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277"/>
      <c r="L99" s="38"/>
      <c r="M99" s="206"/>
      <c r="N99" s="32"/>
      <c r="O99" s="33"/>
      <c r="P99" s="207"/>
      <c r="Q99" s="208" t="s">
        <v>79</v>
      </c>
      <c r="R99" s="35" t="s">
        <v>158</v>
      </c>
      <c r="S99" s="36"/>
      <c r="T99" s="42"/>
      <c r="U99" s="44"/>
      <c r="V99" s="27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5.1</v>
      </c>
      <c r="W99" s="277"/>
      <c r="X99" s="239"/>
      <c r="Y99" s="287"/>
      <c r="Z99" s="284"/>
      <c r="AB99" s="284"/>
      <c r="AC99" s="284"/>
    </row>
    <row r="100" spans="1:29" s="39" customFormat="1" ht="12.75" customHeight="1">
      <c r="A100" s="213" t="s">
        <v>70</v>
      </c>
      <c r="B100" s="35" t="s">
        <v>1836</v>
      </c>
      <c r="D100" s="207"/>
      <c r="F100" s="36"/>
      <c r="G100" s="208" t="s">
        <v>70</v>
      </c>
      <c r="H100" s="216" t="s">
        <v>289</v>
      </c>
      <c r="I100" s="36"/>
      <c r="J100" s="211"/>
      <c r="K100" s="209"/>
      <c r="L100" s="38"/>
      <c r="M100" s="213" t="s">
        <v>70</v>
      </c>
      <c r="N100" s="219" t="s">
        <v>873</v>
      </c>
      <c r="O100" s="33"/>
      <c r="P100" s="207"/>
      <c r="R100" s="36"/>
      <c r="S100" s="208" t="s">
        <v>70</v>
      </c>
      <c r="T100" s="216" t="s">
        <v>1832</v>
      </c>
      <c r="U100" s="36"/>
      <c r="V100" s="211"/>
      <c r="W100" s="209"/>
      <c r="X100" s="239"/>
      <c r="Y100" s="287"/>
      <c r="Z100" s="284"/>
      <c r="AB100" s="284"/>
      <c r="AC100" s="284"/>
    </row>
    <row r="101" spans="1:29" s="39" customFormat="1" ht="12.75" customHeight="1">
      <c r="A101" s="217" t="s">
        <v>73</v>
      </c>
      <c r="B101" s="35" t="s">
        <v>341</v>
      </c>
      <c r="D101" s="207"/>
      <c r="F101" s="218"/>
      <c r="G101" s="210" t="s">
        <v>73</v>
      </c>
      <c r="H101" s="216" t="s">
        <v>1240</v>
      </c>
      <c r="I101" s="36"/>
      <c r="J101" s="211"/>
      <c r="K101" s="209"/>
      <c r="L101" s="38"/>
      <c r="M101" s="217" t="s">
        <v>73</v>
      </c>
      <c r="N101" s="214" t="s">
        <v>450</v>
      </c>
      <c r="O101" s="45"/>
      <c r="P101" s="207"/>
      <c r="R101" s="218"/>
      <c r="S101" s="210" t="s">
        <v>73</v>
      </c>
      <c r="T101" s="216" t="s">
        <v>1455</v>
      </c>
      <c r="U101" s="36"/>
      <c r="V101" s="211"/>
      <c r="W101" s="209"/>
      <c r="X101" s="239"/>
      <c r="Y101" s="287"/>
      <c r="Z101" s="284"/>
      <c r="AB101" s="284"/>
      <c r="AC101" s="284"/>
    </row>
    <row r="102" spans="1:29" s="39" customFormat="1" ht="12.75" customHeight="1">
      <c r="A102" s="217" t="s">
        <v>76</v>
      </c>
      <c r="B102" s="35" t="s">
        <v>1838</v>
      </c>
      <c r="D102" s="207"/>
      <c r="F102" s="218"/>
      <c r="G102" s="210" t="s">
        <v>76</v>
      </c>
      <c r="H102" s="216" t="s">
        <v>1833</v>
      </c>
      <c r="I102" s="36"/>
      <c r="J102" s="36"/>
      <c r="K102" s="209"/>
      <c r="L102" s="38"/>
      <c r="M102" s="217" t="s">
        <v>76</v>
      </c>
      <c r="N102" s="214" t="s">
        <v>1471</v>
      </c>
      <c r="O102" s="33"/>
      <c r="P102" s="207"/>
      <c r="R102" s="218"/>
      <c r="S102" s="210" t="s">
        <v>76</v>
      </c>
      <c r="T102" s="216" t="s">
        <v>612</v>
      </c>
      <c r="U102" s="36"/>
      <c r="V102" s="36"/>
      <c r="W102" s="209"/>
      <c r="X102" s="239"/>
      <c r="Y102" s="287"/>
      <c r="Z102" s="284"/>
      <c r="AB102" s="284"/>
      <c r="AC102" s="284"/>
    </row>
    <row r="103" spans="1:29" s="39" customFormat="1" ht="12.75" customHeight="1">
      <c r="A103" s="213" t="s">
        <v>79</v>
      </c>
      <c r="B103" s="214" t="s">
        <v>679</v>
      </c>
      <c r="D103" s="207"/>
      <c r="F103" s="36"/>
      <c r="G103" s="208" t="s">
        <v>79</v>
      </c>
      <c r="H103" s="216" t="s">
        <v>152</v>
      </c>
      <c r="I103" s="95"/>
      <c r="J103" s="108" t="s">
        <v>96</v>
      </c>
      <c r="K103" s="97"/>
      <c r="L103" s="38"/>
      <c r="M103" s="213" t="s">
        <v>79</v>
      </c>
      <c r="N103" s="214" t="s">
        <v>1835</v>
      </c>
      <c r="O103" s="45"/>
      <c r="P103" s="207"/>
      <c r="R103" s="36"/>
      <c r="S103" s="208" t="s">
        <v>79</v>
      </c>
      <c r="T103" s="216" t="s">
        <v>390</v>
      </c>
      <c r="U103" s="95"/>
      <c r="V103" s="108" t="s">
        <v>96</v>
      </c>
      <c r="W103" s="97"/>
      <c r="X103" s="239"/>
      <c r="Y103" s="288"/>
      <c r="Z103" s="285"/>
      <c r="AB103" s="285"/>
      <c r="AC103" s="285"/>
    </row>
    <row r="104" spans="1:29" s="39" customFormat="1" ht="12.75" customHeight="1">
      <c r="A104" s="220"/>
      <c r="B104" s="45"/>
      <c r="C104" s="208"/>
      <c r="D104" s="207"/>
      <c r="E104" s="208" t="s">
        <v>70</v>
      </c>
      <c r="F104" s="214" t="s">
        <v>537</v>
      </c>
      <c r="G104" s="36"/>
      <c r="H104" s="221"/>
      <c r="I104" s="112" t="s">
        <v>100</v>
      </c>
      <c r="J104" s="113" t="s">
        <v>1922</v>
      </c>
      <c r="K104" s="97"/>
      <c r="L104" s="38"/>
      <c r="M104" s="220"/>
      <c r="N104" s="45"/>
      <c r="O104" s="208"/>
      <c r="P104" s="207"/>
      <c r="Q104" s="208" t="s">
        <v>70</v>
      </c>
      <c r="R104" s="35" t="s">
        <v>1062</v>
      </c>
      <c r="S104" s="36"/>
      <c r="T104" s="221"/>
      <c r="U104" s="112" t="s">
        <v>100</v>
      </c>
      <c r="V104" s="113" t="s">
        <v>1837</v>
      </c>
      <c r="W104" s="97"/>
      <c r="X104" s="239"/>
      <c r="Y104" s="288"/>
      <c r="Z104" s="285"/>
      <c r="AB104" s="285"/>
      <c r="AC104" s="285"/>
    </row>
    <row r="105" spans="1:29" s="39" customFormat="1" ht="12.75" customHeight="1">
      <c r="A105" s="206"/>
      <c r="B105" s="114" t="s">
        <v>104</v>
      </c>
      <c r="C105" s="33"/>
      <c r="D105" s="207"/>
      <c r="E105" s="210" t="s">
        <v>73</v>
      </c>
      <c r="F105" s="214" t="s">
        <v>562</v>
      </c>
      <c r="G105" s="36"/>
      <c r="H105" s="42"/>
      <c r="I105" s="112" t="s">
        <v>5</v>
      </c>
      <c r="J105" s="115" t="s">
        <v>1922</v>
      </c>
      <c r="K105" s="97"/>
      <c r="L105" s="38"/>
      <c r="M105" s="206"/>
      <c r="N105" s="114" t="s">
        <v>104</v>
      </c>
      <c r="O105" s="33"/>
      <c r="P105" s="207"/>
      <c r="Q105" s="210" t="s">
        <v>73</v>
      </c>
      <c r="R105" s="35" t="s">
        <v>849</v>
      </c>
      <c r="S105" s="36"/>
      <c r="T105" s="42"/>
      <c r="U105" s="112" t="s">
        <v>5</v>
      </c>
      <c r="V105" s="115" t="s">
        <v>1837</v>
      </c>
      <c r="W105" s="97"/>
      <c r="X105" s="239"/>
      <c r="Y105" s="288"/>
      <c r="Z105" s="285"/>
      <c r="AB105" s="285"/>
      <c r="AC105" s="285"/>
    </row>
    <row r="106" spans="1:29" s="39" customFormat="1" ht="12.75" customHeight="1">
      <c r="A106" s="206"/>
      <c r="B106" s="114" t="s">
        <v>556</v>
      </c>
      <c r="C106" s="33"/>
      <c r="D106" s="207"/>
      <c r="E106" s="210" t="s">
        <v>76</v>
      </c>
      <c r="F106" s="214" t="s">
        <v>1452</v>
      </c>
      <c r="G106" s="211"/>
      <c r="H106" s="42"/>
      <c r="I106" s="112" t="s">
        <v>109</v>
      </c>
      <c r="J106" s="115" t="s">
        <v>1923</v>
      </c>
      <c r="K106" s="97"/>
      <c r="L106" s="38"/>
      <c r="M106" s="206"/>
      <c r="N106" s="114" t="s">
        <v>1839</v>
      </c>
      <c r="O106" s="33"/>
      <c r="P106" s="207"/>
      <c r="Q106" s="210" t="s">
        <v>76</v>
      </c>
      <c r="R106" s="35" t="s">
        <v>1029</v>
      </c>
      <c r="S106" s="211"/>
      <c r="T106" s="42"/>
      <c r="U106" s="112" t="s">
        <v>109</v>
      </c>
      <c r="V106" s="115" t="s">
        <v>1840</v>
      </c>
      <c r="W106" s="97"/>
      <c r="X106" s="239"/>
      <c r="Y106" s="288"/>
      <c r="Z106" s="285"/>
      <c r="AB106" s="285"/>
      <c r="AC106" s="285"/>
    </row>
    <row r="107" spans="1:29" s="39" customFormat="1" ht="12.75" customHeight="1">
      <c r="A107" s="222"/>
      <c r="B107" s="43"/>
      <c r="C107" s="43"/>
      <c r="D107" s="207"/>
      <c r="E107" s="208" t="s">
        <v>79</v>
      </c>
      <c r="F107" s="214" t="s">
        <v>1834</v>
      </c>
      <c r="G107" s="43"/>
      <c r="H107" s="43"/>
      <c r="I107" s="118" t="s">
        <v>115</v>
      </c>
      <c r="J107" s="115" t="s">
        <v>1923</v>
      </c>
      <c r="K107" s="119"/>
      <c r="L107" s="46"/>
      <c r="M107" s="222"/>
      <c r="N107" s="43"/>
      <c r="O107" s="43"/>
      <c r="P107" s="207"/>
      <c r="Q107" s="208" t="s">
        <v>79</v>
      </c>
      <c r="R107" s="214" t="s">
        <v>580</v>
      </c>
      <c r="S107" s="43"/>
      <c r="T107" s="43"/>
      <c r="U107" s="118" t="s">
        <v>115</v>
      </c>
      <c r="V107" s="115" t="s">
        <v>1840</v>
      </c>
      <c r="W107" s="119"/>
      <c r="X107" s="239"/>
      <c r="Y107" s="289"/>
      <c r="Z107" s="117"/>
      <c r="AB107" s="117"/>
      <c r="AC107" s="117"/>
    </row>
    <row r="108" spans="1:29" ht="4.5" customHeight="1">
      <c r="A108" s="223"/>
      <c r="B108" s="224"/>
      <c r="C108" s="225"/>
      <c r="D108" s="226"/>
      <c r="E108" s="227"/>
      <c r="F108" s="228"/>
      <c r="G108" s="229"/>
      <c r="H108" s="229"/>
      <c r="I108" s="225"/>
      <c r="J108" s="224"/>
      <c r="K108" s="230"/>
      <c r="M108" s="223"/>
      <c r="N108" s="224"/>
      <c r="O108" s="225"/>
      <c r="P108" s="226"/>
      <c r="Q108" s="227"/>
      <c r="R108" s="228"/>
      <c r="S108" s="229"/>
      <c r="T108" s="229"/>
      <c r="U108" s="225"/>
      <c r="V108" s="224"/>
      <c r="W108" s="230"/>
      <c r="Y108" s="286"/>
      <c r="Z108" s="283"/>
      <c r="AB108" s="283"/>
      <c r="AC108" s="283"/>
    </row>
    <row r="109" spans="1:31" ht="12.75" customHeight="1">
      <c r="A109" s="130"/>
      <c r="B109" s="130" t="s">
        <v>117</v>
      </c>
      <c r="C109" s="131"/>
      <c r="D109" s="132" t="s">
        <v>118</v>
      </c>
      <c r="E109" s="132" t="s">
        <v>119</v>
      </c>
      <c r="F109" s="132" t="s">
        <v>120</v>
      </c>
      <c r="G109" s="133" t="s">
        <v>121</v>
      </c>
      <c r="H109" s="134"/>
      <c r="I109" s="131" t="s">
        <v>122</v>
      </c>
      <c r="J109" s="132" t="s">
        <v>117</v>
      </c>
      <c r="K109" s="130" t="s">
        <v>123</v>
      </c>
      <c r="L109" s="26">
        <v>150</v>
      </c>
      <c r="M109" s="130"/>
      <c r="N109" s="130" t="s">
        <v>117</v>
      </c>
      <c r="O109" s="131"/>
      <c r="P109" s="132" t="s">
        <v>118</v>
      </c>
      <c r="Q109" s="132" t="s">
        <v>119</v>
      </c>
      <c r="R109" s="132" t="s">
        <v>120</v>
      </c>
      <c r="S109" s="133" t="s">
        <v>121</v>
      </c>
      <c r="T109" s="134"/>
      <c r="U109" s="131" t="s">
        <v>122</v>
      </c>
      <c r="V109" s="132" t="s">
        <v>117</v>
      </c>
      <c r="W109" s="130" t="s">
        <v>123</v>
      </c>
      <c r="X109" s="290" t="s">
        <v>1786</v>
      </c>
      <c r="Y109" s="291"/>
      <c r="Z109" s="311" t="s">
        <v>1230</v>
      </c>
      <c r="AA109" s="313" t="s">
        <v>1231</v>
      </c>
      <c r="AB109" s="315" t="s">
        <v>1232</v>
      </c>
      <c r="AC109" s="311" t="s">
        <v>1233</v>
      </c>
      <c r="AD109" s="313" t="s">
        <v>1231</v>
      </c>
      <c r="AE109" s="315" t="s">
        <v>1232</v>
      </c>
    </row>
    <row r="110" spans="1:31" ht="12.75">
      <c r="A110" s="136" t="s">
        <v>123</v>
      </c>
      <c r="B110" s="179" t="s">
        <v>124</v>
      </c>
      <c r="C110" s="180" t="s">
        <v>125</v>
      </c>
      <c r="D110" s="181" t="s">
        <v>126</v>
      </c>
      <c r="E110" s="181" t="s">
        <v>127</v>
      </c>
      <c r="F110" s="181"/>
      <c r="G110" s="139" t="s">
        <v>125</v>
      </c>
      <c r="H110" s="139" t="s">
        <v>122</v>
      </c>
      <c r="I110" s="137"/>
      <c r="J110" s="136" t="s">
        <v>124</v>
      </c>
      <c r="K110" s="136"/>
      <c r="L110" s="26">
        <v>150</v>
      </c>
      <c r="M110" s="136" t="s">
        <v>123</v>
      </c>
      <c r="N110" s="179" t="s">
        <v>124</v>
      </c>
      <c r="O110" s="180" t="s">
        <v>125</v>
      </c>
      <c r="P110" s="181" t="s">
        <v>126</v>
      </c>
      <c r="Q110" s="181" t="s">
        <v>127</v>
      </c>
      <c r="R110" s="181"/>
      <c r="S110" s="139" t="s">
        <v>125</v>
      </c>
      <c r="T110" s="139" t="s">
        <v>122</v>
      </c>
      <c r="U110" s="137"/>
      <c r="V110" s="136" t="s">
        <v>124</v>
      </c>
      <c r="W110" s="136"/>
      <c r="X110" s="292" t="s">
        <v>125</v>
      </c>
      <c r="Y110" s="293" t="s">
        <v>122</v>
      </c>
      <c r="Z110" s="312"/>
      <c r="AA110" s="314"/>
      <c r="AB110" s="316"/>
      <c r="AC110" s="312"/>
      <c r="AD110" s="314"/>
      <c r="AE110" s="316"/>
    </row>
    <row r="111" spans="1:31" ht="16.5" customHeight="1">
      <c r="A111" s="141">
        <v>-0.75</v>
      </c>
      <c r="B111" s="142">
        <v>4</v>
      </c>
      <c r="C111" s="143">
        <v>5</v>
      </c>
      <c r="D111" s="182" t="s">
        <v>132</v>
      </c>
      <c r="E111" s="144" t="s">
        <v>100</v>
      </c>
      <c r="F111" s="145">
        <v>13</v>
      </c>
      <c r="G111" s="146">
        <v>510</v>
      </c>
      <c r="H111" s="146"/>
      <c r="I111" s="147">
        <v>6</v>
      </c>
      <c r="J111" s="148">
        <v>2</v>
      </c>
      <c r="K111" s="149">
        <v>0.75</v>
      </c>
      <c r="L111" s="26"/>
      <c r="M111" s="141">
        <v>0.375</v>
      </c>
      <c r="N111" s="142">
        <v>4</v>
      </c>
      <c r="O111" s="143">
        <v>7</v>
      </c>
      <c r="P111" s="182" t="s">
        <v>179</v>
      </c>
      <c r="Q111" s="144" t="s">
        <v>109</v>
      </c>
      <c r="R111" s="145">
        <v>11</v>
      </c>
      <c r="S111" s="146"/>
      <c r="T111" s="146">
        <v>650</v>
      </c>
      <c r="U111" s="147">
        <v>8</v>
      </c>
      <c r="V111" s="148">
        <v>2</v>
      </c>
      <c r="W111" s="149">
        <v>-0.375</v>
      </c>
      <c r="X111" s="294">
        <f>M134+M111+A134</f>
        <v>5</v>
      </c>
      <c r="Y111" s="242">
        <f>W134+W111+K134</f>
        <v>-5</v>
      </c>
      <c r="Z111" s="196">
        <f>O111</f>
        <v>7</v>
      </c>
      <c r="AA111" s="243">
        <f>IF(AND(S134&gt;0,S134&lt;1),2*S134,MATCH(M134,{-40000,-0.4999999999,0.5,40000},1)-1)+IF(AND(S111&gt;0,S111&lt;1),2*S111,MATCH(M111,{-40000,-0.4999999999,0.5,40000},1)-1)+IF(AND(G134&gt;0,G134&lt;1),2*G134,MATCH(A134,{-40000,-0.4999999999,0.5,40000},1)-1)</f>
        <v>4</v>
      </c>
      <c r="AB111" s="243">
        <f>MATCH(X111,{-40000,-9.9999999999,-6.9999999999,-2.9999999999,3,7,10,40000},1)/2-0.5</f>
        <v>2</v>
      </c>
      <c r="AC111" s="196">
        <f>U111</f>
        <v>8</v>
      </c>
      <c r="AD111" s="243">
        <f>IF(AND(T134&gt;0,T134&lt;1),2*T134,MATCH(W134,{-40000,-0.4999999999,0.5,40000},1)-1)+IF(AND(T111&gt;0,T111&lt;1),2*T111,MATCH(W111,{-40000,-0.4999999999,0.5,40000},1)-1)+IF(AND(H134&gt;0,H134&lt;1),2*H134,MATCH(K134,{-40000,-0.4999999999,0.5,40000},1)-1)</f>
        <v>2</v>
      </c>
      <c r="AE111" s="243">
        <f>MATCH(Y111,{-40000,-9.9999999999,-6.9999999999,-2.9999999999,3,7,10,40000},1)/2-0.5</f>
        <v>1</v>
      </c>
    </row>
    <row r="112" spans="1:31" ht="16.5" customHeight="1">
      <c r="A112" s="141">
        <v>-1.75</v>
      </c>
      <c r="B112" s="142">
        <v>1</v>
      </c>
      <c r="C112" s="143">
        <v>4</v>
      </c>
      <c r="D112" s="182" t="s">
        <v>130</v>
      </c>
      <c r="E112" s="144" t="s">
        <v>100</v>
      </c>
      <c r="F112" s="145">
        <v>12</v>
      </c>
      <c r="G112" s="146">
        <v>480</v>
      </c>
      <c r="H112" s="146"/>
      <c r="I112" s="147">
        <v>8</v>
      </c>
      <c r="J112" s="148">
        <v>5</v>
      </c>
      <c r="K112" s="149">
        <v>1.75</v>
      </c>
      <c r="L112" s="26"/>
      <c r="M112" s="141">
        <v>1.375</v>
      </c>
      <c r="N112" s="142">
        <v>6</v>
      </c>
      <c r="O112" s="143">
        <v>3</v>
      </c>
      <c r="P112" s="190" t="s">
        <v>128</v>
      </c>
      <c r="Q112" s="144" t="s">
        <v>115</v>
      </c>
      <c r="R112" s="145">
        <v>10</v>
      </c>
      <c r="S112" s="146"/>
      <c r="T112" s="146">
        <v>630</v>
      </c>
      <c r="U112" s="147">
        <v>6</v>
      </c>
      <c r="V112" s="148">
        <v>0</v>
      </c>
      <c r="W112" s="149">
        <v>-1.375</v>
      </c>
      <c r="X112" s="294">
        <f>M135+M112+A135</f>
        <v>-6.125</v>
      </c>
      <c r="Y112" s="242">
        <f>W135+W112+K135</f>
        <v>6.125</v>
      </c>
      <c r="Z112" s="196">
        <f>O112</f>
        <v>3</v>
      </c>
      <c r="AA112" s="243">
        <f>IF(AND(S135&gt;0,S135&lt;1),2*S135,MATCH(M135,{-40000,-0.4999999999,0.5,40000},1)-1)+IF(AND(S112&gt;0,S112&lt;1),2*S112,MATCH(M112,{-40000,-0.4999999999,0.5,40000},1)-1)+IF(AND(G135&gt;0,G135&lt;1),2*G135,MATCH(A135,{-40000,-0.4999999999,0.5,40000},1)-1)</f>
        <v>3</v>
      </c>
      <c r="AB112" s="243">
        <f>MATCH(X112,{-40000,-9.9999999999,-6.9999999999,-2.9999999999,3,7,10,40000},1)/2-0.5</f>
        <v>1</v>
      </c>
      <c r="AC112" s="196">
        <f>U112</f>
        <v>6</v>
      </c>
      <c r="AD112" s="243">
        <f>IF(AND(T135&gt;0,T135&lt;1),2*T135,MATCH(W135,{-40000,-0.4999999999,0.5,40000},1)-1)+IF(AND(T112&gt;0,T112&lt;1),2*T112,MATCH(W112,{-40000,-0.4999999999,0.5,40000},1)-1)+IF(AND(H135&gt;0,H135&lt;1),2*H135,MATCH(K135,{-40000,-0.4999999999,0.5,40000},1)-1)</f>
        <v>3</v>
      </c>
      <c r="AE112" s="243">
        <f>MATCH(Y112,{-40000,-9.9999999999,-6.9999999999,-2.9999999999,3,7,10,40000},1)/2-0.5</f>
        <v>2</v>
      </c>
    </row>
    <row r="113" spans="1:31" ht="16.5" customHeight="1">
      <c r="A113" s="141">
        <v>9.25</v>
      </c>
      <c r="B113" s="142">
        <v>6</v>
      </c>
      <c r="C113" s="143">
        <v>2</v>
      </c>
      <c r="D113" s="182" t="s">
        <v>372</v>
      </c>
      <c r="E113" s="144" t="s">
        <v>100</v>
      </c>
      <c r="F113" s="145">
        <v>12</v>
      </c>
      <c r="G113" s="146">
        <v>980</v>
      </c>
      <c r="H113" s="146"/>
      <c r="I113" s="147">
        <v>3</v>
      </c>
      <c r="J113" s="148">
        <v>0</v>
      </c>
      <c r="K113" s="149">
        <v>-9.25</v>
      </c>
      <c r="L113" s="26"/>
      <c r="M113" s="141">
        <v>-0.625</v>
      </c>
      <c r="N113" s="142">
        <v>1</v>
      </c>
      <c r="O113" s="143">
        <v>5</v>
      </c>
      <c r="P113" s="182" t="s">
        <v>179</v>
      </c>
      <c r="Q113" s="144" t="s">
        <v>109</v>
      </c>
      <c r="R113" s="145">
        <v>12</v>
      </c>
      <c r="S113" s="146"/>
      <c r="T113" s="146">
        <v>680</v>
      </c>
      <c r="U113" s="147">
        <v>2</v>
      </c>
      <c r="V113" s="148">
        <v>5</v>
      </c>
      <c r="W113" s="149">
        <v>0.625</v>
      </c>
      <c r="X113" s="294">
        <f>M136+M113+A136</f>
        <v>2</v>
      </c>
      <c r="Y113" s="242">
        <f>W136+W113+K136</f>
        <v>-2</v>
      </c>
      <c r="Z113" s="196">
        <f>O113</f>
        <v>5</v>
      </c>
      <c r="AA113" s="243">
        <f>IF(AND(S136&gt;0,S136&lt;1),2*S136,MATCH(M136,{-40000,-0.4999999999,0.5,40000},1)-1)+IF(AND(S113&gt;0,S113&lt;1),2*S113,MATCH(M113,{-40000,-0.4999999999,0.5,40000},1)-1)+IF(AND(G136&gt;0,G136&lt;1),2*G136,MATCH(A136,{-40000,-0.4999999999,0.5,40000},1)-1)</f>
        <v>2</v>
      </c>
      <c r="AB113" s="243">
        <f>MATCH(X113,{-40000,-9.9999999999,-6.9999999999,-2.9999999999,3,7,10,40000},1)/2-0.5</f>
        <v>1.5</v>
      </c>
      <c r="AC113" s="196">
        <f>U113</f>
        <v>2</v>
      </c>
      <c r="AD113" s="243">
        <f>IF(AND(T136&gt;0,T136&lt;1),2*T136,MATCH(W136,{-40000,-0.4999999999,0.5,40000},1)-1)+IF(AND(T113&gt;0,T113&lt;1),2*T113,MATCH(W113,{-40000,-0.4999999999,0.5,40000},1)-1)+IF(AND(H136&gt;0,H136&lt;1),2*H136,MATCH(K136,{-40000,-0.4999999999,0.5,40000},1)-1)</f>
        <v>4</v>
      </c>
      <c r="AE113" s="243">
        <f>MATCH(Y113,{-40000,-9.9999999999,-6.9999999999,-2.9999999999,3,7,10,40000},1)/2-0.5</f>
        <v>1.5</v>
      </c>
    </row>
    <row r="114" spans="1:31" ht="16.5" customHeight="1">
      <c r="A114" s="141">
        <v>-1.75</v>
      </c>
      <c r="B114" s="142">
        <v>1</v>
      </c>
      <c r="C114" s="143">
        <v>7</v>
      </c>
      <c r="D114" s="182" t="s">
        <v>130</v>
      </c>
      <c r="E114" s="144" t="s">
        <v>100</v>
      </c>
      <c r="F114" s="145">
        <v>12</v>
      </c>
      <c r="G114" s="146">
        <v>480</v>
      </c>
      <c r="H114" s="146"/>
      <c r="I114" s="147">
        <v>1</v>
      </c>
      <c r="J114" s="148">
        <v>5</v>
      </c>
      <c r="K114" s="149">
        <v>1.75</v>
      </c>
      <c r="L114" s="26"/>
      <c r="M114" s="141">
        <v>-0.625</v>
      </c>
      <c r="N114" s="142">
        <v>1</v>
      </c>
      <c r="O114" s="143">
        <v>1</v>
      </c>
      <c r="P114" s="182" t="s">
        <v>179</v>
      </c>
      <c r="Q114" s="144" t="s">
        <v>109</v>
      </c>
      <c r="R114" s="145">
        <v>12</v>
      </c>
      <c r="S114" s="146"/>
      <c r="T114" s="146">
        <v>680</v>
      </c>
      <c r="U114" s="147">
        <v>4</v>
      </c>
      <c r="V114" s="148">
        <v>5</v>
      </c>
      <c r="W114" s="149">
        <v>0.625</v>
      </c>
      <c r="X114" s="294">
        <f>M137+M114+A137</f>
        <v>-3.625</v>
      </c>
      <c r="Y114" s="242">
        <f>W137+W114+K137</f>
        <v>3.625</v>
      </c>
      <c r="Z114" s="196">
        <f>O114</f>
        <v>1</v>
      </c>
      <c r="AA114" s="243">
        <f>IF(AND(S137&gt;0,S137&lt;1),2*S137,MATCH(M137,{-40000,-0.4999999999,0.5,40000},1)-1)+IF(AND(S114&gt;0,S114&lt;1),2*S114,MATCH(M114,{-40000,-0.4999999999,0.5,40000},1)-1)+IF(AND(G137&gt;0,G137&lt;1),2*G137,MATCH(A137,{-40000,-0.4999999999,0.5,40000},1)-1)</f>
        <v>1</v>
      </c>
      <c r="AB114" s="243">
        <f>MATCH(X114,{-40000,-9.9999999999,-6.9999999999,-2.9999999999,3,7,10,40000},1)/2-0.5</f>
        <v>1</v>
      </c>
      <c r="AC114" s="196">
        <f>U114</f>
        <v>4</v>
      </c>
      <c r="AD114" s="243">
        <f>IF(AND(T137&gt;0,T137&lt;1),2*T137,MATCH(W137,{-40000,-0.4999999999,0.5,40000},1)-1)+IF(AND(T114&gt;0,T114&lt;1),2*T114,MATCH(W114,{-40000,-0.4999999999,0.5,40000},1)-1)+IF(AND(H137&gt;0,H137&lt;1),2*H137,MATCH(K137,{-40000,-0.4999999999,0.5,40000},1)-1)</f>
        <v>5</v>
      </c>
      <c r="AE114" s="243">
        <f>MATCH(Y114,{-40000,-9.9999999999,-6.9999999999,-2.9999999999,3,7,10,40000},1)/2-0.5</f>
        <v>2</v>
      </c>
    </row>
    <row r="115" spans="1:29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  <c r="X115" s="239"/>
      <c r="Y115" s="238"/>
      <c r="Z115" s="27"/>
      <c r="AB115" s="27"/>
      <c r="AC115" s="27"/>
    </row>
    <row r="116" spans="1:29" s="39" customFormat="1" ht="15">
      <c r="A116" s="18"/>
      <c r="B116" s="19" t="s">
        <v>61</v>
      </c>
      <c r="C116" s="20"/>
      <c r="D116" s="19"/>
      <c r="E116" s="21" t="s">
        <v>302</v>
      </c>
      <c r="F116" s="22"/>
      <c r="G116" s="23" t="s">
        <v>63</v>
      </c>
      <c r="H116" s="23"/>
      <c r="I116" s="24" t="s">
        <v>137</v>
      </c>
      <c r="J116" s="24"/>
      <c r="K116" s="25"/>
      <c r="L116" s="26">
        <v>150</v>
      </c>
      <c r="M116" s="18"/>
      <c r="N116" s="19" t="s">
        <v>61</v>
      </c>
      <c r="O116" s="20"/>
      <c r="P116" s="19"/>
      <c r="Q116" s="21" t="s">
        <v>303</v>
      </c>
      <c r="R116" s="22"/>
      <c r="S116" s="23" t="s">
        <v>63</v>
      </c>
      <c r="T116" s="23"/>
      <c r="U116" s="24" t="s">
        <v>139</v>
      </c>
      <c r="V116" s="24"/>
      <c r="W116" s="25"/>
      <c r="X116" s="239"/>
      <c r="Y116" s="238"/>
      <c r="Z116" s="25"/>
      <c r="AB116" s="25"/>
      <c r="AC116" s="25"/>
    </row>
    <row r="117" spans="1:29" s="39" customFormat="1" ht="12.75">
      <c r="A117" s="28"/>
      <c r="B117" s="28"/>
      <c r="C117" s="29"/>
      <c r="D117" s="30"/>
      <c r="E117" s="30"/>
      <c r="F117" s="30"/>
      <c r="G117" s="31" t="s">
        <v>67</v>
      </c>
      <c r="H117" s="31"/>
      <c r="I117" s="24" t="s">
        <v>68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67</v>
      </c>
      <c r="T117" s="31"/>
      <c r="U117" s="24" t="s">
        <v>69</v>
      </c>
      <c r="V117" s="24"/>
      <c r="W117" s="25"/>
      <c r="X117" s="239"/>
      <c r="Y117" s="238"/>
      <c r="Z117" s="25"/>
      <c r="AB117" s="25"/>
      <c r="AC117" s="25"/>
    </row>
    <row r="118" spans="1:29" s="39" customFormat="1" ht="4.5" customHeight="1">
      <c r="A118" s="198"/>
      <c r="B118" s="199"/>
      <c r="C118" s="200"/>
      <c r="D118" s="201"/>
      <c r="E118" s="202"/>
      <c r="F118" s="203"/>
      <c r="G118" s="204"/>
      <c r="H118" s="204"/>
      <c r="I118" s="200"/>
      <c r="J118" s="199"/>
      <c r="K118" s="205"/>
      <c r="L118" s="26"/>
      <c r="M118" s="198"/>
      <c r="N118" s="199"/>
      <c r="O118" s="200"/>
      <c r="P118" s="201"/>
      <c r="Q118" s="202"/>
      <c r="R118" s="203"/>
      <c r="S118" s="204"/>
      <c r="T118" s="204"/>
      <c r="U118" s="200"/>
      <c r="V118" s="199"/>
      <c r="W118" s="205"/>
      <c r="X118" s="239"/>
      <c r="Y118" s="286"/>
      <c r="Z118" s="283"/>
      <c r="AB118" s="283"/>
      <c r="AC118" s="283"/>
    </row>
    <row r="119" spans="1:29" s="39" customFormat="1" ht="12.75" customHeight="1">
      <c r="A119" s="206"/>
      <c r="B119" s="32"/>
      <c r="C119" s="33"/>
      <c r="D119" s="207"/>
      <c r="E119" s="208" t="s">
        <v>70</v>
      </c>
      <c r="F119" s="35" t="s">
        <v>68</v>
      </c>
      <c r="G119" s="36"/>
      <c r="H119" s="42"/>
      <c r="I119" s="42"/>
      <c r="J119" s="275"/>
      <c r="K119" s="209"/>
      <c r="L119" s="38"/>
      <c r="M119" s="206"/>
      <c r="N119" s="32"/>
      <c r="O119" s="33"/>
      <c r="P119" s="207"/>
      <c r="Q119" s="208" t="s">
        <v>70</v>
      </c>
      <c r="R119" s="35" t="s">
        <v>1095</v>
      </c>
      <c r="S119" s="36"/>
      <c r="T119" s="42"/>
      <c r="U119" s="42"/>
      <c r="V119" s="275"/>
      <c r="W119" s="209"/>
      <c r="X119" s="239"/>
      <c r="Y119" s="287"/>
      <c r="Z119" s="284"/>
      <c r="AB119" s="284"/>
      <c r="AC119" s="284"/>
    </row>
    <row r="120" spans="1:29" s="39" customFormat="1" ht="12.75" customHeight="1">
      <c r="A120" s="206"/>
      <c r="B120" s="32"/>
      <c r="C120" s="33"/>
      <c r="D120" s="207"/>
      <c r="E120" s="210" t="s">
        <v>73</v>
      </c>
      <c r="F120" s="35" t="s">
        <v>1841</v>
      </c>
      <c r="G120" s="211"/>
      <c r="H120" s="42"/>
      <c r="I120" s="44"/>
      <c r="J120" s="27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K120" s="277"/>
      <c r="L120" s="38"/>
      <c r="M120" s="206"/>
      <c r="N120" s="32"/>
      <c r="O120" s="33"/>
      <c r="P120" s="207"/>
      <c r="Q120" s="210" t="s">
        <v>73</v>
      </c>
      <c r="R120" s="35" t="s">
        <v>355</v>
      </c>
      <c r="S120" s="211"/>
      <c r="T120" s="42"/>
      <c r="U120" s="44"/>
      <c r="V120" s="27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14.1</v>
      </c>
      <c r="W120" s="277"/>
      <c r="X120" s="239"/>
      <c r="Y120" s="287"/>
      <c r="Z120" s="284"/>
      <c r="AB120" s="284"/>
      <c r="AC120" s="284"/>
    </row>
    <row r="121" spans="1:29" s="39" customFormat="1" ht="12.75" customHeight="1">
      <c r="A121" s="206"/>
      <c r="B121" s="32"/>
      <c r="C121" s="33"/>
      <c r="D121" s="207"/>
      <c r="E121" s="210" t="s">
        <v>76</v>
      </c>
      <c r="F121" s="35" t="s">
        <v>508</v>
      </c>
      <c r="G121" s="36"/>
      <c r="H121" s="42"/>
      <c r="I121" s="27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J121" s="276" t="str">
        <f>IF(J120="","","+")</f>
        <v>+</v>
      </c>
      <c r="K121" s="27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L121" s="38"/>
      <c r="M121" s="206"/>
      <c r="N121" s="32"/>
      <c r="O121" s="33"/>
      <c r="P121" s="207"/>
      <c r="Q121" s="210" t="s">
        <v>76</v>
      </c>
      <c r="R121" s="35" t="s">
        <v>1842</v>
      </c>
      <c r="S121" s="36"/>
      <c r="T121" s="42"/>
      <c r="U121" s="27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14.1</v>
      </c>
      <c r="V121" s="276" t="str">
        <f>IF(V120="","","+")</f>
        <v>+</v>
      </c>
      <c r="W121" s="27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9.1</v>
      </c>
      <c r="X121" s="239"/>
      <c r="Y121" s="287"/>
      <c r="Z121" s="284"/>
      <c r="AB121" s="284"/>
      <c r="AC121" s="284"/>
    </row>
    <row r="122" spans="1:29" s="39" customFormat="1" ht="12.75" customHeight="1">
      <c r="A122" s="206"/>
      <c r="B122" s="32"/>
      <c r="C122" s="33"/>
      <c r="D122" s="207"/>
      <c r="E122" s="208" t="s">
        <v>79</v>
      </c>
      <c r="F122" s="35" t="s">
        <v>1843</v>
      </c>
      <c r="G122" s="36"/>
      <c r="H122" s="42"/>
      <c r="I122" s="44"/>
      <c r="J122" s="27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15.1</v>
      </c>
      <c r="K122" s="277"/>
      <c r="L122" s="38"/>
      <c r="M122" s="206"/>
      <c r="N122" s="32"/>
      <c r="O122" s="33"/>
      <c r="P122" s="207"/>
      <c r="Q122" s="208" t="s">
        <v>79</v>
      </c>
      <c r="R122" s="35" t="s">
        <v>357</v>
      </c>
      <c r="S122" s="36"/>
      <c r="T122" s="42"/>
      <c r="U122" s="44"/>
      <c r="V122" s="27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3.1</v>
      </c>
      <c r="W122" s="277"/>
      <c r="X122" s="239"/>
      <c r="Y122" s="287"/>
      <c r="Z122" s="284"/>
      <c r="AB122" s="284"/>
      <c r="AC122" s="284"/>
    </row>
    <row r="123" spans="1:29" s="39" customFormat="1" ht="12.75" customHeight="1">
      <c r="A123" s="213" t="s">
        <v>70</v>
      </c>
      <c r="B123" s="219" t="s">
        <v>207</v>
      </c>
      <c r="C123" s="33"/>
      <c r="D123" s="207"/>
      <c r="F123" s="36"/>
      <c r="G123" s="208" t="s">
        <v>70</v>
      </c>
      <c r="H123" s="216" t="s">
        <v>1844</v>
      </c>
      <c r="I123" s="36"/>
      <c r="J123" s="211"/>
      <c r="K123" s="209"/>
      <c r="L123" s="38"/>
      <c r="M123" s="213" t="s">
        <v>70</v>
      </c>
      <c r="N123" s="214" t="s">
        <v>1845</v>
      </c>
      <c r="O123" s="33"/>
      <c r="P123" s="207"/>
      <c r="R123" s="36"/>
      <c r="S123" s="208" t="s">
        <v>70</v>
      </c>
      <c r="T123" s="216" t="s">
        <v>679</v>
      </c>
      <c r="U123" s="36"/>
      <c r="V123" s="211"/>
      <c r="W123" s="209"/>
      <c r="X123" s="239"/>
      <c r="Y123" s="287"/>
      <c r="Z123" s="284"/>
      <c r="AB123" s="284"/>
      <c r="AC123" s="284"/>
    </row>
    <row r="124" spans="1:29" s="39" customFormat="1" ht="12.75" customHeight="1">
      <c r="A124" s="217" t="s">
        <v>73</v>
      </c>
      <c r="B124" s="214" t="s">
        <v>278</v>
      </c>
      <c r="C124" s="45"/>
      <c r="D124" s="207"/>
      <c r="F124" s="218"/>
      <c r="G124" s="210" t="s">
        <v>73</v>
      </c>
      <c r="H124" s="216" t="s">
        <v>1244</v>
      </c>
      <c r="I124" s="36"/>
      <c r="J124" s="211"/>
      <c r="K124" s="209"/>
      <c r="L124" s="38"/>
      <c r="M124" s="217" t="s">
        <v>73</v>
      </c>
      <c r="N124" s="214" t="s">
        <v>1846</v>
      </c>
      <c r="O124" s="45"/>
      <c r="P124" s="207"/>
      <c r="R124" s="218"/>
      <c r="S124" s="210" t="s">
        <v>73</v>
      </c>
      <c r="T124" s="216" t="s">
        <v>347</v>
      </c>
      <c r="U124" s="36"/>
      <c r="V124" s="211"/>
      <c r="W124" s="209"/>
      <c r="X124" s="239"/>
      <c r="Y124" s="287"/>
      <c r="Z124" s="284"/>
      <c r="AB124" s="284"/>
      <c r="AC124" s="284"/>
    </row>
    <row r="125" spans="1:29" s="39" customFormat="1" ht="12.75" customHeight="1">
      <c r="A125" s="217" t="s">
        <v>76</v>
      </c>
      <c r="B125" s="214" t="s">
        <v>289</v>
      </c>
      <c r="C125" s="33"/>
      <c r="D125" s="207"/>
      <c r="F125" s="218"/>
      <c r="G125" s="210" t="s">
        <v>76</v>
      </c>
      <c r="H125" s="216" t="s">
        <v>86</v>
      </c>
      <c r="I125" s="36"/>
      <c r="J125" s="36"/>
      <c r="K125" s="209"/>
      <c r="L125" s="38"/>
      <c r="M125" s="217" t="s">
        <v>76</v>
      </c>
      <c r="N125" s="214" t="s">
        <v>161</v>
      </c>
      <c r="O125" s="33"/>
      <c r="P125" s="207"/>
      <c r="R125" s="218"/>
      <c r="S125" s="210" t="s">
        <v>76</v>
      </c>
      <c r="T125" s="216" t="s">
        <v>1847</v>
      </c>
      <c r="U125" s="36"/>
      <c r="V125" s="36"/>
      <c r="W125" s="209"/>
      <c r="X125" s="239"/>
      <c r="Y125" s="287"/>
      <c r="Z125" s="284"/>
      <c r="AB125" s="284"/>
      <c r="AC125" s="284"/>
    </row>
    <row r="126" spans="1:29" s="39" customFormat="1" ht="12.75" customHeight="1">
      <c r="A126" s="213" t="s">
        <v>79</v>
      </c>
      <c r="B126" s="214" t="s">
        <v>1085</v>
      </c>
      <c r="C126" s="45"/>
      <c r="D126" s="207"/>
      <c r="F126" s="36"/>
      <c r="G126" s="208" t="s">
        <v>79</v>
      </c>
      <c r="H126" s="216" t="s">
        <v>68</v>
      </c>
      <c r="I126" s="95"/>
      <c r="J126" s="108" t="s">
        <v>96</v>
      </c>
      <c r="K126" s="97"/>
      <c r="L126" s="38"/>
      <c r="M126" s="213" t="s">
        <v>79</v>
      </c>
      <c r="N126" s="214" t="s">
        <v>1102</v>
      </c>
      <c r="O126" s="45"/>
      <c r="P126" s="207"/>
      <c r="R126" s="36"/>
      <c r="S126" s="208" t="s">
        <v>79</v>
      </c>
      <c r="T126" s="216" t="s">
        <v>1848</v>
      </c>
      <c r="U126" s="95"/>
      <c r="V126" s="108" t="s">
        <v>96</v>
      </c>
      <c r="W126" s="97"/>
      <c r="X126" s="239"/>
      <c r="Y126" s="288"/>
      <c r="Z126" s="285"/>
      <c r="AB126" s="285"/>
      <c r="AC126" s="285"/>
    </row>
    <row r="127" spans="1:29" s="39" customFormat="1" ht="12.75" customHeight="1">
      <c r="A127" s="220"/>
      <c r="B127" s="45"/>
      <c r="C127" s="208"/>
      <c r="D127" s="207"/>
      <c r="E127" s="208" t="s">
        <v>70</v>
      </c>
      <c r="F127" s="35" t="s">
        <v>690</v>
      </c>
      <c r="G127" s="36"/>
      <c r="H127" s="221"/>
      <c r="I127" s="112" t="s">
        <v>100</v>
      </c>
      <c r="J127" s="113" t="s">
        <v>1849</v>
      </c>
      <c r="K127" s="97"/>
      <c r="L127" s="38"/>
      <c r="M127" s="220"/>
      <c r="N127" s="45"/>
      <c r="O127" s="208"/>
      <c r="P127" s="207"/>
      <c r="Q127" s="208" t="s">
        <v>70</v>
      </c>
      <c r="R127" s="35" t="s">
        <v>379</v>
      </c>
      <c r="S127" s="36"/>
      <c r="T127" s="221"/>
      <c r="U127" s="112" t="s">
        <v>100</v>
      </c>
      <c r="V127" s="113" t="s">
        <v>1850</v>
      </c>
      <c r="W127" s="97"/>
      <c r="X127" s="239"/>
      <c r="Y127" s="288"/>
      <c r="Z127" s="285"/>
      <c r="AB127" s="285"/>
      <c r="AC127" s="285"/>
    </row>
    <row r="128" spans="1:29" s="39" customFormat="1" ht="12.75" customHeight="1">
      <c r="A128" s="206"/>
      <c r="B128" s="114" t="s">
        <v>104</v>
      </c>
      <c r="C128" s="33"/>
      <c r="D128" s="207"/>
      <c r="E128" s="210" t="s">
        <v>73</v>
      </c>
      <c r="F128" s="35" t="s">
        <v>1008</v>
      </c>
      <c r="G128" s="36"/>
      <c r="H128" s="42"/>
      <c r="I128" s="112" t="s">
        <v>5</v>
      </c>
      <c r="J128" s="115" t="s">
        <v>1851</v>
      </c>
      <c r="K128" s="97"/>
      <c r="L128" s="38"/>
      <c r="M128" s="206"/>
      <c r="N128" s="114" t="s">
        <v>104</v>
      </c>
      <c r="O128" s="33"/>
      <c r="P128" s="207"/>
      <c r="Q128" s="210" t="s">
        <v>73</v>
      </c>
      <c r="R128" s="35" t="s">
        <v>1728</v>
      </c>
      <c r="S128" s="36"/>
      <c r="T128" s="42"/>
      <c r="U128" s="112" t="s">
        <v>5</v>
      </c>
      <c r="V128" s="115" t="s">
        <v>1850</v>
      </c>
      <c r="W128" s="97"/>
      <c r="X128" s="239"/>
      <c r="Y128" s="288"/>
      <c r="Z128" s="285"/>
      <c r="AB128" s="285"/>
      <c r="AC128" s="285"/>
    </row>
    <row r="129" spans="1:29" s="39" customFormat="1" ht="12.75" customHeight="1">
      <c r="A129" s="206"/>
      <c r="B129" s="114" t="s">
        <v>1852</v>
      </c>
      <c r="C129" s="33"/>
      <c r="D129" s="207"/>
      <c r="E129" s="210" t="s">
        <v>76</v>
      </c>
      <c r="F129" s="35" t="s">
        <v>507</v>
      </c>
      <c r="G129" s="211"/>
      <c r="H129" s="42"/>
      <c r="I129" s="112" t="s">
        <v>109</v>
      </c>
      <c r="J129" s="115" t="s">
        <v>1853</v>
      </c>
      <c r="K129" s="97"/>
      <c r="L129" s="38"/>
      <c r="M129" s="206"/>
      <c r="N129" s="114" t="s">
        <v>815</v>
      </c>
      <c r="O129" s="33"/>
      <c r="P129" s="207"/>
      <c r="Q129" s="210" t="s">
        <v>76</v>
      </c>
      <c r="R129" s="35" t="s">
        <v>1463</v>
      </c>
      <c r="S129" s="211"/>
      <c r="T129" s="42"/>
      <c r="U129" s="112" t="s">
        <v>109</v>
      </c>
      <c r="V129" s="115" t="s">
        <v>1854</v>
      </c>
      <c r="W129" s="97"/>
      <c r="X129" s="239"/>
      <c r="Y129" s="288"/>
      <c r="Z129" s="285"/>
      <c r="AB129" s="285"/>
      <c r="AC129" s="285"/>
    </row>
    <row r="130" spans="1:29" s="39" customFormat="1" ht="12.75" customHeight="1">
      <c r="A130" s="222"/>
      <c r="B130" s="43"/>
      <c r="C130" s="43"/>
      <c r="D130" s="207"/>
      <c r="E130" s="208" t="s">
        <v>79</v>
      </c>
      <c r="F130" s="214" t="s">
        <v>581</v>
      </c>
      <c r="G130" s="43"/>
      <c r="H130" s="43"/>
      <c r="I130" s="118" t="s">
        <v>115</v>
      </c>
      <c r="J130" s="115" t="s">
        <v>1853</v>
      </c>
      <c r="K130" s="119"/>
      <c r="L130" s="46"/>
      <c r="M130" s="222"/>
      <c r="N130" s="43"/>
      <c r="O130" s="43"/>
      <c r="P130" s="207"/>
      <c r="Q130" s="208" t="s">
        <v>79</v>
      </c>
      <c r="R130" s="219" t="s">
        <v>512</v>
      </c>
      <c r="S130" s="43"/>
      <c r="T130" s="43"/>
      <c r="U130" s="118" t="s">
        <v>115</v>
      </c>
      <c r="V130" s="115" t="s">
        <v>1854</v>
      </c>
      <c r="W130" s="119"/>
      <c r="X130" s="239"/>
      <c r="Y130" s="289"/>
      <c r="Z130" s="117"/>
      <c r="AB130" s="117"/>
      <c r="AC130" s="117"/>
    </row>
    <row r="131" spans="1:29" ht="4.5" customHeight="1">
      <c r="A131" s="223"/>
      <c r="B131" s="224"/>
      <c r="C131" s="225"/>
      <c r="D131" s="226"/>
      <c r="E131" s="227"/>
      <c r="F131" s="228"/>
      <c r="G131" s="229"/>
      <c r="H131" s="229"/>
      <c r="I131" s="225"/>
      <c r="J131" s="224"/>
      <c r="K131" s="230"/>
      <c r="M131" s="223"/>
      <c r="N131" s="224"/>
      <c r="O131" s="225"/>
      <c r="P131" s="226"/>
      <c r="Q131" s="227"/>
      <c r="R131" s="228"/>
      <c r="S131" s="229"/>
      <c r="T131" s="229"/>
      <c r="U131" s="225"/>
      <c r="V131" s="224"/>
      <c r="W131" s="230"/>
      <c r="Y131" s="288"/>
      <c r="Z131" s="285"/>
      <c r="AA131" s="39"/>
      <c r="AB131" s="285"/>
      <c r="AC131" s="285"/>
    </row>
    <row r="132" spans="1:29" ht="12.75" customHeight="1">
      <c r="A132" s="130"/>
      <c r="B132" s="130" t="s">
        <v>117</v>
      </c>
      <c r="C132" s="131"/>
      <c r="D132" s="132" t="s">
        <v>118</v>
      </c>
      <c r="E132" s="132" t="s">
        <v>119</v>
      </c>
      <c r="F132" s="132" t="s">
        <v>120</v>
      </c>
      <c r="G132" s="133" t="s">
        <v>121</v>
      </c>
      <c r="H132" s="134"/>
      <c r="I132" s="131" t="s">
        <v>122</v>
      </c>
      <c r="J132" s="132" t="s">
        <v>117</v>
      </c>
      <c r="K132" s="130" t="s">
        <v>123</v>
      </c>
      <c r="L132" s="26">
        <v>150</v>
      </c>
      <c r="M132" s="130"/>
      <c r="N132" s="130" t="s">
        <v>117</v>
      </c>
      <c r="O132" s="131"/>
      <c r="P132" s="132" t="s">
        <v>118</v>
      </c>
      <c r="Q132" s="132" t="s">
        <v>119</v>
      </c>
      <c r="R132" s="132" t="s">
        <v>120</v>
      </c>
      <c r="S132" s="133" t="s">
        <v>121</v>
      </c>
      <c r="T132" s="134"/>
      <c r="U132" s="131" t="s">
        <v>122</v>
      </c>
      <c r="V132" s="132" t="s">
        <v>117</v>
      </c>
      <c r="W132" s="130" t="s">
        <v>123</v>
      </c>
      <c r="Y132" s="288"/>
      <c r="Z132" s="285"/>
      <c r="AA132" s="39"/>
      <c r="AB132" s="285"/>
      <c r="AC132" s="285"/>
    </row>
    <row r="133" spans="1:29" ht="12.75">
      <c r="A133" s="136" t="s">
        <v>123</v>
      </c>
      <c r="B133" s="179" t="s">
        <v>124</v>
      </c>
      <c r="C133" s="180" t="s">
        <v>125</v>
      </c>
      <c r="D133" s="181" t="s">
        <v>126</v>
      </c>
      <c r="E133" s="181" t="s">
        <v>127</v>
      </c>
      <c r="F133" s="181"/>
      <c r="G133" s="139" t="s">
        <v>125</v>
      </c>
      <c r="H133" s="139" t="s">
        <v>122</v>
      </c>
      <c r="I133" s="137"/>
      <c r="J133" s="136" t="s">
        <v>124</v>
      </c>
      <c r="K133" s="136"/>
      <c r="L133" s="26">
        <v>150</v>
      </c>
      <c r="M133" s="136" t="s">
        <v>123</v>
      </c>
      <c r="N133" s="179" t="s">
        <v>124</v>
      </c>
      <c r="O133" s="180" t="s">
        <v>125</v>
      </c>
      <c r="P133" s="181" t="s">
        <v>126</v>
      </c>
      <c r="Q133" s="181" t="s">
        <v>127</v>
      </c>
      <c r="R133" s="181"/>
      <c r="S133" s="139" t="s">
        <v>125</v>
      </c>
      <c r="T133" s="139" t="s">
        <v>122</v>
      </c>
      <c r="U133" s="137"/>
      <c r="V133" s="136" t="s">
        <v>124</v>
      </c>
      <c r="W133" s="136"/>
      <c r="Y133" s="288"/>
      <c r="Z133" s="285"/>
      <c r="AA133" s="39"/>
      <c r="AB133" s="285"/>
      <c r="AC133" s="285"/>
    </row>
    <row r="134" spans="1:29" ht="16.5" customHeight="1">
      <c r="A134" s="141">
        <v>4.375</v>
      </c>
      <c r="B134" s="142">
        <v>5</v>
      </c>
      <c r="C134" s="143">
        <v>7</v>
      </c>
      <c r="D134" s="182" t="s">
        <v>128</v>
      </c>
      <c r="E134" s="144" t="s">
        <v>5</v>
      </c>
      <c r="F134" s="145">
        <v>10</v>
      </c>
      <c r="G134" s="146">
        <v>430</v>
      </c>
      <c r="H134" s="146"/>
      <c r="I134" s="147">
        <v>8</v>
      </c>
      <c r="J134" s="148">
        <v>1</v>
      </c>
      <c r="K134" s="149">
        <v>-4.375</v>
      </c>
      <c r="L134" s="26"/>
      <c r="M134" s="141">
        <v>0.25</v>
      </c>
      <c r="N134" s="142">
        <v>4</v>
      </c>
      <c r="O134" s="143">
        <v>7</v>
      </c>
      <c r="P134" s="182" t="s">
        <v>180</v>
      </c>
      <c r="Q134" s="144" t="s">
        <v>109</v>
      </c>
      <c r="R134" s="145">
        <v>8</v>
      </c>
      <c r="S134" s="146"/>
      <c r="T134" s="146">
        <v>120</v>
      </c>
      <c r="U134" s="147">
        <v>8</v>
      </c>
      <c r="V134" s="148">
        <v>2</v>
      </c>
      <c r="W134" s="149">
        <v>-0.25</v>
      </c>
      <c r="Y134" s="288"/>
      <c r="Z134" s="285"/>
      <c r="AA134" s="39"/>
      <c r="AB134" s="285"/>
      <c r="AC134" s="285"/>
    </row>
    <row r="135" spans="1:29" ht="16.5" customHeight="1">
      <c r="A135" s="141">
        <v>-7.75</v>
      </c>
      <c r="B135" s="142">
        <v>0</v>
      </c>
      <c r="C135" s="143">
        <v>3</v>
      </c>
      <c r="D135" s="190" t="s">
        <v>128</v>
      </c>
      <c r="E135" s="144" t="s">
        <v>5</v>
      </c>
      <c r="F135" s="145">
        <v>6</v>
      </c>
      <c r="G135" s="146"/>
      <c r="H135" s="146">
        <v>150</v>
      </c>
      <c r="I135" s="147">
        <v>6</v>
      </c>
      <c r="J135" s="148">
        <v>6</v>
      </c>
      <c r="K135" s="149">
        <v>7.75</v>
      </c>
      <c r="L135" s="26"/>
      <c r="M135" s="141">
        <v>0.25</v>
      </c>
      <c r="N135" s="142">
        <v>4</v>
      </c>
      <c r="O135" s="143">
        <v>3</v>
      </c>
      <c r="P135" s="190" t="s">
        <v>180</v>
      </c>
      <c r="Q135" s="144" t="s">
        <v>109</v>
      </c>
      <c r="R135" s="145">
        <v>8</v>
      </c>
      <c r="S135" s="146"/>
      <c r="T135" s="146">
        <v>120</v>
      </c>
      <c r="U135" s="147">
        <v>6</v>
      </c>
      <c r="V135" s="148">
        <v>2</v>
      </c>
      <c r="W135" s="149">
        <v>-0.25</v>
      </c>
      <c r="Y135" s="288"/>
      <c r="Z135" s="285"/>
      <c r="AA135" s="39"/>
      <c r="AB135" s="285"/>
      <c r="AC135" s="285"/>
    </row>
    <row r="136" spans="1:29" ht="16.5" customHeight="1">
      <c r="A136" s="141">
        <v>4.375</v>
      </c>
      <c r="B136" s="142">
        <v>5</v>
      </c>
      <c r="C136" s="143">
        <v>5</v>
      </c>
      <c r="D136" s="182" t="s">
        <v>128</v>
      </c>
      <c r="E136" s="144" t="s">
        <v>5</v>
      </c>
      <c r="F136" s="145">
        <v>10</v>
      </c>
      <c r="G136" s="146">
        <v>430</v>
      </c>
      <c r="H136" s="146"/>
      <c r="I136" s="147">
        <v>2</v>
      </c>
      <c r="J136" s="148">
        <v>1</v>
      </c>
      <c r="K136" s="149">
        <v>-4.375</v>
      </c>
      <c r="L136" s="26"/>
      <c r="M136" s="141">
        <v>-1.75</v>
      </c>
      <c r="N136" s="142">
        <v>0</v>
      </c>
      <c r="O136" s="143">
        <v>5</v>
      </c>
      <c r="P136" s="182" t="s">
        <v>129</v>
      </c>
      <c r="Q136" s="144" t="s">
        <v>5</v>
      </c>
      <c r="R136" s="145">
        <v>6</v>
      </c>
      <c r="S136" s="146"/>
      <c r="T136" s="146">
        <v>200</v>
      </c>
      <c r="U136" s="147">
        <v>2</v>
      </c>
      <c r="V136" s="148">
        <v>6</v>
      </c>
      <c r="W136" s="149">
        <v>1.75</v>
      </c>
      <c r="Y136" s="288"/>
      <c r="Z136" s="285"/>
      <c r="AA136" s="39"/>
      <c r="AB136" s="285"/>
      <c r="AC136" s="285"/>
    </row>
    <row r="137" spans="1:29" ht="16.5" customHeight="1">
      <c r="A137" s="141">
        <v>-3.25</v>
      </c>
      <c r="B137" s="142">
        <v>2</v>
      </c>
      <c r="C137" s="143">
        <v>1</v>
      </c>
      <c r="D137" s="182" t="s">
        <v>183</v>
      </c>
      <c r="E137" s="144" t="s">
        <v>109</v>
      </c>
      <c r="F137" s="145">
        <v>9</v>
      </c>
      <c r="G137" s="146">
        <v>100</v>
      </c>
      <c r="H137" s="146"/>
      <c r="I137" s="147">
        <v>4</v>
      </c>
      <c r="J137" s="148">
        <v>4</v>
      </c>
      <c r="K137" s="149">
        <v>3.25</v>
      </c>
      <c r="L137" s="26"/>
      <c r="M137" s="141">
        <v>0.25</v>
      </c>
      <c r="N137" s="142">
        <v>4</v>
      </c>
      <c r="O137" s="143">
        <v>1</v>
      </c>
      <c r="P137" s="190" t="s">
        <v>261</v>
      </c>
      <c r="Q137" s="144" t="s">
        <v>109</v>
      </c>
      <c r="R137" s="145">
        <v>8</v>
      </c>
      <c r="S137" s="146"/>
      <c r="T137" s="146">
        <v>120</v>
      </c>
      <c r="U137" s="147">
        <v>4</v>
      </c>
      <c r="V137" s="148">
        <v>2</v>
      </c>
      <c r="W137" s="149">
        <v>-0.25</v>
      </c>
      <c r="Y137" s="295"/>
      <c r="Z137" s="192"/>
      <c r="AB137" s="192"/>
      <c r="AC137" s="192"/>
    </row>
    <row r="138" spans="1:29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  <c r="X138" s="239"/>
      <c r="Y138" s="238"/>
      <c r="Z138" s="27"/>
      <c r="AB138" s="27"/>
      <c r="AC138" s="27"/>
    </row>
    <row r="139" spans="1:29" s="39" customFormat="1" ht="15">
      <c r="A139" s="18"/>
      <c r="B139" s="19" t="s">
        <v>61</v>
      </c>
      <c r="C139" s="20"/>
      <c r="D139" s="19"/>
      <c r="E139" s="21" t="s">
        <v>337</v>
      </c>
      <c r="F139" s="22"/>
      <c r="G139" s="23" t="s">
        <v>63</v>
      </c>
      <c r="H139" s="23"/>
      <c r="I139" s="24" t="s">
        <v>64</v>
      </c>
      <c r="J139" s="24"/>
      <c r="K139" s="25"/>
      <c r="L139" s="26">
        <v>150</v>
      </c>
      <c r="M139" s="18"/>
      <c r="N139" s="19" t="s">
        <v>61</v>
      </c>
      <c r="O139" s="20"/>
      <c r="P139" s="19"/>
      <c r="Q139" s="21" t="s">
        <v>338</v>
      </c>
      <c r="R139" s="22"/>
      <c r="S139" s="23" t="s">
        <v>63</v>
      </c>
      <c r="T139" s="23"/>
      <c r="U139" s="24" t="s">
        <v>66</v>
      </c>
      <c r="V139" s="24"/>
      <c r="W139" s="25"/>
      <c r="X139" s="239"/>
      <c r="Y139" s="238"/>
      <c r="Z139" s="25"/>
      <c r="AB139" s="25"/>
      <c r="AC139" s="25"/>
    </row>
    <row r="140" spans="1:29" s="39" customFormat="1" ht="12.75">
      <c r="A140" s="28"/>
      <c r="B140" s="28"/>
      <c r="C140" s="29"/>
      <c r="D140" s="30"/>
      <c r="E140" s="30"/>
      <c r="F140" s="30"/>
      <c r="G140" s="31" t="s">
        <v>67</v>
      </c>
      <c r="H140" s="31"/>
      <c r="I140" s="24" t="s">
        <v>141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67</v>
      </c>
      <c r="T140" s="31"/>
      <c r="U140" s="24" t="s">
        <v>68</v>
      </c>
      <c r="V140" s="24"/>
      <c r="W140" s="25"/>
      <c r="X140" s="239"/>
      <c r="Y140" s="238"/>
      <c r="Z140" s="25"/>
      <c r="AB140" s="25"/>
      <c r="AC140" s="25"/>
    </row>
    <row r="141" spans="1:29" s="39" customFormat="1" ht="4.5" customHeight="1">
      <c r="A141" s="198"/>
      <c r="B141" s="199"/>
      <c r="C141" s="200"/>
      <c r="D141" s="201"/>
      <c r="E141" s="202"/>
      <c r="F141" s="203"/>
      <c r="G141" s="204"/>
      <c r="H141" s="204"/>
      <c r="I141" s="200"/>
      <c r="J141" s="199"/>
      <c r="K141" s="205"/>
      <c r="L141" s="26"/>
      <c r="M141" s="198"/>
      <c r="N141" s="199"/>
      <c r="O141" s="200"/>
      <c r="P141" s="201"/>
      <c r="Q141" s="202"/>
      <c r="R141" s="203"/>
      <c r="S141" s="204"/>
      <c r="T141" s="204"/>
      <c r="U141" s="200"/>
      <c r="V141" s="199"/>
      <c r="W141" s="205"/>
      <c r="X141" s="239"/>
      <c r="Y141" s="286"/>
      <c r="Z141" s="283"/>
      <c r="AB141" s="283"/>
      <c r="AC141" s="283"/>
    </row>
    <row r="142" spans="1:29" s="39" customFormat="1" ht="12.75" customHeight="1">
      <c r="A142" s="206"/>
      <c r="B142" s="32"/>
      <c r="C142" s="33"/>
      <c r="D142" s="207"/>
      <c r="E142" s="208" t="s">
        <v>70</v>
      </c>
      <c r="F142" s="35" t="s">
        <v>89</v>
      </c>
      <c r="G142" s="36"/>
      <c r="H142" s="42"/>
      <c r="I142" s="42"/>
      <c r="J142" s="275"/>
      <c r="K142" s="209"/>
      <c r="L142" s="38"/>
      <c r="M142" s="206"/>
      <c r="N142" s="32"/>
      <c r="O142" s="33"/>
      <c r="P142" s="207"/>
      <c r="Q142" s="208" t="s">
        <v>70</v>
      </c>
      <c r="R142" s="212" t="s">
        <v>530</v>
      </c>
      <c r="S142" s="36"/>
      <c r="T142" s="42"/>
      <c r="U142" s="42"/>
      <c r="V142" s="275"/>
      <c r="W142" s="209"/>
      <c r="X142" s="239"/>
      <c r="Y142" s="287"/>
      <c r="Z142" s="284"/>
      <c r="AB142" s="284"/>
      <c r="AC142" s="284"/>
    </row>
    <row r="143" spans="1:29" s="39" customFormat="1" ht="12.75" customHeight="1">
      <c r="A143" s="206"/>
      <c r="B143" s="32"/>
      <c r="C143" s="33"/>
      <c r="D143" s="207"/>
      <c r="E143" s="210" t="s">
        <v>73</v>
      </c>
      <c r="F143" s="35" t="s">
        <v>87</v>
      </c>
      <c r="G143" s="211"/>
      <c r="H143" s="42"/>
      <c r="I143" s="44"/>
      <c r="J143" s="27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K143" s="277"/>
      <c r="L143" s="38"/>
      <c r="M143" s="206"/>
      <c r="N143" s="32"/>
      <c r="O143" s="33"/>
      <c r="P143" s="207"/>
      <c r="Q143" s="210" t="s">
        <v>73</v>
      </c>
      <c r="R143" s="35" t="s">
        <v>237</v>
      </c>
      <c r="S143" s="211"/>
      <c r="T143" s="42"/>
      <c r="U143" s="44"/>
      <c r="V143" s="27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2.1</v>
      </c>
      <c r="W143" s="277"/>
      <c r="X143" s="239"/>
      <c r="Y143" s="287"/>
      <c r="Z143" s="284"/>
      <c r="AB143" s="284"/>
      <c r="AC143" s="284"/>
    </row>
    <row r="144" spans="1:29" s="39" customFormat="1" ht="12.75" customHeight="1">
      <c r="A144" s="206"/>
      <c r="B144" s="32"/>
      <c r="C144" s="33"/>
      <c r="D144" s="207"/>
      <c r="E144" s="210" t="s">
        <v>76</v>
      </c>
      <c r="F144" s="35" t="s">
        <v>605</v>
      </c>
      <c r="G144" s="36"/>
      <c r="H144" s="42"/>
      <c r="I144" s="27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J144" s="276" t="str">
        <f>IF(J143="","","+")</f>
        <v>+</v>
      </c>
      <c r="K144" s="27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9.1</v>
      </c>
      <c r="L144" s="38"/>
      <c r="M144" s="206"/>
      <c r="N144" s="32"/>
      <c r="O144" s="33"/>
      <c r="P144" s="207"/>
      <c r="Q144" s="210" t="s">
        <v>76</v>
      </c>
      <c r="R144" s="35" t="s">
        <v>419</v>
      </c>
      <c r="S144" s="36"/>
      <c r="T144" s="42"/>
      <c r="U144" s="27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16.1</v>
      </c>
      <c r="V144" s="276" t="str">
        <f>IF(V143="","","+")</f>
        <v>+</v>
      </c>
      <c r="W144" s="27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18.1</v>
      </c>
      <c r="X144" s="239"/>
      <c r="Y144" s="287"/>
      <c r="Z144" s="284"/>
      <c r="AB144" s="284"/>
      <c r="AC144" s="284"/>
    </row>
    <row r="145" spans="1:29" s="39" customFormat="1" ht="12.75" customHeight="1">
      <c r="A145" s="206"/>
      <c r="B145" s="32"/>
      <c r="C145" s="33"/>
      <c r="D145" s="207"/>
      <c r="E145" s="208" t="s">
        <v>79</v>
      </c>
      <c r="F145" s="212" t="s">
        <v>191</v>
      </c>
      <c r="G145" s="36"/>
      <c r="H145" s="42"/>
      <c r="I145" s="44"/>
      <c r="J145" s="27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14.1</v>
      </c>
      <c r="K145" s="277"/>
      <c r="L145" s="38"/>
      <c r="M145" s="206"/>
      <c r="N145" s="32"/>
      <c r="O145" s="33"/>
      <c r="P145" s="207"/>
      <c r="Q145" s="208" t="s">
        <v>79</v>
      </c>
      <c r="R145" s="35" t="s">
        <v>1855</v>
      </c>
      <c r="S145" s="36"/>
      <c r="T145" s="42"/>
      <c r="U145" s="44"/>
      <c r="V145" s="27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4.1</v>
      </c>
      <c r="W145" s="277"/>
      <c r="X145" s="239"/>
      <c r="Y145" s="287"/>
      <c r="Z145" s="284"/>
      <c r="AB145" s="284"/>
      <c r="AC145" s="284"/>
    </row>
    <row r="146" spans="1:29" s="39" customFormat="1" ht="12.75" customHeight="1">
      <c r="A146" s="213" t="s">
        <v>70</v>
      </c>
      <c r="B146" s="214" t="s">
        <v>1856</v>
      </c>
      <c r="C146" s="33"/>
      <c r="D146" s="207"/>
      <c r="F146" s="36"/>
      <c r="G146" s="208" t="s">
        <v>70</v>
      </c>
      <c r="H146" s="215" t="s">
        <v>408</v>
      </c>
      <c r="I146" s="36"/>
      <c r="J146" s="211"/>
      <c r="K146" s="209"/>
      <c r="L146" s="38"/>
      <c r="M146" s="213" t="s">
        <v>70</v>
      </c>
      <c r="N146" s="214" t="s">
        <v>197</v>
      </c>
      <c r="O146" s="33"/>
      <c r="P146" s="207"/>
      <c r="R146" s="36"/>
      <c r="S146" s="208" t="s">
        <v>70</v>
      </c>
      <c r="T146" s="216" t="s">
        <v>1857</v>
      </c>
      <c r="U146" s="36"/>
      <c r="V146" s="211"/>
      <c r="W146" s="209"/>
      <c r="X146" s="239"/>
      <c r="Y146" s="287"/>
      <c r="Z146" s="284"/>
      <c r="AB146" s="284"/>
      <c r="AC146" s="284"/>
    </row>
    <row r="147" spans="1:29" s="39" customFormat="1" ht="12.75" customHeight="1">
      <c r="A147" s="217" t="s">
        <v>73</v>
      </c>
      <c r="B147" s="214" t="s">
        <v>1050</v>
      </c>
      <c r="C147" s="45"/>
      <c r="D147" s="207"/>
      <c r="F147" s="218"/>
      <c r="G147" s="210" t="s">
        <v>73</v>
      </c>
      <c r="H147" s="216" t="s">
        <v>881</v>
      </c>
      <c r="I147" s="36"/>
      <c r="J147" s="211"/>
      <c r="K147" s="209"/>
      <c r="L147" s="38"/>
      <c r="M147" s="217" t="s">
        <v>73</v>
      </c>
      <c r="N147" s="214" t="s">
        <v>1858</v>
      </c>
      <c r="O147" s="45"/>
      <c r="P147" s="207"/>
      <c r="R147" s="218"/>
      <c r="S147" s="210" t="s">
        <v>73</v>
      </c>
      <c r="T147" s="216" t="s">
        <v>1263</v>
      </c>
      <c r="U147" s="36"/>
      <c r="V147" s="211"/>
      <c r="W147" s="209"/>
      <c r="X147" s="239"/>
      <c r="Y147" s="287"/>
      <c r="Z147" s="284"/>
      <c r="AB147" s="284"/>
      <c r="AC147" s="284"/>
    </row>
    <row r="148" spans="1:29" s="39" customFormat="1" ht="12.75" customHeight="1">
      <c r="A148" s="217" t="s">
        <v>76</v>
      </c>
      <c r="B148" s="214" t="s">
        <v>1859</v>
      </c>
      <c r="C148" s="33"/>
      <c r="D148" s="207"/>
      <c r="F148" s="218"/>
      <c r="G148" s="210" t="s">
        <v>76</v>
      </c>
      <c r="H148" s="216" t="s">
        <v>1860</v>
      </c>
      <c r="I148" s="36"/>
      <c r="J148" s="36"/>
      <c r="K148" s="209"/>
      <c r="L148" s="38"/>
      <c r="M148" s="217" t="s">
        <v>76</v>
      </c>
      <c r="N148" s="214" t="s">
        <v>1308</v>
      </c>
      <c r="O148" s="33"/>
      <c r="P148" s="207"/>
      <c r="R148" s="218"/>
      <c r="S148" s="210" t="s">
        <v>76</v>
      </c>
      <c r="T148" s="216" t="s">
        <v>934</v>
      </c>
      <c r="U148" s="36"/>
      <c r="V148" s="36"/>
      <c r="W148" s="209"/>
      <c r="X148" s="239"/>
      <c r="Y148" s="287"/>
      <c r="Z148" s="284"/>
      <c r="AB148" s="284"/>
      <c r="AC148" s="284"/>
    </row>
    <row r="149" spans="1:29" s="39" customFormat="1" ht="12.75" customHeight="1">
      <c r="A149" s="213" t="s">
        <v>79</v>
      </c>
      <c r="B149" s="214" t="s">
        <v>1861</v>
      </c>
      <c r="C149" s="45"/>
      <c r="D149" s="207"/>
      <c r="F149" s="36"/>
      <c r="G149" s="208" t="s">
        <v>79</v>
      </c>
      <c r="H149" s="216" t="s">
        <v>968</v>
      </c>
      <c r="I149" s="95"/>
      <c r="J149" s="108" t="s">
        <v>96</v>
      </c>
      <c r="K149" s="97"/>
      <c r="L149" s="38"/>
      <c r="M149" s="213" t="s">
        <v>79</v>
      </c>
      <c r="N149" s="214" t="s">
        <v>1862</v>
      </c>
      <c r="O149" s="45"/>
      <c r="P149" s="207"/>
      <c r="R149" s="36"/>
      <c r="S149" s="208" t="s">
        <v>79</v>
      </c>
      <c r="T149" s="216" t="s">
        <v>390</v>
      </c>
      <c r="U149" s="95"/>
      <c r="V149" s="108" t="s">
        <v>96</v>
      </c>
      <c r="W149" s="97"/>
      <c r="X149" s="239"/>
      <c r="Y149" s="288"/>
      <c r="Z149" s="285"/>
      <c r="AB149" s="285"/>
      <c r="AC149" s="285"/>
    </row>
    <row r="150" spans="1:29" s="39" customFormat="1" ht="12.75" customHeight="1">
      <c r="A150" s="220"/>
      <c r="B150" s="45"/>
      <c r="C150" s="208"/>
      <c r="D150" s="207"/>
      <c r="E150" s="208" t="s">
        <v>70</v>
      </c>
      <c r="F150" s="35" t="s">
        <v>88</v>
      </c>
      <c r="G150" s="36"/>
      <c r="H150" s="221"/>
      <c r="I150" s="112" t="s">
        <v>100</v>
      </c>
      <c r="J150" s="113" t="s">
        <v>1863</v>
      </c>
      <c r="K150" s="97"/>
      <c r="L150" s="38"/>
      <c r="M150" s="220"/>
      <c r="N150" s="45"/>
      <c r="O150" s="208"/>
      <c r="P150" s="207"/>
      <c r="Q150" s="208" t="s">
        <v>70</v>
      </c>
      <c r="R150" s="35" t="s">
        <v>1864</v>
      </c>
      <c r="S150" s="36"/>
      <c r="T150" s="221"/>
      <c r="U150" s="112" t="s">
        <v>100</v>
      </c>
      <c r="V150" s="113" t="s">
        <v>1865</v>
      </c>
      <c r="W150" s="97"/>
      <c r="X150" s="239"/>
      <c r="Y150" s="288"/>
      <c r="Z150" s="285"/>
      <c r="AB150" s="285"/>
      <c r="AC150" s="285"/>
    </row>
    <row r="151" spans="1:29" s="39" customFormat="1" ht="12.75" customHeight="1">
      <c r="A151" s="206"/>
      <c r="B151" s="114" t="s">
        <v>104</v>
      </c>
      <c r="C151" s="33"/>
      <c r="D151" s="207"/>
      <c r="E151" s="210" t="s">
        <v>73</v>
      </c>
      <c r="F151" s="35" t="s">
        <v>1866</v>
      </c>
      <c r="G151" s="36"/>
      <c r="H151" s="42"/>
      <c r="I151" s="112" t="s">
        <v>5</v>
      </c>
      <c r="J151" s="115" t="s">
        <v>1867</v>
      </c>
      <c r="K151" s="97"/>
      <c r="L151" s="38"/>
      <c r="M151" s="206"/>
      <c r="N151" s="114" t="s">
        <v>104</v>
      </c>
      <c r="O151" s="33"/>
      <c r="P151" s="207"/>
      <c r="Q151" s="210" t="s">
        <v>73</v>
      </c>
      <c r="R151" s="35" t="s">
        <v>304</v>
      </c>
      <c r="S151" s="36"/>
      <c r="T151" s="42"/>
      <c r="U151" s="112" t="s">
        <v>5</v>
      </c>
      <c r="V151" s="115" t="s">
        <v>1865</v>
      </c>
      <c r="W151" s="97"/>
      <c r="X151" s="239"/>
      <c r="Y151" s="288"/>
      <c r="Z151" s="285"/>
      <c r="AB151" s="285"/>
      <c r="AC151" s="285"/>
    </row>
    <row r="152" spans="1:29" s="39" customFormat="1" ht="12.75" customHeight="1">
      <c r="A152" s="206"/>
      <c r="B152" s="114" t="s">
        <v>1868</v>
      </c>
      <c r="C152" s="33"/>
      <c r="D152" s="207"/>
      <c r="E152" s="210" t="s">
        <v>76</v>
      </c>
      <c r="F152" s="35" t="s">
        <v>881</v>
      </c>
      <c r="G152" s="211"/>
      <c r="H152" s="42"/>
      <c r="I152" s="112" t="s">
        <v>109</v>
      </c>
      <c r="J152" s="115" t="s">
        <v>1869</v>
      </c>
      <c r="K152" s="97"/>
      <c r="L152" s="38"/>
      <c r="M152" s="206"/>
      <c r="N152" s="114" t="s">
        <v>1870</v>
      </c>
      <c r="O152" s="33"/>
      <c r="P152" s="207"/>
      <c r="Q152" s="210" t="s">
        <v>76</v>
      </c>
      <c r="R152" s="212" t="s">
        <v>1871</v>
      </c>
      <c r="S152" s="211"/>
      <c r="T152" s="42"/>
      <c r="U152" s="112" t="s">
        <v>109</v>
      </c>
      <c r="V152" s="115" t="s">
        <v>1872</v>
      </c>
      <c r="W152" s="97"/>
      <c r="X152" s="239"/>
      <c r="Y152" s="288"/>
      <c r="Z152" s="285"/>
      <c r="AB152" s="285"/>
      <c r="AC152" s="285"/>
    </row>
    <row r="153" spans="1:29" s="39" customFormat="1" ht="12.75" customHeight="1">
      <c r="A153" s="222"/>
      <c r="B153" s="43"/>
      <c r="C153" s="43"/>
      <c r="D153" s="207"/>
      <c r="E153" s="208" t="s">
        <v>79</v>
      </c>
      <c r="F153" s="214" t="s">
        <v>527</v>
      </c>
      <c r="G153" s="43"/>
      <c r="H153" s="43"/>
      <c r="I153" s="118" t="s">
        <v>115</v>
      </c>
      <c r="J153" s="115" t="s">
        <v>1869</v>
      </c>
      <c r="K153" s="119"/>
      <c r="L153" s="46"/>
      <c r="M153" s="222"/>
      <c r="N153" s="43"/>
      <c r="O153" s="43"/>
      <c r="P153" s="207"/>
      <c r="Q153" s="208" t="s">
        <v>79</v>
      </c>
      <c r="R153" s="219" t="s">
        <v>631</v>
      </c>
      <c r="S153" s="43"/>
      <c r="T153" s="43"/>
      <c r="U153" s="118" t="s">
        <v>115</v>
      </c>
      <c r="V153" s="115" t="s">
        <v>1872</v>
      </c>
      <c r="W153" s="119"/>
      <c r="X153" s="239"/>
      <c r="Y153" s="289"/>
      <c r="Z153" s="117"/>
      <c r="AB153" s="117"/>
      <c r="AC153" s="117"/>
    </row>
    <row r="154" spans="1:29" ht="4.5" customHeight="1">
      <c r="A154" s="223"/>
      <c r="B154" s="224"/>
      <c r="C154" s="225"/>
      <c r="D154" s="226"/>
      <c r="E154" s="227"/>
      <c r="F154" s="228"/>
      <c r="G154" s="229"/>
      <c r="H154" s="229"/>
      <c r="I154" s="225"/>
      <c r="J154" s="224"/>
      <c r="K154" s="230"/>
      <c r="M154" s="223"/>
      <c r="N154" s="224"/>
      <c r="O154" s="225"/>
      <c r="P154" s="226"/>
      <c r="Q154" s="227"/>
      <c r="R154" s="228"/>
      <c r="S154" s="229"/>
      <c r="T154" s="229"/>
      <c r="U154" s="225"/>
      <c r="V154" s="224"/>
      <c r="W154" s="230"/>
      <c r="Y154" s="286"/>
      <c r="Z154" s="283"/>
      <c r="AB154" s="283"/>
      <c r="AC154" s="283"/>
    </row>
    <row r="155" spans="1:31" ht="12.75" customHeight="1">
      <c r="A155" s="130"/>
      <c r="B155" s="130" t="s">
        <v>117</v>
      </c>
      <c r="C155" s="131"/>
      <c r="D155" s="132" t="s">
        <v>118</v>
      </c>
      <c r="E155" s="132" t="s">
        <v>119</v>
      </c>
      <c r="F155" s="132" t="s">
        <v>120</v>
      </c>
      <c r="G155" s="133" t="s">
        <v>121</v>
      </c>
      <c r="H155" s="134"/>
      <c r="I155" s="131" t="s">
        <v>122</v>
      </c>
      <c r="J155" s="132" t="s">
        <v>117</v>
      </c>
      <c r="K155" s="130" t="s">
        <v>123</v>
      </c>
      <c r="L155" s="26">
        <v>150</v>
      </c>
      <c r="M155" s="130"/>
      <c r="N155" s="130" t="s">
        <v>117</v>
      </c>
      <c r="O155" s="131"/>
      <c r="P155" s="132" t="s">
        <v>118</v>
      </c>
      <c r="Q155" s="132" t="s">
        <v>119</v>
      </c>
      <c r="R155" s="132" t="s">
        <v>120</v>
      </c>
      <c r="S155" s="133" t="s">
        <v>121</v>
      </c>
      <c r="T155" s="134"/>
      <c r="U155" s="131" t="s">
        <v>122</v>
      </c>
      <c r="V155" s="132" t="s">
        <v>117</v>
      </c>
      <c r="W155" s="130" t="s">
        <v>123</v>
      </c>
      <c r="X155" s="290" t="s">
        <v>1786</v>
      </c>
      <c r="Y155" s="291"/>
      <c r="Z155" s="311" t="s">
        <v>1230</v>
      </c>
      <c r="AA155" s="313" t="s">
        <v>1231</v>
      </c>
      <c r="AB155" s="315" t="s">
        <v>1232</v>
      </c>
      <c r="AC155" s="311" t="s">
        <v>1233</v>
      </c>
      <c r="AD155" s="313" t="s">
        <v>1231</v>
      </c>
      <c r="AE155" s="315" t="s">
        <v>1232</v>
      </c>
    </row>
    <row r="156" spans="1:31" ht="12.75">
      <c r="A156" s="136" t="s">
        <v>123</v>
      </c>
      <c r="B156" s="179" t="s">
        <v>124</v>
      </c>
      <c r="C156" s="180" t="s">
        <v>125</v>
      </c>
      <c r="D156" s="181" t="s">
        <v>126</v>
      </c>
      <c r="E156" s="181" t="s">
        <v>127</v>
      </c>
      <c r="F156" s="181"/>
      <c r="G156" s="139" t="s">
        <v>125</v>
      </c>
      <c r="H156" s="139" t="s">
        <v>122</v>
      </c>
      <c r="I156" s="137"/>
      <c r="J156" s="136" t="s">
        <v>124</v>
      </c>
      <c r="K156" s="136"/>
      <c r="L156" s="26">
        <v>150</v>
      </c>
      <c r="M156" s="136" t="s">
        <v>123</v>
      </c>
      <c r="N156" s="179" t="s">
        <v>124</v>
      </c>
      <c r="O156" s="180" t="s">
        <v>125</v>
      </c>
      <c r="P156" s="181" t="s">
        <v>126</v>
      </c>
      <c r="Q156" s="181" t="s">
        <v>127</v>
      </c>
      <c r="R156" s="181"/>
      <c r="S156" s="139" t="s">
        <v>125</v>
      </c>
      <c r="T156" s="139" t="s">
        <v>122</v>
      </c>
      <c r="U156" s="137"/>
      <c r="V156" s="136" t="s">
        <v>124</v>
      </c>
      <c r="W156" s="136"/>
      <c r="X156" s="292" t="s">
        <v>125</v>
      </c>
      <c r="Y156" s="293" t="s">
        <v>122</v>
      </c>
      <c r="Z156" s="312"/>
      <c r="AA156" s="314"/>
      <c r="AB156" s="316"/>
      <c r="AC156" s="312"/>
      <c r="AD156" s="314"/>
      <c r="AE156" s="316"/>
    </row>
    <row r="157" spans="1:31" ht="16.5" customHeight="1">
      <c r="A157" s="141">
        <v>1.5</v>
      </c>
      <c r="B157" s="142">
        <v>4</v>
      </c>
      <c r="C157" s="143">
        <v>1</v>
      </c>
      <c r="D157" s="182" t="s">
        <v>130</v>
      </c>
      <c r="E157" s="144" t="s">
        <v>5</v>
      </c>
      <c r="F157" s="145">
        <v>10</v>
      </c>
      <c r="G157" s="146">
        <v>620</v>
      </c>
      <c r="H157" s="146"/>
      <c r="I157" s="147">
        <v>8</v>
      </c>
      <c r="J157" s="148">
        <v>2</v>
      </c>
      <c r="K157" s="149">
        <v>-1.5</v>
      </c>
      <c r="L157" s="26"/>
      <c r="M157" s="141">
        <v>1.375</v>
      </c>
      <c r="N157" s="142">
        <v>4</v>
      </c>
      <c r="O157" s="143">
        <v>1</v>
      </c>
      <c r="P157" s="182" t="s">
        <v>128</v>
      </c>
      <c r="Q157" s="144" t="s">
        <v>109</v>
      </c>
      <c r="R157" s="145">
        <v>12</v>
      </c>
      <c r="S157" s="146"/>
      <c r="T157" s="146">
        <v>490</v>
      </c>
      <c r="U157" s="147">
        <v>8</v>
      </c>
      <c r="V157" s="148">
        <v>2</v>
      </c>
      <c r="W157" s="149">
        <v>-1.375</v>
      </c>
      <c r="X157" s="294">
        <f>A157+M157+A180</f>
        <v>-3.875</v>
      </c>
      <c r="Y157" s="242">
        <f>K157+W157+K180</f>
        <v>3.875</v>
      </c>
      <c r="Z157" s="196">
        <f>O157</f>
        <v>1</v>
      </c>
      <c r="AA157" s="243">
        <f>IF(AND(G157&gt;0,G157&lt;1),2*G157,MATCH(A157,{-40000,-0.4999999999,0.5,40000},1)-1)+IF(AND(S157&gt;0,S157&lt;1),2*S157,MATCH(M157,{-40000,-0.4999999999,0.5,40000},1)-1)+IF(AND(G180&gt;0,G180&lt;1),2*G180,MATCH(A180,{-40000,-0.4999999999,0.5,40000},1)-1)</f>
        <v>4</v>
      </c>
      <c r="AB157" s="243">
        <f>MATCH(X157,{-40000,-9.9999999999,-6.9999999999,-2.9999999999,3,7,10,40000},1)/2-0.5</f>
        <v>1</v>
      </c>
      <c r="AC157" s="196">
        <f>U157</f>
        <v>8</v>
      </c>
      <c r="AD157" s="243">
        <f>IF(AND(H157&gt;0,H157&lt;1),2*H157,MATCH(K157,{-40000,-0.4999999999,0.5,40000},1)-1)+IF(AND(T157&gt;0,T157&lt;1),2*T157,MATCH(W157,{-40000,-0.4999999999,0.5,40000},1)-1)+IF(AND(H180&gt;0,H180&lt;1),2*H180,MATCH(K180,{-40000,-0.4999999999,0.5,40000},1)-1)</f>
        <v>2</v>
      </c>
      <c r="AE157" s="243">
        <f>MATCH(Y157,{-40000,-9.9999999999,-6.9999999999,-2.9999999999,3,7,10,40000},1)/2-0.5</f>
        <v>2</v>
      </c>
    </row>
    <row r="158" spans="1:31" ht="16.5" customHeight="1">
      <c r="A158" s="141">
        <v>1.5</v>
      </c>
      <c r="B158" s="142">
        <v>4</v>
      </c>
      <c r="C158" s="143">
        <v>7</v>
      </c>
      <c r="D158" s="182" t="s">
        <v>130</v>
      </c>
      <c r="E158" s="144" t="s">
        <v>5</v>
      </c>
      <c r="F158" s="145">
        <v>10</v>
      </c>
      <c r="G158" s="146">
        <v>620</v>
      </c>
      <c r="H158" s="146"/>
      <c r="I158" s="147">
        <v>4</v>
      </c>
      <c r="J158" s="148">
        <v>2</v>
      </c>
      <c r="K158" s="149">
        <v>-1.5</v>
      </c>
      <c r="L158" s="26"/>
      <c r="M158" s="141">
        <v>-9.625</v>
      </c>
      <c r="N158" s="142">
        <v>0</v>
      </c>
      <c r="O158" s="143">
        <v>4</v>
      </c>
      <c r="P158" s="190" t="s">
        <v>1280</v>
      </c>
      <c r="Q158" s="144" t="s">
        <v>115</v>
      </c>
      <c r="R158" s="145">
        <v>13</v>
      </c>
      <c r="S158" s="146"/>
      <c r="T158" s="146">
        <v>1020</v>
      </c>
      <c r="U158" s="147">
        <v>7</v>
      </c>
      <c r="V158" s="148">
        <v>6</v>
      </c>
      <c r="W158" s="149">
        <v>9.625</v>
      </c>
      <c r="X158" s="294">
        <f>K158+M158+A181</f>
        <v>-6.375</v>
      </c>
      <c r="Y158" s="242">
        <f>A158+W158+K181</f>
        <v>6.375</v>
      </c>
      <c r="Z158" s="196">
        <f>O158</f>
        <v>4</v>
      </c>
      <c r="AA158" s="243">
        <f>IF(AND(H158&gt;0,H158&lt;1),2*H158,MATCH(K158,{-40000,-0.4999999999,0.5,40000},1)-1)+IF(AND(S158&gt;0,S158&lt;1),2*S158,MATCH(M158,{-40000,-0.4999999999,0.5,40000},1)-1)+IF(AND(G181&gt;0,G181&lt;1),2*G181,MATCH(A181,{-40000,-0.4999999999,0.5,40000},1)-1)</f>
        <v>2</v>
      </c>
      <c r="AB158" s="243">
        <f>MATCH(X158,{-40000,-9.9999999999,-6.9999999999,-2.9999999999,3,7,10,40000},1)/2-0.5</f>
        <v>1</v>
      </c>
      <c r="AC158" s="196">
        <f>U158</f>
        <v>7</v>
      </c>
      <c r="AD158" s="243">
        <f>IF(AND(G158&gt;0,G158&lt;1),2*G158,MATCH(A158,{-40000,-0.4999999999,0.5,40000},1)-1)+IF(AND(T158&gt;0,T158&lt;1),2*T158,MATCH(W158,{-40000,-0.4999999999,0.5,40000},1)-1)+IF(AND(H181&gt;0,H181&lt;1),2*H181,MATCH(K181,{-40000,-0.4999999999,0.5,40000},1)-1)</f>
        <v>4</v>
      </c>
      <c r="AE158" s="243">
        <f>MATCH(Y158,{-40000,-9.9999999999,-6.9999999999,-2.9999999999,3,7,10,40000},1)/2-0.5</f>
        <v>2</v>
      </c>
    </row>
    <row r="159" spans="1:31" ht="16.5" customHeight="1">
      <c r="A159" s="141">
        <v>-10.5</v>
      </c>
      <c r="B159" s="142">
        <v>0</v>
      </c>
      <c r="C159" s="143">
        <v>2</v>
      </c>
      <c r="D159" s="182" t="s">
        <v>130</v>
      </c>
      <c r="E159" s="144" t="s">
        <v>5</v>
      </c>
      <c r="F159" s="145">
        <v>9</v>
      </c>
      <c r="G159" s="146"/>
      <c r="H159" s="146">
        <v>100</v>
      </c>
      <c r="I159" s="147">
        <v>6</v>
      </c>
      <c r="J159" s="148">
        <v>6</v>
      </c>
      <c r="K159" s="149">
        <v>10.5</v>
      </c>
      <c r="L159" s="26"/>
      <c r="M159" s="141">
        <v>1.375</v>
      </c>
      <c r="N159" s="142">
        <v>4</v>
      </c>
      <c r="O159" s="143">
        <v>2</v>
      </c>
      <c r="P159" s="182" t="s">
        <v>128</v>
      </c>
      <c r="Q159" s="144" t="s">
        <v>115</v>
      </c>
      <c r="R159" s="145">
        <v>12</v>
      </c>
      <c r="S159" s="146"/>
      <c r="T159" s="146">
        <v>490</v>
      </c>
      <c r="U159" s="147">
        <v>6</v>
      </c>
      <c r="V159" s="148">
        <v>2</v>
      </c>
      <c r="W159" s="149">
        <v>-1.375</v>
      </c>
      <c r="X159" s="294">
        <f>A159+M159+A182</f>
        <v>-2.375</v>
      </c>
      <c r="Y159" s="242">
        <f>K159+W159+K182</f>
        <v>2.375</v>
      </c>
      <c r="Z159" s="196">
        <f>O159</f>
        <v>2</v>
      </c>
      <c r="AA159" s="243">
        <f>IF(AND(G159&gt;0,G159&lt;1),2*G159,MATCH(A159,{-40000,-0.4999999999,0.5,40000},1)-1)+IF(AND(S159&gt;0,S159&lt;1),2*S159,MATCH(M159,{-40000,-0.4999999999,0.5,40000},1)-1)+IF(AND(G182&gt;0,G182&lt;1),2*G182,MATCH(A182,{-40000,-0.4999999999,0.5,40000},1)-1)</f>
        <v>4</v>
      </c>
      <c r="AB159" s="243">
        <f>MATCH(X159,{-40000,-9.9999999999,-6.9999999999,-2.9999999999,3,7,10,40000},1)/2-0.5</f>
        <v>1.5</v>
      </c>
      <c r="AC159" s="196">
        <f>U159</f>
        <v>6</v>
      </c>
      <c r="AD159" s="243">
        <f>IF(AND(H159&gt;0,H159&lt;1),2*H159,MATCH(K159,{-40000,-0.4999999999,0.5,40000},1)-1)+IF(AND(T159&gt;0,T159&lt;1),2*T159,MATCH(W159,{-40000,-0.4999999999,0.5,40000},1)-1)+IF(AND(H182&gt;0,H182&lt;1),2*H182,MATCH(K182,{-40000,-0.4999999999,0.5,40000},1)-1)</f>
        <v>2</v>
      </c>
      <c r="AE159" s="243">
        <f>MATCH(Y159,{-40000,-9.9999999999,-6.9999999999,-2.9999999999,3,7,10,40000},1)/2-0.5</f>
        <v>1.5</v>
      </c>
    </row>
    <row r="160" spans="1:31" ht="16.5" customHeight="1">
      <c r="A160" s="141">
        <v>1.5</v>
      </c>
      <c r="B160" s="142">
        <v>4</v>
      </c>
      <c r="C160" s="143">
        <v>3</v>
      </c>
      <c r="D160" s="182" t="s">
        <v>130</v>
      </c>
      <c r="E160" s="144" t="s">
        <v>5</v>
      </c>
      <c r="F160" s="145">
        <v>10</v>
      </c>
      <c r="G160" s="146">
        <v>620</v>
      </c>
      <c r="H160" s="146"/>
      <c r="I160" s="147">
        <v>5</v>
      </c>
      <c r="J160" s="148">
        <v>2</v>
      </c>
      <c r="K160" s="149">
        <v>-1.5</v>
      </c>
      <c r="L160" s="26"/>
      <c r="M160" s="141">
        <v>1.375</v>
      </c>
      <c r="N160" s="142">
        <v>4</v>
      </c>
      <c r="O160" s="143">
        <v>3</v>
      </c>
      <c r="P160" s="190" t="s">
        <v>128</v>
      </c>
      <c r="Q160" s="144" t="s">
        <v>115</v>
      </c>
      <c r="R160" s="145">
        <v>12</v>
      </c>
      <c r="S160" s="146"/>
      <c r="T160" s="146">
        <v>490</v>
      </c>
      <c r="U160" s="147">
        <v>5</v>
      </c>
      <c r="V160" s="148">
        <v>2</v>
      </c>
      <c r="W160" s="149">
        <v>-1.375</v>
      </c>
      <c r="X160" s="294">
        <f>A160+M160+A183</f>
        <v>-1.875</v>
      </c>
      <c r="Y160" s="242">
        <f>K160+W160+K183</f>
        <v>1.875</v>
      </c>
      <c r="Z160" s="196">
        <f>O160</f>
        <v>3</v>
      </c>
      <c r="AA160" s="243">
        <f>IF(AND(G160&gt;0,G160&lt;1),2*G160,MATCH(A160,{-40000,-0.4999999999,0.5,40000},1)-1)+IF(AND(S160&gt;0,S160&lt;1),2*S160,MATCH(M160,{-40000,-0.4999999999,0.5,40000},1)-1)+IF(AND(G183&gt;0,G183&lt;1),2*G183,MATCH(A183,{-40000,-0.4999999999,0.5,40000},1)-1)</f>
        <v>4</v>
      </c>
      <c r="AB160" s="243">
        <f>MATCH(X160,{-40000,-9.9999999999,-6.9999999999,-2.9999999999,3,7,10,40000},1)/2-0.5</f>
        <v>1.5</v>
      </c>
      <c r="AC160" s="196">
        <f>U160</f>
        <v>5</v>
      </c>
      <c r="AD160" s="243">
        <f>IF(AND(H160&gt;0,H160&lt;1),2*H160,MATCH(K160,{-40000,-0.4999999999,0.5,40000},1)-1)+IF(AND(T160&gt;0,T160&lt;1),2*T160,MATCH(W160,{-40000,-0.4999999999,0.5,40000},1)-1)+IF(AND(H183&gt;0,H183&lt;1),2*H183,MATCH(K183,{-40000,-0.4999999999,0.5,40000},1)-1)</f>
        <v>2</v>
      </c>
      <c r="AE160" s="243">
        <f>MATCH(Y160,{-40000,-9.9999999999,-6.9999999999,-2.9999999999,3,7,10,40000},1)/2-0.5</f>
        <v>1.5</v>
      </c>
    </row>
    <row r="161" spans="1:29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1"/>
      <c r="S161" s="27"/>
      <c r="T161" s="27"/>
      <c r="U161" s="54"/>
      <c r="V161" s="27"/>
      <c r="W161" s="27"/>
      <c r="X161" s="239"/>
      <c r="Y161" s="238"/>
      <c r="Z161" s="27"/>
      <c r="AB161" s="27"/>
      <c r="AC161" s="27"/>
    </row>
    <row r="162" spans="1:29" s="39" customFormat="1" ht="15">
      <c r="A162" s="18"/>
      <c r="B162" s="19" t="s">
        <v>61</v>
      </c>
      <c r="C162" s="20"/>
      <c r="D162" s="19"/>
      <c r="E162" s="21" t="s">
        <v>375</v>
      </c>
      <c r="F162" s="22"/>
      <c r="G162" s="23" t="s">
        <v>63</v>
      </c>
      <c r="H162" s="23"/>
      <c r="I162" s="24" t="s">
        <v>137</v>
      </c>
      <c r="J162" s="24"/>
      <c r="K162" s="25"/>
      <c r="L162" s="26">
        <v>150</v>
      </c>
      <c r="M162" s="18"/>
      <c r="N162" s="19" t="s">
        <v>61</v>
      </c>
      <c r="O162" s="20"/>
      <c r="P162" s="19"/>
      <c r="Q162" s="21" t="s">
        <v>376</v>
      </c>
      <c r="R162" s="22"/>
      <c r="S162" s="23" t="s">
        <v>63</v>
      </c>
      <c r="T162" s="23"/>
      <c r="U162" s="24" t="s">
        <v>139</v>
      </c>
      <c r="V162" s="24"/>
      <c r="W162" s="25"/>
      <c r="X162" s="239"/>
      <c r="Y162" s="238"/>
      <c r="Z162" s="25"/>
      <c r="AB162" s="25"/>
      <c r="AC162" s="25"/>
    </row>
    <row r="163" spans="1:29" s="39" customFormat="1" ht="12.75">
      <c r="A163" s="28"/>
      <c r="B163" s="28"/>
      <c r="C163" s="29"/>
      <c r="D163" s="30"/>
      <c r="E163" s="30"/>
      <c r="F163" s="30"/>
      <c r="G163" s="31" t="s">
        <v>67</v>
      </c>
      <c r="H163" s="31"/>
      <c r="I163" s="24" t="s">
        <v>69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67</v>
      </c>
      <c r="T163" s="31"/>
      <c r="U163" s="24" t="s">
        <v>140</v>
      </c>
      <c r="V163" s="24"/>
      <c r="W163" s="25"/>
      <c r="X163" s="239"/>
      <c r="Y163" s="238"/>
      <c r="Z163" s="25"/>
      <c r="AB163" s="25"/>
      <c r="AC163" s="25"/>
    </row>
    <row r="164" spans="1:29" s="39" customFormat="1" ht="4.5" customHeight="1">
      <c r="A164" s="198"/>
      <c r="B164" s="199"/>
      <c r="C164" s="200"/>
      <c r="D164" s="201"/>
      <c r="E164" s="202"/>
      <c r="F164" s="203"/>
      <c r="G164" s="204"/>
      <c r="H164" s="204"/>
      <c r="I164" s="200"/>
      <c r="J164" s="199"/>
      <c r="K164" s="205"/>
      <c r="L164" s="26"/>
      <c r="M164" s="198"/>
      <c r="N164" s="199"/>
      <c r="O164" s="200"/>
      <c r="P164" s="201"/>
      <c r="Q164" s="202"/>
      <c r="R164" s="203"/>
      <c r="S164" s="204"/>
      <c r="T164" s="204"/>
      <c r="U164" s="200"/>
      <c r="V164" s="199"/>
      <c r="W164" s="205"/>
      <c r="X164" s="239"/>
      <c r="Y164" s="286"/>
      <c r="Z164" s="283"/>
      <c r="AB164" s="283"/>
      <c r="AC164" s="283"/>
    </row>
    <row r="165" spans="1:29" s="39" customFormat="1" ht="12.75" customHeight="1">
      <c r="A165" s="206"/>
      <c r="B165" s="32"/>
      <c r="C165" s="33"/>
      <c r="D165" s="207"/>
      <c r="E165" s="208" t="s">
        <v>70</v>
      </c>
      <c r="F165" s="35" t="s">
        <v>1873</v>
      </c>
      <c r="G165" s="36"/>
      <c r="H165" s="42"/>
      <c r="I165" s="42"/>
      <c r="J165" s="275"/>
      <c r="K165" s="209"/>
      <c r="L165" s="38"/>
      <c r="M165" s="206"/>
      <c r="N165" s="32"/>
      <c r="O165" s="33"/>
      <c r="P165" s="207"/>
      <c r="Q165" s="208" t="s">
        <v>70</v>
      </c>
      <c r="R165" s="35" t="s">
        <v>1874</v>
      </c>
      <c r="S165" s="36"/>
      <c r="T165" s="42"/>
      <c r="U165" s="42"/>
      <c r="V165" s="275"/>
      <c r="W165" s="209"/>
      <c r="X165" s="239"/>
      <c r="Y165" s="287"/>
      <c r="Z165" s="284"/>
      <c r="AB165" s="284"/>
      <c r="AC165" s="284"/>
    </row>
    <row r="166" spans="1:29" s="39" customFormat="1" ht="12.75" customHeight="1">
      <c r="A166" s="206"/>
      <c r="B166" s="32"/>
      <c r="C166" s="33"/>
      <c r="D166" s="207"/>
      <c r="E166" s="210" t="s">
        <v>73</v>
      </c>
      <c r="F166" s="35" t="s">
        <v>956</v>
      </c>
      <c r="G166" s="211"/>
      <c r="H166" s="42"/>
      <c r="I166" s="44"/>
      <c r="J166" s="27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14.1</v>
      </c>
      <c r="K166" s="277"/>
      <c r="L166" s="38"/>
      <c r="M166" s="206"/>
      <c r="N166" s="32"/>
      <c r="O166" s="33"/>
      <c r="P166" s="207"/>
      <c r="Q166" s="210" t="s">
        <v>73</v>
      </c>
      <c r="R166" s="35" t="s">
        <v>243</v>
      </c>
      <c r="S166" s="211"/>
      <c r="T166" s="42"/>
      <c r="U166" s="44"/>
      <c r="V166" s="27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4.1</v>
      </c>
      <c r="W166" s="277"/>
      <c r="X166" s="239"/>
      <c r="Y166" s="287"/>
      <c r="Z166" s="284"/>
      <c r="AB166" s="284"/>
      <c r="AC166" s="284"/>
    </row>
    <row r="167" spans="1:29" s="39" customFormat="1" ht="12.75" customHeight="1">
      <c r="A167" s="206"/>
      <c r="B167" s="32"/>
      <c r="C167" s="33"/>
      <c r="D167" s="207"/>
      <c r="E167" s="210" t="s">
        <v>76</v>
      </c>
      <c r="F167" s="35" t="s">
        <v>541</v>
      </c>
      <c r="G167" s="36"/>
      <c r="H167" s="42"/>
      <c r="I167" s="27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6.1</v>
      </c>
      <c r="J167" s="276" t="str">
        <f>IF(J166="","","+")</f>
        <v>+</v>
      </c>
      <c r="K167" s="27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10.1</v>
      </c>
      <c r="L167" s="38"/>
      <c r="M167" s="206"/>
      <c r="N167" s="32"/>
      <c r="O167" s="33"/>
      <c r="P167" s="207"/>
      <c r="Q167" s="210" t="s">
        <v>76</v>
      </c>
      <c r="R167" s="35" t="s">
        <v>155</v>
      </c>
      <c r="S167" s="36"/>
      <c r="T167" s="42"/>
      <c r="U167" s="27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10.1</v>
      </c>
      <c r="V167" s="276" t="str">
        <f>IF(V166="","","+")</f>
        <v>+</v>
      </c>
      <c r="W167" s="27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10.1</v>
      </c>
      <c r="X167" s="239"/>
      <c r="Y167" s="287"/>
      <c r="Z167" s="284"/>
      <c r="AB167" s="284"/>
      <c r="AC167" s="284"/>
    </row>
    <row r="168" spans="1:29" s="39" customFormat="1" ht="12.75" customHeight="1">
      <c r="A168" s="206"/>
      <c r="B168" s="32"/>
      <c r="C168" s="33"/>
      <c r="D168" s="207"/>
      <c r="E168" s="208" t="s">
        <v>79</v>
      </c>
      <c r="F168" s="35" t="s">
        <v>77</v>
      </c>
      <c r="G168" s="36"/>
      <c r="H168" s="42"/>
      <c r="I168" s="44"/>
      <c r="J168" s="27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K168" s="277"/>
      <c r="L168" s="38"/>
      <c r="M168" s="206"/>
      <c r="N168" s="32"/>
      <c r="O168" s="33"/>
      <c r="P168" s="207"/>
      <c r="Q168" s="208" t="s">
        <v>79</v>
      </c>
      <c r="R168" s="212" t="s">
        <v>1875</v>
      </c>
      <c r="S168" s="36"/>
      <c r="T168" s="42"/>
      <c r="U168" s="44"/>
      <c r="V168" s="27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16.1</v>
      </c>
      <c r="W168" s="277"/>
      <c r="X168" s="239"/>
      <c r="Y168" s="287"/>
      <c r="Z168" s="284"/>
      <c r="AB168" s="284"/>
      <c r="AC168" s="284"/>
    </row>
    <row r="169" spans="1:29" s="39" customFormat="1" ht="12.75" customHeight="1">
      <c r="A169" s="213" t="s">
        <v>70</v>
      </c>
      <c r="B169" s="214" t="s">
        <v>157</v>
      </c>
      <c r="C169" s="33"/>
      <c r="D169" s="207"/>
      <c r="F169" s="36"/>
      <c r="G169" s="208" t="s">
        <v>70</v>
      </c>
      <c r="H169" s="216" t="s">
        <v>1876</v>
      </c>
      <c r="I169" s="36"/>
      <c r="J169" s="211"/>
      <c r="K169" s="209"/>
      <c r="L169" s="38"/>
      <c r="M169" s="213" t="s">
        <v>70</v>
      </c>
      <c r="N169" s="214" t="s">
        <v>445</v>
      </c>
      <c r="O169" s="33"/>
      <c r="P169" s="207"/>
      <c r="R169" s="36"/>
      <c r="S169" s="208" t="s">
        <v>70</v>
      </c>
      <c r="T169" s="216" t="s">
        <v>82</v>
      </c>
      <c r="U169" s="36"/>
      <c r="V169" s="211"/>
      <c r="W169" s="209"/>
      <c r="X169" s="239"/>
      <c r="Y169" s="287"/>
      <c r="Z169" s="284"/>
      <c r="AB169" s="284"/>
      <c r="AC169" s="284"/>
    </row>
    <row r="170" spans="1:29" s="39" customFormat="1" ht="12.75" customHeight="1">
      <c r="A170" s="217" t="s">
        <v>73</v>
      </c>
      <c r="B170" s="214" t="s">
        <v>855</v>
      </c>
      <c r="C170" s="45"/>
      <c r="D170" s="207"/>
      <c r="F170" s="218"/>
      <c r="G170" s="210" t="s">
        <v>73</v>
      </c>
      <c r="H170" s="215" t="s">
        <v>270</v>
      </c>
      <c r="I170" s="36"/>
      <c r="J170" s="211"/>
      <c r="K170" s="209"/>
      <c r="L170" s="38"/>
      <c r="M170" s="217" t="s">
        <v>73</v>
      </c>
      <c r="N170" s="214" t="s">
        <v>1877</v>
      </c>
      <c r="O170" s="45"/>
      <c r="P170" s="207"/>
      <c r="R170" s="218"/>
      <c r="S170" s="210" t="s">
        <v>73</v>
      </c>
      <c r="T170" s="216" t="s">
        <v>352</v>
      </c>
      <c r="U170" s="36"/>
      <c r="V170" s="211"/>
      <c r="W170" s="209"/>
      <c r="X170" s="239"/>
      <c r="Y170" s="287"/>
      <c r="Z170" s="284"/>
      <c r="AB170" s="284"/>
      <c r="AC170" s="284"/>
    </row>
    <row r="171" spans="1:29" s="39" customFormat="1" ht="12.75" customHeight="1">
      <c r="A171" s="217" t="s">
        <v>76</v>
      </c>
      <c r="B171" s="214" t="s">
        <v>74</v>
      </c>
      <c r="C171" s="33"/>
      <c r="D171" s="207"/>
      <c r="F171" s="218"/>
      <c r="G171" s="210" t="s">
        <v>76</v>
      </c>
      <c r="H171" s="216" t="s">
        <v>1878</v>
      </c>
      <c r="I171" s="36"/>
      <c r="J171" s="36"/>
      <c r="K171" s="209"/>
      <c r="L171" s="38"/>
      <c r="M171" s="217" t="s">
        <v>76</v>
      </c>
      <c r="N171" s="214" t="s">
        <v>1657</v>
      </c>
      <c r="O171" s="33"/>
      <c r="P171" s="207"/>
      <c r="R171" s="218"/>
      <c r="S171" s="210" t="s">
        <v>76</v>
      </c>
      <c r="T171" s="216" t="s">
        <v>1558</v>
      </c>
      <c r="U171" s="36"/>
      <c r="V171" s="36"/>
      <c r="W171" s="209"/>
      <c r="X171" s="239"/>
      <c r="Y171" s="287"/>
      <c r="Z171" s="284"/>
      <c r="AB171" s="284"/>
      <c r="AC171" s="284"/>
    </row>
    <row r="172" spans="1:29" s="39" customFormat="1" ht="12.75" customHeight="1">
      <c r="A172" s="213" t="s">
        <v>79</v>
      </c>
      <c r="B172" s="214" t="s">
        <v>1879</v>
      </c>
      <c r="C172" s="45"/>
      <c r="D172" s="207"/>
      <c r="F172" s="36"/>
      <c r="G172" s="208" t="s">
        <v>79</v>
      </c>
      <c r="H172" s="216" t="s">
        <v>161</v>
      </c>
      <c r="I172" s="95"/>
      <c r="J172" s="108" t="s">
        <v>96</v>
      </c>
      <c r="K172" s="97"/>
      <c r="L172" s="38"/>
      <c r="M172" s="213" t="s">
        <v>79</v>
      </c>
      <c r="N172" s="214" t="s">
        <v>1316</v>
      </c>
      <c r="O172" s="45"/>
      <c r="P172" s="207"/>
      <c r="R172" s="36"/>
      <c r="S172" s="208" t="s">
        <v>79</v>
      </c>
      <c r="T172" s="216" t="s">
        <v>472</v>
      </c>
      <c r="U172" s="95"/>
      <c r="V172" s="108" t="s">
        <v>96</v>
      </c>
      <c r="W172" s="97"/>
      <c r="X172" s="239"/>
      <c r="Y172" s="288"/>
      <c r="Z172" s="285"/>
      <c r="AB172" s="285"/>
      <c r="AC172" s="285"/>
    </row>
    <row r="173" spans="1:29" s="39" customFormat="1" ht="12.75" customHeight="1">
      <c r="A173" s="220"/>
      <c r="B173" s="45"/>
      <c r="C173" s="208"/>
      <c r="D173" s="207"/>
      <c r="E173" s="208" t="s">
        <v>70</v>
      </c>
      <c r="F173" s="212" t="s">
        <v>345</v>
      </c>
      <c r="G173" s="36"/>
      <c r="H173" s="221"/>
      <c r="I173" s="112" t="s">
        <v>100</v>
      </c>
      <c r="J173" s="113" t="s">
        <v>1880</v>
      </c>
      <c r="K173" s="97"/>
      <c r="L173" s="38"/>
      <c r="M173" s="220"/>
      <c r="N173" s="45"/>
      <c r="O173" s="208"/>
      <c r="P173" s="207"/>
      <c r="Q173" s="208" t="s">
        <v>70</v>
      </c>
      <c r="R173" s="35" t="s">
        <v>508</v>
      </c>
      <c r="S173" s="36"/>
      <c r="T173" s="221"/>
      <c r="U173" s="112" t="s">
        <v>100</v>
      </c>
      <c r="V173" s="113" t="s">
        <v>1881</v>
      </c>
      <c r="W173" s="97"/>
      <c r="X173" s="239"/>
      <c r="Y173" s="288"/>
      <c r="Z173" s="285"/>
      <c r="AB173" s="285"/>
      <c r="AC173" s="285"/>
    </row>
    <row r="174" spans="1:29" s="39" customFormat="1" ht="12.75" customHeight="1">
      <c r="A174" s="206"/>
      <c r="B174" s="114" t="s">
        <v>104</v>
      </c>
      <c r="C174" s="33"/>
      <c r="D174" s="207"/>
      <c r="E174" s="210" t="s">
        <v>73</v>
      </c>
      <c r="F174" s="35" t="s">
        <v>567</v>
      </c>
      <c r="G174" s="36"/>
      <c r="H174" s="42"/>
      <c r="I174" s="112" t="s">
        <v>5</v>
      </c>
      <c r="J174" s="115" t="s">
        <v>1880</v>
      </c>
      <c r="K174" s="97"/>
      <c r="L174" s="38"/>
      <c r="M174" s="206"/>
      <c r="N174" s="114" t="s">
        <v>104</v>
      </c>
      <c r="O174" s="33"/>
      <c r="P174" s="207"/>
      <c r="Q174" s="210" t="s">
        <v>73</v>
      </c>
      <c r="R174" s="35" t="s">
        <v>1882</v>
      </c>
      <c r="S174" s="36"/>
      <c r="T174" s="42"/>
      <c r="U174" s="112" t="s">
        <v>5</v>
      </c>
      <c r="V174" s="115" t="s">
        <v>1881</v>
      </c>
      <c r="W174" s="97"/>
      <c r="X174" s="239"/>
      <c r="Y174" s="288"/>
      <c r="Z174" s="285"/>
      <c r="AB174" s="285"/>
      <c r="AC174" s="285"/>
    </row>
    <row r="175" spans="1:29" s="39" customFormat="1" ht="12.75" customHeight="1">
      <c r="A175" s="206"/>
      <c r="B175" s="114" t="s">
        <v>1883</v>
      </c>
      <c r="C175" s="33"/>
      <c r="D175" s="207"/>
      <c r="E175" s="210" t="s">
        <v>76</v>
      </c>
      <c r="F175" s="35" t="s">
        <v>323</v>
      </c>
      <c r="G175" s="211"/>
      <c r="H175" s="42"/>
      <c r="I175" s="112" t="s">
        <v>109</v>
      </c>
      <c r="J175" s="115" t="s">
        <v>1884</v>
      </c>
      <c r="K175" s="97"/>
      <c r="L175" s="38"/>
      <c r="M175" s="206"/>
      <c r="N175" s="114" t="s">
        <v>1141</v>
      </c>
      <c r="O175" s="33"/>
      <c r="P175" s="207"/>
      <c r="Q175" s="210" t="s">
        <v>76</v>
      </c>
      <c r="R175" s="35" t="s">
        <v>863</v>
      </c>
      <c r="S175" s="211"/>
      <c r="T175" s="42"/>
      <c r="U175" s="112" t="s">
        <v>109</v>
      </c>
      <c r="V175" s="115" t="s">
        <v>1885</v>
      </c>
      <c r="W175" s="97"/>
      <c r="X175" s="239"/>
      <c r="Y175" s="288"/>
      <c r="Z175" s="285"/>
      <c r="AB175" s="285"/>
      <c r="AC175" s="285"/>
    </row>
    <row r="176" spans="1:29" s="39" customFormat="1" ht="12.75" customHeight="1">
      <c r="A176" s="222"/>
      <c r="B176" s="43"/>
      <c r="C176" s="43"/>
      <c r="D176" s="207"/>
      <c r="E176" s="208" t="s">
        <v>79</v>
      </c>
      <c r="F176" s="214" t="s">
        <v>1886</v>
      </c>
      <c r="G176" s="43"/>
      <c r="H176" s="43"/>
      <c r="I176" s="118" t="s">
        <v>115</v>
      </c>
      <c r="J176" s="115" t="s">
        <v>1884</v>
      </c>
      <c r="K176" s="119"/>
      <c r="L176" s="46"/>
      <c r="M176" s="222"/>
      <c r="N176" s="43"/>
      <c r="O176" s="43"/>
      <c r="P176" s="207"/>
      <c r="Q176" s="208" t="s">
        <v>79</v>
      </c>
      <c r="R176" s="214" t="s">
        <v>1887</v>
      </c>
      <c r="S176" s="43"/>
      <c r="T176" s="43"/>
      <c r="U176" s="118" t="s">
        <v>115</v>
      </c>
      <c r="V176" s="115" t="s">
        <v>1885</v>
      </c>
      <c r="W176" s="119"/>
      <c r="X176" s="239"/>
      <c r="Y176" s="289"/>
      <c r="Z176" s="117"/>
      <c r="AB176" s="117"/>
      <c r="AC176" s="117"/>
    </row>
    <row r="177" spans="1:29" ht="4.5" customHeight="1">
      <c r="A177" s="223"/>
      <c r="B177" s="224"/>
      <c r="C177" s="225"/>
      <c r="D177" s="226"/>
      <c r="E177" s="227"/>
      <c r="F177" s="228"/>
      <c r="G177" s="229"/>
      <c r="H177" s="229"/>
      <c r="I177" s="225"/>
      <c r="J177" s="224"/>
      <c r="K177" s="230"/>
      <c r="M177" s="223"/>
      <c r="N177" s="224"/>
      <c r="O177" s="225"/>
      <c r="P177" s="226"/>
      <c r="Q177" s="227"/>
      <c r="R177" s="228"/>
      <c r="S177" s="229"/>
      <c r="T177" s="229"/>
      <c r="U177" s="225"/>
      <c r="V177" s="224"/>
      <c r="W177" s="230"/>
      <c r="Y177" s="286"/>
      <c r="Z177" s="283"/>
      <c r="AB177" s="283"/>
      <c r="AC177" s="283"/>
    </row>
    <row r="178" spans="1:31" ht="12.75" customHeight="1">
      <c r="A178" s="130"/>
      <c r="B178" s="130" t="s">
        <v>117</v>
      </c>
      <c r="C178" s="131"/>
      <c r="D178" s="132" t="s">
        <v>118</v>
      </c>
      <c r="E178" s="132" t="s">
        <v>119</v>
      </c>
      <c r="F178" s="132" t="s">
        <v>120</v>
      </c>
      <c r="G178" s="133" t="s">
        <v>121</v>
      </c>
      <c r="H178" s="134"/>
      <c r="I178" s="131" t="s">
        <v>122</v>
      </c>
      <c r="J178" s="132" t="s">
        <v>117</v>
      </c>
      <c r="K178" s="130" t="s">
        <v>123</v>
      </c>
      <c r="L178" s="26">
        <v>150</v>
      </c>
      <c r="M178" s="130"/>
      <c r="N178" s="130" t="s">
        <v>117</v>
      </c>
      <c r="O178" s="131"/>
      <c r="P178" s="132" t="s">
        <v>118</v>
      </c>
      <c r="Q178" s="132" t="s">
        <v>119</v>
      </c>
      <c r="R178" s="132" t="s">
        <v>120</v>
      </c>
      <c r="S178" s="133" t="s">
        <v>121</v>
      </c>
      <c r="T178" s="134"/>
      <c r="U178" s="131" t="s">
        <v>122</v>
      </c>
      <c r="V178" s="132" t="s">
        <v>117</v>
      </c>
      <c r="W178" s="130" t="s">
        <v>123</v>
      </c>
      <c r="X178" s="290" t="s">
        <v>1786</v>
      </c>
      <c r="Y178" s="291"/>
      <c r="Z178" s="311" t="s">
        <v>1230</v>
      </c>
      <c r="AA178" s="313" t="s">
        <v>1231</v>
      </c>
      <c r="AB178" s="315" t="s">
        <v>1232</v>
      </c>
      <c r="AC178" s="311" t="s">
        <v>1233</v>
      </c>
      <c r="AD178" s="313" t="s">
        <v>1231</v>
      </c>
      <c r="AE178" s="315" t="s">
        <v>1232</v>
      </c>
    </row>
    <row r="179" spans="1:31" ht="12.75">
      <c r="A179" s="136" t="s">
        <v>123</v>
      </c>
      <c r="B179" s="179" t="s">
        <v>124</v>
      </c>
      <c r="C179" s="180" t="s">
        <v>125</v>
      </c>
      <c r="D179" s="181" t="s">
        <v>126</v>
      </c>
      <c r="E179" s="181" t="s">
        <v>127</v>
      </c>
      <c r="F179" s="181"/>
      <c r="G179" s="139" t="s">
        <v>125</v>
      </c>
      <c r="H179" s="139" t="s">
        <v>122</v>
      </c>
      <c r="I179" s="137"/>
      <c r="J179" s="136" t="s">
        <v>124</v>
      </c>
      <c r="K179" s="136"/>
      <c r="L179" s="26">
        <v>150</v>
      </c>
      <c r="M179" s="136" t="s">
        <v>123</v>
      </c>
      <c r="N179" s="179" t="s">
        <v>124</v>
      </c>
      <c r="O179" s="180" t="s">
        <v>125</v>
      </c>
      <c r="P179" s="181" t="s">
        <v>126</v>
      </c>
      <c r="Q179" s="181" t="s">
        <v>127</v>
      </c>
      <c r="R179" s="181"/>
      <c r="S179" s="139" t="s">
        <v>125</v>
      </c>
      <c r="T179" s="139" t="s">
        <v>122</v>
      </c>
      <c r="U179" s="137"/>
      <c r="V179" s="136" t="s">
        <v>124</v>
      </c>
      <c r="W179" s="136"/>
      <c r="X179" s="292" t="s">
        <v>125</v>
      </c>
      <c r="Y179" s="293" t="s">
        <v>122</v>
      </c>
      <c r="Z179" s="312"/>
      <c r="AA179" s="314"/>
      <c r="AB179" s="316"/>
      <c r="AC179" s="312"/>
      <c r="AD179" s="314"/>
      <c r="AE179" s="316"/>
    </row>
    <row r="180" spans="1:31" ht="16.5" customHeight="1">
      <c r="A180" s="141">
        <v>-6.75</v>
      </c>
      <c r="B180" s="142">
        <v>0</v>
      </c>
      <c r="C180" s="143">
        <v>1</v>
      </c>
      <c r="D180" s="182" t="s">
        <v>774</v>
      </c>
      <c r="E180" s="144" t="s">
        <v>5</v>
      </c>
      <c r="F180" s="145">
        <v>10</v>
      </c>
      <c r="G180" s="146">
        <v>130</v>
      </c>
      <c r="H180" s="146"/>
      <c r="I180" s="147">
        <v>8</v>
      </c>
      <c r="J180" s="148">
        <v>6</v>
      </c>
      <c r="K180" s="149">
        <v>6.75</v>
      </c>
      <c r="L180" s="26"/>
      <c r="M180" s="141">
        <v>1.125</v>
      </c>
      <c r="N180" s="142">
        <v>5</v>
      </c>
      <c r="O180" s="143">
        <v>3</v>
      </c>
      <c r="P180" s="182" t="s">
        <v>135</v>
      </c>
      <c r="Q180" s="144" t="s">
        <v>5</v>
      </c>
      <c r="R180" s="145">
        <v>9</v>
      </c>
      <c r="S180" s="146">
        <v>140</v>
      </c>
      <c r="T180" s="146"/>
      <c r="U180" s="147">
        <v>8</v>
      </c>
      <c r="V180" s="148">
        <v>1</v>
      </c>
      <c r="W180" s="149">
        <v>-1.125</v>
      </c>
      <c r="X180" s="294">
        <f>M203+M180+A203</f>
        <v>2</v>
      </c>
      <c r="Y180" s="242">
        <f>W203+W180+K203</f>
        <v>-2</v>
      </c>
      <c r="Z180" s="196">
        <f>O180</f>
        <v>3</v>
      </c>
      <c r="AA180" s="243">
        <f>IF(AND(S203&gt;0,S203&lt;1),2*S203,MATCH(M203,{-40000,-0.4999999999,0.5,40000},1)-1)+IF(AND(S180&gt;0,S180&lt;1),2*S180,MATCH(M180,{-40000,-0.4999999999,0.5,40000},1)-1)+IF(AND(G203&gt;0,G203&lt;1),2*G203,MATCH(A203,{-40000,-0.4999999999,0.5,40000},1)-1)</f>
        <v>5</v>
      </c>
      <c r="AB180" s="243">
        <f>MATCH(X180,{-40000,-9.9999999999,-6.9999999999,-2.9999999999,3,7,10,40000},1)/2-0.5</f>
        <v>1.5</v>
      </c>
      <c r="AC180" s="196">
        <f>U180</f>
        <v>8</v>
      </c>
      <c r="AD180" s="243">
        <f>IF(AND(T203&gt;0,T203&lt;1),2*T203,MATCH(W203,{-40000,-0.4999999999,0.5,40000},1)-1)+IF(AND(T180&gt;0,T180&lt;1),2*T180,MATCH(W180,{-40000,-0.4999999999,0.5,40000},1)-1)+IF(AND(H203&gt;0,H203&lt;1),2*H203,MATCH(K203,{-40000,-0.4999999999,0.5,40000},1)-1)</f>
        <v>1</v>
      </c>
      <c r="AE180" s="243">
        <f>MATCH(Y180,{-40000,-9.9999999999,-6.9999999999,-2.9999999999,3,7,10,40000},1)/2-0.5</f>
        <v>1.5</v>
      </c>
    </row>
    <row r="181" spans="1:31" ht="16.5" customHeight="1">
      <c r="A181" s="141">
        <v>4.75</v>
      </c>
      <c r="B181" s="142">
        <v>4</v>
      </c>
      <c r="C181" s="143">
        <v>4</v>
      </c>
      <c r="D181" s="182" t="s">
        <v>130</v>
      </c>
      <c r="E181" s="144" t="s">
        <v>100</v>
      </c>
      <c r="F181" s="145">
        <v>12</v>
      </c>
      <c r="G181" s="146">
        <v>680</v>
      </c>
      <c r="H181" s="146"/>
      <c r="I181" s="147">
        <v>7</v>
      </c>
      <c r="J181" s="148">
        <v>2</v>
      </c>
      <c r="K181" s="149">
        <v>-4.75</v>
      </c>
      <c r="L181" s="26"/>
      <c r="M181" s="141">
        <v>0.25</v>
      </c>
      <c r="N181" s="142">
        <v>2</v>
      </c>
      <c r="O181" s="143">
        <v>5</v>
      </c>
      <c r="P181" s="182" t="s">
        <v>133</v>
      </c>
      <c r="Q181" s="144" t="s">
        <v>109</v>
      </c>
      <c r="R181" s="145">
        <v>8</v>
      </c>
      <c r="S181" s="146">
        <v>100</v>
      </c>
      <c r="T181" s="146"/>
      <c r="U181" s="147">
        <v>1</v>
      </c>
      <c r="V181" s="148">
        <v>4</v>
      </c>
      <c r="W181" s="149">
        <v>-0.25</v>
      </c>
      <c r="X181" s="294">
        <f>M204+M181+A204</f>
        <v>7</v>
      </c>
      <c r="Y181" s="242">
        <f>W204+W181+K204</f>
        <v>-7</v>
      </c>
      <c r="Z181" s="196">
        <f>O181</f>
        <v>5</v>
      </c>
      <c r="AA181" s="243">
        <f>IF(AND(S204&gt;0,S204&lt;1),2*S204,MATCH(M204,{-40000,-0.4999999999,0.5,40000},1)-1)+IF(AND(S181&gt;0,S181&lt;1),2*S181,MATCH(M181,{-40000,-0.4999999999,0.5,40000},1)-1)+IF(AND(G204&gt;0,G204&lt;1),2*G204,MATCH(A204,{-40000,-0.4999999999,0.5,40000},1)-1)</f>
        <v>5</v>
      </c>
      <c r="AB181" s="243">
        <f>MATCH(X181,{-40000,-9.9999999999,-6.9999999999,-2.9999999999,3,7,10,40000},1)/2-0.5</f>
        <v>2.5</v>
      </c>
      <c r="AC181" s="196">
        <f>U181</f>
        <v>1</v>
      </c>
      <c r="AD181" s="243">
        <f>IF(AND(T204&gt;0,T204&lt;1),2*T204,MATCH(W204,{-40000,-0.4999999999,0.5,40000},1)-1)+IF(AND(T181&gt;0,T181&lt;1),2*T181,MATCH(W181,{-40000,-0.4999999999,0.5,40000},1)-1)+IF(AND(H204&gt;0,H204&lt;1),2*H204,MATCH(K204,{-40000,-0.4999999999,0.5,40000},1)-1)</f>
        <v>1</v>
      </c>
      <c r="AE181" s="243">
        <f>MATCH(Y181,{-40000,-9.9999999999,-6.9999999999,-2.9999999999,3,7,10,40000},1)/2-0.5</f>
        <v>0.5</v>
      </c>
    </row>
    <row r="182" spans="1:31" ht="16.5" customHeight="1">
      <c r="A182" s="141">
        <v>6.75</v>
      </c>
      <c r="B182" s="142">
        <v>6</v>
      </c>
      <c r="C182" s="143">
        <v>2</v>
      </c>
      <c r="D182" s="182" t="s">
        <v>1803</v>
      </c>
      <c r="E182" s="144" t="s">
        <v>109</v>
      </c>
      <c r="F182" s="145">
        <v>7</v>
      </c>
      <c r="G182" s="146">
        <v>800</v>
      </c>
      <c r="H182" s="146"/>
      <c r="I182" s="147">
        <v>6</v>
      </c>
      <c r="J182" s="148">
        <v>0</v>
      </c>
      <c r="K182" s="149">
        <v>-6.75</v>
      </c>
      <c r="L182" s="26"/>
      <c r="M182" s="141">
        <v>1.125</v>
      </c>
      <c r="N182" s="142">
        <v>5</v>
      </c>
      <c r="O182" s="143">
        <v>6</v>
      </c>
      <c r="P182" s="182" t="s">
        <v>181</v>
      </c>
      <c r="Q182" s="144" t="s">
        <v>100</v>
      </c>
      <c r="R182" s="145">
        <v>9</v>
      </c>
      <c r="S182" s="146">
        <v>140</v>
      </c>
      <c r="T182" s="146"/>
      <c r="U182" s="147">
        <v>7</v>
      </c>
      <c r="V182" s="148">
        <v>1</v>
      </c>
      <c r="W182" s="149">
        <v>-1.125</v>
      </c>
      <c r="X182" s="294">
        <f>M205+M182+A205</f>
        <v>-1.875</v>
      </c>
      <c r="Y182" s="242">
        <f>W205+W182+K205</f>
        <v>1.875</v>
      </c>
      <c r="Z182" s="196">
        <f>O182</f>
        <v>6</v>
      </c>
      <c r="AA182" s="243">
        <f>IF(AND(S205&gt;0,S205&lt;1),2*S205,MATCH(M205,{-40000,-0.4999999999,0.5,40000},1)-1)+IF(AND(S182&gt;0,S182&lt;1),2*S182,MATCH(M182,{-40000,-0.4999999999,0.5,40000},1)-1)+IF(AND(G205&gt;0,G205&lt;1),2*G205,MATCH(A205,{-40000,-0.4999999999,0.5,40000},1)-1)</f>
        <v>3</v>
      </c>
      <c r="AB182" s="243">
        <f>MATCH(X182,{-40000,-9.9999999999,-6.9999999999,-2.9999999999,3,7,10,40000},1)/2-0.5</f>
        <v>1.5</v>
      </c>
      <c r="AC182" s="196">
        <f>U182</f>
        <v>7</v>
      </c>
      <c r="AD182" s="243">
        <f>IF(AND(T205&gt;0,T205&lt;1),2*T205,MATCH(W205,{-40000,-0.4999999999,0.5,40000},1)-1)+IF(AND(T182&gt;0,T182&lt;1),2*T182,MATCH(W182,{-40000,-0.4999999999,0.5,40000},1)-1)+IF(AND(H205&gt;0,H205&lt;1),2*H205,MATCH(K205,{-40000,-0.4999999999,0.5,40000},1)-1)</f>
        <v>3</v>
      </c>
      <c r="AE182" s="243">
        <f>MATCH(Y182,{-40000,-9.9999999999,-6.9999999999,-2.9999999999,3,7,10,40000},1)/2-0.5</f>
        <v>1.5</v>
      </c>
    </row>
    <row r="183" spans="1:31" ht="16.5" customHeight="1">
      <c r="A183" s="141">
        <v>-4.75</v>
      </c>
      <c r="B183" s="142">
        <v>2</v>
      </c>
      <c r="C183" s="143">
        <v>3</v>
      </c>
      <c r="D183" s="182" t="s">
        <v>224</v>
      </c>
      <c r="E183" s="144" t="s">
        <v>100</v>
      </c>
      <c r="F183" s="145">
        <v>12</v>
      </c>
      <c r="G183" s="146">
        <v>230</v>
      </c>
      <c r="H183" s="146"/>
      <c r="I183" s="147">
        <v>5</v>
      </c>
      <c r="J183" s="148">
        <v>4</v>
      </c>
      <c r="K183" s="149">
        <v>4.75</v>
      </c>
      <c r="L183" s="26"/>
      <c r="M183" s="141">
        <v>-5.25</v>
      </c>
      <c r="N183" s="142">
        <v>0</v>
      </c>
      <c r="O183" s="143">
        <v>4</v>
      </c>
      <c r="P183" s="190" t="s">
        <v>261</v>
      </c>
      <c r="Q183" s="144" t="s">
        <v>115</v>
      </c>
      <c r="R183" s="145">
        <v>8</v>
      </c>
      <c r="S183" s="146"/>
      <c r="T183" s="146">
        <v>120</v>
      </c>
      <c r="U183" s="147">
        <v>2</v>
      </c>
      <c r="V183" s="148">
        <v>6</v>
      </c>
      <c r="W183" s="149">
        <v>5.25</v>
      </c>
      <c r="X183" s="294">
        <f>M206+M183+A206</f>
        <v>-11.375</v>
      </c>
      <c r="Y183" s="242">
        <f>W206+W183+K206</f>
        <v>11.375</v>
      </c>
      <c r="Z183" s="196">
        <f>O183</f>
        <v>4</v>
      </c>
      <c r="AA183" s="243">
        <f>IF(AND(S206&gt;0,S206&lt;1),2*S206,MATCH(M206,{-40000,-0.4999999999,0.5,40000},1)-1)+IF(AND(S183&gt;0,S183&lt;1),2*S183,MATCH(M183,{-40000,-0.4999999999,0.5,40000},1)-1)+IF(AND(G206&gt;0,G206&lt;1),2*G206,MATCH(A206,{-40000,-0.4999999999,0.5,40000},1)-1)</f>
        <v>1</v>
      </c>
      <c r="AB183" s="243">
        <f>MATCH(X183,{-40000,-9.9999999999,-6.9999999999,-2.9999999999,3,7,10,40000},1)/2-0.5</f>
        <v>0</v>
      </c>
      <c r="AC183" s="196">
        <f>U183</f>
        <v>2</v>
      </c>
      <c r="AD183" s="243">
        <f>IF(AND(T206&gt;0,T206&lt;1),2*T206,MATCH(W206,{-40000,-0.4999999999,0.5,40000},1)-1)+IF(AND(T183&gt;0,T183&lt;1),2*T183,MATCH(W183,{-40000,-0.4999999999,0.5,40000},1)-1)+IF(AND(H206&gt;0,H206&lt;1),2*H206,MATCH(K206,{-40000,-0.4999999999,0.5,40000},1)-1)</f>
        <v>5</v>
      </c>
      <c r="AE183" s="243">
        <f>MATCH(Y183,{-40000,-9.9999999999,-6.9999999999,-2.9999999999,3,7,10,40000},1)/2-0.5</f>
        <v>3</v>
      </c>
    </row>
    <row r="184" spans="1:29" s="39" customFormat="1" ht="9.75" customHeight="1">
      <c r="A184" s="192"/>
      <c r="B184" s="193"/>
      <c r="C184" s="47"/>
      <c r="D184" s="48"/>
      <c r="E184" s="49"/>
      <c r="F184" s="50"/>
      <c r="G184" s="51"/>
      <c r="H184" s="51"/>
      <c r="I184" s="47"/>
      <c r="J184" s="193"/>
      <c r="K184" s="192"/>
      <c r="L184" s="26"/>
      <c r="M184" s="192"/>
      <c r="N184" s="193"/>
      <c r="O184" s="47"/>
      <c r="P184" s="48"/>
      <c r="Q184" s="49"/>
      <c r="R184" s="50"/>
      <c r="S184" s="51"/>
      <c r="T184" s="51"/>
      <c r="U184" s="47"/>
      <c r="V184" s="193"/>
      <c r="W184" s="192"/>
      <c r="X184" s="239"/>
      <c r="Y184" s="238"/>
      <c r="Z184" s="27"/>
      <c r="AB184" s="27"/>
      <c r="AC184" s="27"/>
    </row>
    <row r="185" spans="1:29" s="39" customFormat="1" ht="15">
      <c r="A185" s="18"/>
      <c r="B185" s="19" t="s">
        <v>61</v>
      </c>
      <c r="C185" s="20"/>
      <c r="D185" s="19"/>
      <c r="E185" s="21" t="s">
        <v>405</v>
      </c>
      <c r="F185" s="22"/>
      <c r="G185" s="23" t="s">
        <v>63</v>
      </c>
      <c r="H185" s="23"/>
      <c r="I185" s="24" t="s">
        <v>64</v>
      </c>
      <c r="J185" s="24"/>
      <c r="K185" s="25"/>
      <c r="L185" s="26">
        <v>150</v>
      </c>
      <c r="M185" s="18"/>
      <c r="N185" s="19" t="s">
        <v>61</v>
      </c>
      <c r="O185" s="20"/>
      <c r="P185" s="19"/>
      <c r="Q185" s="21" t="s">
        <v>406</v>
      </c>
      <c r="R185" s="22"/>
      <c r="S185" s="23" t="s">
        <v>63</v>
      </c>
      <c r="T185" s="23"/>
      <c r="U185" s="24" t="s">
        <v>66</v>
      </c>
      <c r="V185" s="24"/>
      <c r="W185" s="25"/>
      <c r="X185" s="239"/>
      <c r="Y185" s="238"/>
      <c r="Z185" s="25"/>
      <c r="AB185" s="25"/>
      <c r="AC185" s="25"/>
    </row>
    <row r="186" spans="1:29" s="39" customFormat="1" ht="12.75">
      <c r="A186" s="28"/>
      <c r="B186" s="28"/>
      <c r="C186" s="29"/>
      <c r="D186" s="30"/>
      <c r="E186" s="30"/>
      <c r="F186" s="30"/>
      <c r="G186" s="31" t="s">
        <v>67</v>
      </c>
      <c r="H186" s="31"/>
      <c r="I186" s="24" t="s">
        <v>68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67</v>
      </c>
      <c r="T186" s="31"/>
      <c r="U186" s="24" t="s">
        <v>69</v>
      </c>
      <c r="V186" s="24"/>
      <c r="W186" s="25"/>
      <c r="X186" s="239"/>
      <c r="Y186" s="238"/>
      <c r="Z186" s="25"/>
      <c r="AB186" s="25"/>
      <c r="AC186" s="25"/>
    </row>
    <row r="187" spans="1:29" s="39" customFormat="1" ht="4.5" customHeight="1">
      <c r="A187" s="198"/>
      <c r="B187" s="199"/>
      <c r="C187" s="200"/>
      <c r="D187" s="201"/>
      <c r="E187" s="202"/>
      <c r="F187" s="203"/>
      <c r="G187" s="204"/>
      <c r="H187" s="204"/>
      <c r="I187" s="200"/>
      <c r="J187" s="199"/>
      <c r="K187" s="205"/>
      <c r="L187" s="26"/>
      <c r="M187" s="198"/>
      <c r="N187" s="199"/>
      <c r="O187" s="200"/>
      <c r="P187" s="201"/>
      <c r="Q187" s="202"/>
      <c r="R187" s="203"/>
      <c r="S187" s="204"/>
      <c r="T187" s="204"/>
      <c r="U187" s="200"/>
      <c r="V187" s="199"/>
      <c r="W187" s="205"/>
      <c r="X187" s="239"/>
      <c r="Y187" s="286"/>
      <c r="Z187" s="283"/>
      <c r="AB187" s="283"/>
      <c r="AC187" s="283"/>
    </row>
    <row r="188" spans="1:29" s="39" customFormat="1" ht="12.75" customHeight="1">
      <c r="A188" s="206"/>
      <c r="B188" s="32"/>
      <c r="C188" s="33"/>
      <c r="D188" s="207"/>
      <c r="E188" s="208" t="s">
        <v>70</v>
      </c>
      <c r="F188" s="212" t="s">
        <v>420</v>
      </c>
      <c r="G188" s="36"/>
      <c r="H188" s="42"/>
      <c r="I188" s="42"/>
      <c r="J188" s="275"/>
      <c r="K188" s="209"/>
      <c r="L188" s="38"/>
      <c r="M188" s="206"/>
      <c r="N188" s="32"/>
      <c r="O188" s="33"/>
      <c r="P188" s="207"/>
      <c r="Q188" s="208" t="s">
        <v>70</v>
      </c>
      <c r="R188" s="35" t="s">
        <v>1396</v>
      </c>
      <c r="S188" s="36"/>
      <c r="T188" s="42"/>
      <c r="U188" s="42"/>
      <c r="V188" s="275"/>
      <c r="W188" s="209"/>
      <c r="X188" s="239"/>
      <c r="Y188" s="287"/>
      <c r="Z188" s="284"/>
      <c r="AB188" s="284"/>
      <c r="AC188" s="284"/>
    </row>
    <row r="189" spans="1:29" s="39" customFormat="1" ht="12.75" customHeight="1">
      <c r="A189" s="206"/>
      <c r="B189" s="32"/>
      <c r="C189" s="33"/>
      <c r="D189" s="207"/>
      <c r="E189" s="210" t="s">
        <v>73</v>
      </c>
      <c r="F189" s="35" t="s">
        <v>1888</v>
      </c>
      <c r="G189" s="211"/>
      <c r="H189" s="42"/>
      <c r="I189" s="44"/>
      <c r="J189" s="27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K189" s="277"/>
      <c r="L189" s="38"/>
      <c r="M189" s="206"/>
      <c r="N189" s="32"/>
      <c r="O189" s="33"/>
      <c r="P189" s="207"/>
      <c r="Q189" s="210" t="s">
        <v>73</v>
      </c>
      <c r="R189" s="35" t="s">
        <v>1889</v>
      </c>
      <c r="S189" s="211"/>
      <c r="T189" s="42"/>
      <c r="U189" s="44"/>
      <c r="V189" s="27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16.1</v>
      </c>
      <c r="W189" s="277"/>
      <c r="X189" s="239"/>
      <c r="Y189" s="287"/>
      <c r="Z189" s="284"/>
      <c r="AB189" s="284"/>
      <c r="AC189" s="284"/>
    </row>
    <row r="190" spans="1:29" s="39" customFormat="1" ht="12.75" customHeight="1">
      <c r="A190" s="206"/>
      <c r="B190" s="32"/>
      <c r="C190" s="33"/>
      <c r="D190" s="207"/>
      <c r="E190" s="210" t="s">
        <v>76</v>
      </c>
      <c r="F190" s="35" t="s">
        <v>710</v>
      </c>
      <c r="G190" s="36"/>
      <c r="H190" s="42"/>
      <c r="I190" s="27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J190" s="276" t="str">
        <f>IF(J189="","","+")</f>
        <v>+</v>
      </c>
      <c r="K190" s="27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17.1</v>
      </c>
      <c r="L190" s="38"/>
      <c r="M190" s="206"/>
      <c r="N190" s="32"/>
      <c r="O190" s="33"/>
      <c r="P190" s="207"/>
      <c r="Q190" s="210" t="s">
        <v>76</v>
      </c>
      <c r="R190" s="35" t="s">
        <v>1047</v>
      </c>
      <c r="S190" s="36"/>
      <c r="T190" s="42"/>
      <c r="U190" s="27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12.1</v>
      </c>
      <c r="V190" s="276" t="str">
        <f>IF(V189="","","+")</f>
        <v>+</v>
      </c>
      <c r="W190" s="27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5.1</v>
      </c>
      <c r="X190" s="239"/>
      <c r="Y190" s="287"/>
      <c r="Z190" s="284"/>
      <c r="AB190" s="284"/>
      <c r="AC190" s="284"/>
    </row>
    <row r="191" spans="1:29" s="39" customFormat="1" ht="12.75" customHeight="1">
      <c r="A191" s="206"/>
      <c r="B191" s="32"/>
      <c r="C191" s="33"/>
      <c r="D191" s="207"/>
      <c r="E191" s="208" t="s">
        <v>79</v>
      </c>
      <c r="F191" s="35" t="s">
        <v>527</v>
      </c>
      <c r="G191" s="36"/>
      <c r="H191" s="42"/>
      <c r="I191" s="44"/>
      <c r="J191" s="27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0.1</v>
      </c>
      <c r="K191" s="277"/>
      <c r="L191" s="38"/>
      <c r="M191" s="206"/>
      <c r="N191" s="32"/>
      <c r="O191" s="33"/>
      <c r="P191" s="207"/>
      <c r="Q191" s="208" t="s">
        <v>79</v>
      </c>
      <c r="R191" s="35" t="s">
        <v>679</v>
      </c>
      <c r="S191" s="36"/>
      <c r="T191" s="42"/>
      <c r="U191" s="44"/>
      <c r="V191" s="27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7.1</v>
      </c>
      <c r="W191" s="277"/>
      <c r="X191" s="239"/>
      <c r="Y191" s="287"/>
      <c r="Z191" s="284"/>
      <c r="AB191" s="284"/>
      <c r="AC191" s="284"/>
    </row>
    <row r="192" spans="1:29" s="39" customFormat="1" ht="12.75" customHeight="1">
      <c r="A192" s="213" t="s">
        <v>70</v>
      </c>
      <c r="B192" s="214" t="s">
        <v>1707</v>
      </c>
      <c r="C192" s="33"/>
      <c r="D192" s="207"/>
      <c r="F192" s="36"/>
      <c r="G192" s="208" t="s">
        <v>70</v>
      </c>
      <c r="H192" s="216" t="s">
        <v>1890</v>
      </c>
      <c r="I192" s="36"/>
      <c r="J192" s="211"/>
      <c r="K192" s="209"/>
      <c r="L192" s="38"/>
      <c r="M192" s="213" t="s">
        <v>70</v>
      </c>
      <c r="N192" s="214" t="s">
        <v>1071</v>
      </c>
      <c r="O192" s="33"/>
      <c r="P192" s="207"/>
      <c r="R192" s="36"/>
      <c r="S192" s="208" t="s">
        <v>70</v>
      </c>
      <c r="T192" s="216" t="s">
        <v>1095</v>
      </c>
      <c r="U192" s="36"/>
      <c r="V192" s="211"/>
      <c r="W192" s="209"/>
      <c r="X192" s="239"/>
      <c r="Y192" s="287"/>
      <c r="Z192" s="284"/>
      <c r="AB192" s="284"/>
      <c r="AC192" s="284"/>
    </row>
    <row r="193" spans="1:29" s="39" customFormat="1" ht="12.75" customHeight="1">
      <c r="A193" s="217" t="s">
        <v>73</v>
      </c>
      <c r="B193" s="214" t="s">
        <v>393</v>
      </c>
      <c r="C193" s="45"/>
      <c r="D193" s="207"/>
      <c r="F193" s="218"/>
      <c r="G193" s="210" t="s">
        <v>73</v>
      </c>
      <c r="H193" s="216" t="s">
        <v>605</v>
      </c>
      <c r="I193" s="36"/>
      <c r="J193" s="211"/>
      <c r="K193" s="209"/>
      <c r="L193" s="38"/>
      <c r="M193" s="217" t="s">
        <v>73</v>
      </c>
      <c r="N193" s="214" t="s">
        <v>440</v>
      </c>
      <c r="O193" s="45"/>
      <c r="P193" s="207"/>
      <c r="R193" s="218"/>
      <c r="S193" s="210" t="s">
        <v>73</v>
      </c>
      <c r="T193" s="216" t="s">
        <v>1004</v>
      </c>
      <c r="U193" s="36"/>
      <c r="V193" s="211"/>
      <c r="W193" s="209"/>
      <c r="X193" s="239"/>
      <c r="Y193" s="287"/>
      <c r="Z193" s="284"/>
      <c r="AB193" s="284"/>
      <c r="AC193" s="284"/>
    </row>
    <row r="194" spans="1:29" s="39" customFormat="1" ht="12.75" customHeight="1">
      <c r="A194" s="217" t="s">
        <v>76</v>
      </c>
      <c r="B194" s="214" t="s">
        <v>1891</v>
      </c>
      <c r="C194" s="33"/>
      <c r="D194" s="207"/>
      <c r="F194" s="218"/>
      <c r="G194" s="210" t="s">
        <v>76</v>
      </c>
      <c r="H194" s="216" t="s">
        <v>605</v>
      </c>
      <c r="I194" s="36"/>
      <c r="J194" s="36"/>
      <c r="K194" s="209"/>
      <c r="L194" s="38"/>
      <c r="M194" s="217" t="s">
        <v>76</v>
      </c>
      <c r="N194" s="214" t="s">
        <v>480</v>
      </c>
      <c r="O194" s="33"/>
      <c r="P194" s="207"/>
      <c r="R194" s="218"/>
      <c r="S194" s="210" t="s">
        <v>76</v>
      </c>
      <c r="T194" s="216" t="s">
        <v>953</v>
      </c>
      <c r="U194" s="36"/>
      <c r="V194" s="36"/>
      <c r="W194" s="209"/>
      <c r="X194" s="239"/>
      <c r="Y194" s="287"/>
      <c r="Z194" s="284"/>
      <c r="AB194" s="284"/>
      <c r="AC194" s="284"/>
    </row>
    <row r="195" spans="1:29" s="39" customFormat="1" ht="12.75" customHeight="1">
      <c r="A195" s="213" t="s">
        <v>79</v>
      </c>
      <c r="B195" s="214" t="s">
        <v>319</v>
      </c>
      <c r="C195" s="45"/>
      <c r="D195" s="207"/>
      <c r="F195" s="36"/>
      <c r="G195" s="208" t="s">
        <v>79</v>
      </c>
      <c r="H195" s="216" t="s">
        <v>460</v>
      </c>
      <c r="I195" s="95"/>
      <c r="J195" s="108" t="s">
        <v>96</v>
      </c>
      <c r="K195" s="97"/>
      <c r="L195" s="38"/>
      <c r="M195" s="213" t="s">
        <v>79</v>
      </c>
      <c r="N195" s="214" t="s">
        <v>1025</v>
      </c>
      <c r="O195" s="45"/>
      <c r="P195" s="207"/>
      <c r="R195" s="36"/>
      <c r="S195" s="208" t="s">
        <v>79</v>
      </c>
      <c r="T195" s="216" t="s">
        <v>1892</v>
      </c>
      <c r="U195" s="95"/>
      <c r="V195" s="108" t="s">
        <v>96</v>
      </c>
      <c r="W195" s="97"/>
      <c r="X195" s="239"/>
      <c r="Y195" s="288"/>
      <c r="Z195" s="285"/>
      <c r="AB195" s="285"/>
      <c r="AC195" s="285"/>
    </row>
    <row r="196" spans="1:29" s="39" customFormat="1" ht="12.75" customHeight="1">
      <c r="A196" s="220"/>
      <c r="B196" s="45"/>
      <c r="C196" s="208"/>
      <c r="D196" s="207"/>
      <c r="E196" s="208" t="s">
        <v>70</v>
      </c>
      <c r="F196" s="35" t="s">
        <v>655</v>
      </c>
      <c r="G196" s="36"/>
      <c r="H196" s="221"/>
      <c r="I196" s="112" t="s">
        <v>100</v>
      </c>
      <c r="J196" s="113" t="s">
        <v>1893</v>
      </c>
      <c r="K196" s="97"/>
      <c r="L196" s="38"/>
      <c r="M196" s="220"/>
      <c r="N196" s="45"/>
      <c r="O196" s="208"/>
      <c r="P196" s="207"/>
      <c r="Q196" s="208" t="s">
        <v>70</v>
      </c>
      <c r="R196" s="35" t="s">
        <v>575</v>
      </c>
      <c r="S196" s="36"/>
      <c r="T196" s="221"/>
      <c r="U196" s="112" t="s">
        <v>100</v>
      </c>
      <c r="V196" s="113" t="s">
        <v>1894</v>
      </c>
      <c r="W196" s="97"/>
      <c r="X196" s="239"/>
      <c r="Y196" s="288"/>
      <c r="Z196" s="285"/>
      <c r="AB196" s="285"/>
      <c r="AC196" s="285"/>
    </row>
    <row r="197" spans="1:29" s="39" customFormat="1" ht="12.75" customHeight="1">
      <c r="A197" s="206"/>
      <c r="B197" s="114" t="s">
        <v>104</v>
      </c>
      <c r="C197" s="33"/>
      <c r="D197" s="207"/>
      <c r="E197" s="210" t="s">
        <v>73</v>
      </c>
      <c r="F197" s="212" t="s">
        <v>1895</v>
      </c>
      <c r="G197" s="36"/>
      <c r="H197" s="42"/>
      <c r="I197" s="112" t="s">
        <v>5</v>
      </c>
      <c r="J197" s="115" t="s">
        <v>1893</v>
      </c>
      <c r="K197" s="97"/>
      <c r="L197" s="38"/>
      <c r="M197" s="206"/>
      <c r="N197" s="114" t="s">
        <v>104</v>
      </c>
      <c r="O197" s="33"/>
      <c r="P197" s="207"/>
      <c r="Q197" s="210" t="s">
        <v>73</v>
      </c>
      <c r="R197" s="212" t="s">
        <v>512</v>
      </c>
      <c r="S197" s="36"/>
      <c r="T197" s="42"/>
      <c r="U197" s="112" t="s">
        <v>5</v>
      </c>
      <c r="V197" s="115" t="s">
        <v>1894</v>
      </c>
      <c r="W197" s="97"/>
      <c r="X197" s="239"/>
      <c r="Y197" s="288"/>
      <c r="Z197" s="285"/>
      <c r="AB197" s="285"/>
      <c r="AC197" s="285"/>
    </row>
    <row r="198" spans="1:29" s="39" customFormat="1" ht="12.75" customHeight="1">
      <c r="A198" s="206"/>
      <c r="B198" s="114" t="s">
        <v>1896</v>
      </c>
      <c r="C198" s="33"/>
      <c r="D198" s="207"/>
      <c r="E198" s="210" t="s">
        <v>76</v>
      </c>
      <c r="F198" s="212" t="s">
        <v>265</v>
      </c>
      <c r="G198" s="211"/>
      <c r="H198" s="42"/>
      <c r="I198" s="112" t="s">
        <v>109</v>
      </c>
      <c r="J198" s="115" t="s">
        <v>1897</v>
      </c>
      <c r="K198" s="97"/>
      <c r="L198" s="38"/>
      <c r="M198" s="206"/>
      <c r="N198" s="114" t="s">
        <v>1898</v>
      </c>
      <c r="O198" s="33"/>
      <c r="P198" s="207"/>
      <c r="Q198" s="210" t="s">
        <v>76</v>
      </c>
      <c r="R198" s="35" t="s">
        <v>776</v>
      </c>
      <c r="S198" s="211"/>
      <c r="T198" s="42"/>
      <c r="U198" s="112" t="s">
        <v>109</v>
      </c>
      <c r="V198" s="115" t="s">
        <v>1899</v>
      </c>
      <c r="W198" s="97"/>
      <c r="X198" s="239"/>
      <c r="Y198" s="288"/>
      <c r="Z198" s="285"/>
      <c r="AB198" s="285"/>
      <c r="AC198" s="285"/>
    </row>
    <row r="199" spans="1:29" s="39" customFormat="1" ht="12.75" customHeight="1">
      <c r="A199" s="222"/>
      <c r="B199" s="43"/>
      <c r="C199" s="43"/>
      <c r="D199" s="207"/>
      <c r="E199" s="208" t="s">
        <v>79</v>
      </c>
      <c r="F199" s="214" t="s">
        <v>1900</v>
      </c>
      <c r="G199" s="43"/>
      <c r="H199" s="43"/>
      <c r="I199" s="118" t="s">
        <v>115</v>
      </c>
      <c r="J199" s="115" t="s">
        <v>1901</v>
      </c>
      <c r="K199" s="119"/>
      <c r="L199" s="46"/>
      <c r="M199" s="222"/>
      <c r="N199" s="43"/>
      <c r="O199" s="43"/>
      <c r="P199" s="207"/>
      <c r="Q199" s="208" t="s">
        <v>79</v>
      </c>
      <c r="R199" s="214" t="s">
        <v>1902</v>
      </c>
      <c r="S199" s="43"/>
      <c r="T199" s="43"/>
      <c r="U199" s="118" t="s">
        <v>115</v>
      </c>
      <c r="V199" s="115" t="s">
        <v>1899</v>
      </c>
      <c r="W199" s="119"/>
      <c r="X199" s="239"/>
      <c r="Y199" s="289"/>
      <c r="Z199" s="117"/>
      <c r="AB199" s="117"/>
      <c r="AC199" s="117"/>
    </row>
    <row r="200" spans="1:29" ht="4.5" customHeight="1">
      <c r="A200" s="223"/>
      <c r="B200" s="224"/>
      <c r="C200" s="225"/>
      <c r="D200" s="226"/>
      <c r="E200" s="227"/>
      <c r="F200" s="228"/>
      <c r="G200" s="229"/>
      <c r="H200" s="229"/>
      <c r="I200" s="225"/>
      <c r="J200" s="224"/>
      <c r="K200" s="230"/>
      <c r="M200" s="223"/>
      <c r="N200" s="224"/>
      <c r="O200" s="225"/>
      <c r="P200" s="226"/>
      <c r="Q200" s="227"/>
      <c r="R200" s="228"/>
      <c r="S200" s="229"/>
      <c r="T200" s="229"/>
      <c r="U200" s="225"/>
      <c r="V200" s="224"/>
      <c r="W200" s="230"/>
      <c r="Y200" s="288"/>
      <c r="Z200" s="285"/>
      <c r="AA200" s="39"/>
      <c r="AB200" s="285"/>
      <c r="AC200" s="285"/>
    </row>
    <row r="201" spans="1:29" ht="14.25" customHeight="1">
      <c r="A201" s="130"/>
      <c r="B201" s="130" t="s">
        <v>117</v>
      </c>
      <c r="C201" s="131"/>
      <c r="D201" s="132" t="s">
        <v>118</v>
      </c>
      <c r="E201" s="132" t="s">
        <v>119</v>
      </c>
      <c r="F201" s="132" t="s">
        <v>120</v>
      </c>
      <c r="G201" s="133" t="s">
        <v>121</v>
      </c>
      <c r="H201" s="134"/>
      <c r="I201" s="131" t="s">
        <v>122</v>
      </c>
      <c r="J201" s="132" t="s">
        <v>117</v>
      </c>
      <c r="K201" s="130" t="s">
        <v>123</v>
      </c>
      <c r="L201" s="26">
        <v>150</v>
      </c>
      <c r="M201" s="130"/>
      <c r="N201" s="130" t="s">
        <v>117</v>
      </c>
      <c r="O201" s="131"/>
      <c r="P201" s="132" t="s">
        <v>118</v>
      </c>
      <c r="Q201" s="132" t="s">
        <v>119</v>
      </c>
      <c r="R201" s="132" t="s">
        <v>120</v>
      </c>
      <c r="S201" s="133" t="s">
        <v>121</v>
      </c>
      <c r="T201" s="134"/>
      <c r="U201" s="131" t="s">
        <v>122</v>
      </c>
      <c r="V201" s="132" t="s">
        <v>117</v>
      </c>
      <c r="W201" s="130" t="s">
        <v>123</v>
      </c>
      <c r="Y201" s="288"/>
      <c r="Z201" s="285"/>
      <c r="AA201" s="39"/>
      <c r="AB201" s="285"/>
      <c r="AC201" s="285"/>
    </row>
    <row r="202" spans="1:29" ht="14.25" customHeight="1">
      <c r="A202" s="136" t="s">
        <v>123</v>
      </c>
      <c r="B202" s="179" t="s">
        <v>124</v>
      </c>
      <c r="C202" s="180" t="s">
        <v>125</v>
      </c>
      <c r="D202" s="181" t="s">
        <v>126</v>
      </c>
      <c r="E202" s="181" t="s">
        <v>127</v>
      </c>
      <c r="F202" s="181"/>
      <c r="G202" s="139" t="s">
        <v>125</v>
      </c>
      <c r="H202" s="139" t="s">
        <v>122</v>
      </c>
      <c r="I202" s="137"/>
      <c r="J202" s="136" t="s">
        <v>124</v>
      </c>
      <c r="K202" s="136"/>
      <c r="L202" s="26">
        <v>150</v>
      </c>
      <c r="M202" s="136" t="s">
        <v>123</v>
      </c>
      <c r="N202" s="179" t="s">
        <v>124</v>
      </c>
      <c r="O202" s="180" t="s">
        <v>125</v>
      </c>
      <c r="P202" s="181" t="s">
        <v>126</v>
      </c>
      <c r="Q202" s="181" t="s">
        <v>127</v>
      </c>
      <c r="R202" s="181"/>
      <c r="S202" s="139" t="s">
        <v>125</v>
      </c>
      <c r="T202" s="139" t="s">
        <v>122</v>
      </c>
      <c r="U202" s="137"/>
      <c r="V202" s="136" t="s">
        <v>124</v>
      </c>
      <c r="W202" s="136"/>
      <c r="Y202" s="288"/>
      <c r="Z202" s="285"/>
      <c r="AA202" s="39"/>
      <c r="AB202" s="285"/>
      <c r="AC202" s="285"/>
    </row>
    <row r="203" spans="1:29" ht="16.5" customHeight="1">
      <c r="A203" s="141">
        <v>1.25</v>
      </c>
      <c r="B203" s="142">
        <v>5</v>
      </c>
      <c r="C203" s="143">
        <v>3</v>
      </c>
      <c r="D203" s="182" t="s">
        <v>179</v>
      </c>
      <c r="E203" s="144" t="s">
        <v>109</v>
      </c>
      <c r="F203" s="145">
        <v>10</v>
      </c>
      <c r="G203" s="146"/>
      <c r="H203" s="146">
        <v>420</v>
      </c>
      <c r="I203" s="147">
        <v>8</v>
      </c>
      <c r="J203" s="148">
        <v>1</v>
      </c>
      <c r="K203" s="149">
        <v>-1.25</v>
      </c>
      <c r="L203" s="26"/>
      <c r="M203" s="141">
        <v>-0.375</v>
      </c>
      <c r="N203" s="142">
        <v>3</v>
      </c>
      <c r="O203" s="143">
        <v>3</v>
      </c>
      <c r="P203" s="182" t="s">
        <v>224</v>
      </c>
      <c r="Q203" s="144" t="s">
        <v>100</v>
      </c>
      <c r="R203" s="145">
        <v>8</v>
      </c>
      <c r="S203" s="146"/>
      <c r="T203" s="146">
        <v>100</v>
      </c>
      <c r="U203" s="147">
        <v>8</v>
      </c>
      <c r="V203" s="148">
        <v>3</v>
      </c>
      <c r="W203" s="149">
        <v>0.375</v>
      </c>
      <c r="Y203" s="288"/>
      <c r="Z203" s="285"/>
      <c r="AA203" s="39"/>
      <c r="AB203" s="285"/>
      <c r="AC203" s="285"/>
    </row>
    <row r="204" spans="1:29" ht="16.5" customHeight="1">
      <c r="A204" s="141">
        <v>1.25</v>
      </c>
      <c r="B204" s="142">
        <v>5</v>
      </c>
      <c r="C204" s="143">
        <v>5</v>
      </c>
      <c r="D204" s="182" t="s">
        <v>179</v>
      </c>
      <c r="E204" s="144" t="s">
        <v>109</v>
      </c>
      <c r="F204" s="145">
        <v>10</v>
      </c>
      <c r="G204" s="146"/>
      <c r="H204" s="146">
        <v>420</v>
      </c>
      <c r="I204" s="147">
        <v>1</v>
      </c>
      <c r="J204" s="148">
        <v>1</v>
      </c>
      <c r="K204" s="149">
        <v>-1.25</v>
      </c>
      <c r="L204" s="26"/>
      <c r="M204" s="141">
        <v>5.5</v>
      </c>
      <c r="N204" s="142">
        <v>6</v>
      </c>
      <c r="O204" s="143">
        <v>5</v>
      </c>
      <c r="P204" s="190" t="s">
        <v>261</v>
      </c>
      <c r="Q204" s="144" t="s">
        <v>100</v>
      </c>
      <c r="R204" s="145">
        <v>8</v>
      </c>
      <c r="S204" s="146">
        <v>120</v>
      </c>
      <c r="T204" s="146"/>
      <c r="U204" s="147">
        <v>1</v>
      </c>
      <c r="V204" s="148">
        <v>0</v>
      </c>
      <c r="W204" s="149">
        <v>-5.5</v>
      </c>
      <c r="Y204" s="288"/>
      <c r="Z204" s="285"/>
      <c r="AA204" s="39"/>
      <c r="AB204" s="285"/>
      <c r="AC204" s="285"/>
    </row>
    <row r="205" spans="1:29" ht="16.5" customHeight="1">
      <c r="A205" s="141">
        <v>0.25</v>
      </c>
      <c r="B205" s="142">
        <v>2</v>
      </c>
      <c r="C205" s="143">
        <v>6</v>
      </c>
      <c r="D205" s="182" t="s">
        <v>179</v>
      </c>
      <c r="E205" s="144" t="s">
        <v>109</v>
      </c>
      <c r="F205" s="145">
        <v>11</v>
      </c>
      <c r="G205" s="146"/>
      <c r="H205" s="146">
        <v>450</v>
      </c>
      <c r="I205" s="147">
        <v>7</v>
      </c>
      <c r="J205" s="148">
        <v>4</v>
      </c>
      <c r="K205" s="149">
        <v>-0.25</v>
      </c>
      <c r="L205" s="26"/>
      <c r="M205" s="141">
        <v>-3.25</v>
      </c>
      <c r="N205" s="142">
        <v>0</v>
      </c>
      <c r="O205" s="143">
        <v>6</v>
      </c>
      <c r="P205" s="182" t="s">
        <v>130</v>
      </c>
      <c r="Q205" s="144" t="s">
        <v>100</v>
      </c>
      <c r="R205" s="145">
        <v>8</v>
      </c>
      <c r="S205" s="146"/>
      <c r="T205" s="146">
        <v>200</v>
      </c>
      <c r="U205" s="147">
        <v>7</v>
      </c>
      <c r="V205" s="148">
        <v>6</v>
      </c>
      <c r="W205" s="149">
        <v>3.25</v>
      </c>
      <c r="Y205" s="288"/>
      <c r="Z205" s="285"/>
      <c r="AA205" s="39"/>
      <c r="AB205" s="285"/>
      <c r="AC205" s="285"/>
    </row>
    <row r="206" spans="1:29" ht="16.5" customHeight="1">
      <c r="A206" s="141">
        <v>-5.75</v>
      </c>
      <c r="B206" s="142">
        <v>0</v>
      </c>
      <c r="C206" s="143">
        <v>4</v>
      </c>
      <c r="D206" s="182" t="s">
        <v>183</v>
      </c>
      <c r="E206" s="144" t="s">
        <v>109</v>
      </c>
      <c r="F206" s="145">
        <v>11</v>
      </c>
      <c r="G206" s="146"/>
      <c r="H206" s="146">
        <v>690</v>
      </c>
      <c r="I206" s="147">
        <v>2</v>
      </c>
      <c r="J206" s="148">
        <v>6</v>
      </c>
      <c r="K206" s="149">
        <v>5.75</v>
      </c>
      <c r="L206" s="26"/>
      <c r="M206" s="141">
        <v>-0.375</v>
      </c>
      <c r="N206" s="142">
        <v>3</v>
      </c>
      <c r="O206" s="143">
        <v>4</v>
      </c>
      <c r="P206" s="182" t="s">
        <v>224</v>
      </c>
      <c r="Q206" s="144" t="s">
        <v>100</v>
      </c>
      <c r="R206" s="145">
        <v>8</v>
      </c>
      <c r="S206" s="146"/>
      <c r="T206" s="146">
        <v>100</v>
      </c>
      <c r="U206" s="147">
        <v>2</v>
      </c>
      <c r="V206" s="148">
        <v>3</v>
      </c>
      <c r="W206" s="149">
        <v>0.375</v>
      </c>
      <c r="Y206" s="295"/>
      <c r="Z206" s="192"/>
      <c r="AB206" s="192"/>
      <c r="AC206" s="192"/>
    </row>
    <row r="207" spans="1:30" s="39" customFormat="1" ht="30" customHeight="1">
      <c r="A207" s="192"/>
      <c r="B207" s="193"/>
      <c r="C207" s="47"/>
      <c r="D207" s="48"/>
      <c r="E207" s="49"/>
      <c r="F207" s="27"/>
      <c r="G207" s="51"/>
      <c r="H207" s="51"/>
      <c r="I207" s="47"/>
      <c r="J207" s="193"/>
      <c r="K207" s="192"/>
      <c r="L207" s="26"/>
      <c r="M207" s="192"/>
      <c r="N207" s="193"/>
      <c r="O207" s="47"/>
      <c r="P207" s="48"/>
      <c r="Q207" s="49"/>
      <c r="R207" s="50"/>
      <c r="S207" s="51"/>
      <c r="T207" s="51"/>
      <c r="U207" s="47"/>
      <c r="V207" s="193"/>
      <c r="W207" s="192"/>
      <c r="X207" s="238"/>
      <c r="Y207" s="295"/>
      <c r="Z207" s="192"/>
      <c r="AA207" s="27"/>
      <c r="AB207" s="192"/>
      <c r="AC207" s="192"/>
      <c r="AD207" s="27"/>
    </row>
    <row r="208" spans="1:30" s="39" customFormat="1" ht="15">
      <c r="A208" s="18"/>
      <c r="B208" s="19" t="s">
        <v>61</v>
      </c>
      <c r="C208" s="20"/>
      <c r="D208" s="19"/>
      <c r="E208" s="21" t="s">
        <v>699</v>
      </c>
      <c r="F208" s="22"/>
      <c r="G208" s="23" t="s">
        <v>63</v>
      </c>
      <c r="H208" s="23"/>
      <c r="I208" s="24" t="s">
        <v>137</v>
      </c>
      <c r="J208" s="24"/>
      <c r="K208" s="25"/>
      <c r="L208" s="26">
        <v>150</v>
      </c>
      <c r="M208" s="18"/>
      <c r="N208" s="19" t="s">
        <v>61</v>
      </c>
      <c r="O208" s="20"/>
      <c r="P208" s="19"/>
      <c r="Q208" s="21" t="s">
        <v>700</v>
      </c>
      <c r="R208" s="22"/>
      <c r="S208" s="23" t="s">
        <v>63</v>
      </c>
      <c r="T208" s="23"/>
      <c r="U208" s="24" t="s">
        <v>139</v>
      </c>
      <c r="V208" s="24"/>
      <c r="W208" s="25"/>
      <c r="X208" s="238"/>
      <c r="Y208" s="238"/>
      <c r="Z208" s="25"/>
      <c r="AA208" s="27"/>
      <c r="AB208" s="25"/>
      <c r="AC208" s="25"/>
      <c r="AD208" s="27"/>
    </row>
    <row r="209" spans="1:30" s="39" customFormat="1" ht="12.75">
      <c r="A209" s="28"/>
      <c r="B209" s="28"/>
      <c r="C209" s="29"/>
      <c r="D209" s="30"/>
      <c r="E209" s="30"/>
      <c r="F209" s="30"/>
      <c r="G209" s="31" t="s">
        <v>67</v>
      </c>
      <c r="H209" s="31"/>
      <c r="I209" s="24" t="s">
        <v>140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67</v>
      </c>
      <c r="T209" s="31"/>
      <c r="U209" s="24" t="s">
        <v>141</v>
      </c>
      <c r="V209" s="24"/>
      <c r="W209" s="25"/>
      <c r="X209" s="238"/>
      <c r="Y209" s="238"/>
      <c r="Z209" s="25"/>
      <c r="AA209" s="27"/>
      <c r="AB209" s="25"/>
      <c r="AC209" s="25"/>
      <c r="AD209" s="27"/>
    </row>
    <row r="210" spans="1:30" s="39" customFormat="1" ht="4.5" customHeight="1">
      <c r="A210" s="198"/>
      <c r="B210" s="199"/>
      <c r="C210" s="200"/>
      <c r="D210" s="201"/>
      <c r="E210" s="202"/>
      <c r="F210" s="203"/>
      <c r="G210" s="204"/>
      <c r="H210" s="204"/>
      <c r="I210" s="200"/>
      <c r="J210" s="199"/>
      <c r="K210" s="205"/>
      <c r="L210" s="26"/>
      <c r="M210" s="198"/>
      <c r="N210" s="199"/>
      <c r="O210" s="200"/>
      <c r="P210" s="201"/>
      <c r="Q210" s="202"/>
      <c r="R210" s="203"/>
      <c r="S210" s="204"/>
      <c r="T210" s="204"/>
      <c r="U210" s="200"/>
      <c r="V210" s="199"/>
      <c r="W210" s="205"/>
      <c r="X210" s="238"/>
      <c r="Y210" s="286"/>
      <c r="Z210" s="283"/>
      <c r="AA210" s="27"/>
      <c r="AB210" s="283"/>
      <c r="AC210" s="283"/>
      <c r="AD210" s="27"/>
    </row>
    <row r="211" spans="1:29" s="39" customFormat="1" ht="12.75" customHeight="1">
      <c r="A211" s="206"/>
      <c r="B211" s="32"/>
      <c r="C211" s="33"/>
      <c r="D211" s="207"/>
      <c r="E211" s="208" t="s">
        <v>70</v>
      </c>
      <c r="F211" s="35" t="s">
        <v>198</v>
      </c>
      <c r="G211" s="36"/>
      <c r="H211" s="42"/>
      <c r="I211" s="42"/>
      <c r="J211" s="275"/>
      <c r="K211" s="209"/>
      <c r="L211" s="38"/>
      <c r="M211" s="206"/>
      <c r="N211" s="32"/>
      <c r="O211" s="33"/>
      <c r="P211" s="207"/>
      <c r="Q211" s="208" t="s">
        <v>70</v>
      </c>
      <c r="R211" s="35" t="s">
        <v>192</v>
      </c>
      <c r="S211" s="36"/>
      <c r="T211" s="42"/>
      <c r="U211" s="42"/>
      <c r="V211" s="275"/>
      <c r="W211" s="209"/>
      <c r="X211" s="239"/>
      <c r="Y211" s="287"/>
      <c r="Z211" s="284"/>
      <c r="AB211" s="284"/>
      <c r="AC211" s="284"/>
    </row>
    <row r="212" spans="1:29" s="39" customFormat="1" ht="12.75" customHeight="1">
      <c r="A212" s="206"/>
      <c r="B212" s="32"/>
      <c r="C212" s="33"/>
      <c r="D212" s="207"/>
      <c r="E212" s="210" t="s">
        <v>73</v>
      </c>
      <c r="F212" s="35" t="s">
        <v>1903</v>
      </c>
      <c r="G212" s="211"/>
      <c r="H212" s="42"/>
      <c r="I212" s="44"/>
      <c r="J212" s="27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K212" s="277"/>
      <c r="L212" s="38"/>
      <c r="M212" s="206"/>
      <c r="N212" s="32"/>
      <c r="O212" s="33"/>
      <c r="P212" s="207"/>
      <c r="Q212" s="210" t="s">
        <v>73</v>
      </c>
      <c r="R212" s="35" t="s">
        <v>1095</v>
      </c>
      <c r="S212" s="211"/>
      <c r="T212" s="42"/>
      <c r="U212" s="44"/>
      <c r="V212" s="27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13.1</v>
      </c>
      <c r="W212" s="277"/>
      <c r="X212" s="239"/>
      <c r="Y212" s="287"/>
      <c r="Z212" s="284"/>
      <c r="AB212" s="284"/>
      <c r="AC212" s="284"/>
    </row>
    <row r="213" spans="1:29" s="39" customFormat="1" ht="12.75" customHeight="1">
      <c r="A213" s="206"/>
      <c r="B213" s="32"/>
      <c r="C213" s="33"/>
      <c r="D213" s="207"/>
      <c r="E213" s="210" t="s">
        <v>76</v>
      </c>
      <c r="F213" s="35" t="s">
        <v>1253</v>
      </c>
      <c r="G213" s="36"/>
      <c r="H213" s="42"/>
      <c r="I213" s="27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15.1</v>
      </c>
      <c r="J213" s="276" t="str">
        <f>IF(J212="","","+")</f>
        <v>+</v>
      </c>
      <c r="K213" s="27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8.1</v>
      </c>
      <c r="L213" s="38"/>
      <c r="M213" s="206"/>
      <c r="N213" s="32"/>
      <c r="O213" s="33"/>
      <c r="P213" s="207"/>
      <c r="Q213" s="210" t="s">
        <v>76</v>
      </c>
      <c r="R213" s="35" t="s">
        <v>1904</v>
      </c>
      <c r="S213" s="36"/>
      <c r="T213" s="42"/>
      <c r="U213" s="27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8.1</v>
      </c>
      <c r="V213" s="276" t="str">
        <f>IF(V212="","","+")</f>
        <v>+</v>
      </c>
      <c r="W213" s="27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6.1</v>
      </c>
      <c r="X213" s="239"/>
      <c r="Y213" s="287"/>
      <c r="Z213" s="284"/>
      <c r="AB213" s="284"/>
      <c r="AC213" s="284"/>
    </row>
    <row r="214" spans="1:29" s="39" customFormat="1" ht="12.75" customHeight="1">
      <c r="A214" s="206"/>
      <c r="B214" s="32"/>
      <c r="C214" s="33"/>
      <c r="D214" s="207"/>
      <c r="E214" s="208" t="s">
        <v>79</v>
      </c>
      <c r="F214" s="35" t="s">
        <v>1905</v>
      </c>
      <c r="G214" s="36"/>
      <c r="H214" s="42"/>
      <c r="I214" s="44"/>
      <c r="J214" s="27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6.1</v>
      </c>
      <c r="K214" s="277"/>
      <c r="L214" s="38"/>
      <c r="M214" s="206"/>
      <c r="N214" s="32"/>
      <c r="O214" s="33"/>
      <c r="P214" s="207"/>
      <c r="Q214" s="208" t="s">
        <v>79</v>
      </c>
      <c r="R214" s="35" t="s">
        <v>1906</v>
      </c>
      <c r="S214" s="36"/>
      <c r="T214" s="42"/>
      <c r="U214" s="44"/>
      <c r="V214" s="27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13.1</v>
      </c>
      <c r="W214" s="277"/>
      <c r="X214" s="239"/>
      <c r="Y214" s="287"/>
      <c r="Z214" s="284"/>
      <c r="AB214" s="284"/>
      <c r="AC214" s="284"/>
    </row>
    <row r="215" spans="1:29" s="39" customFormat="1" ht="12.75" customHeight="1">
      <c r="A215" s="213" t="s">
        <v>70</v>
      </c>
      <c r="B215" s="214" t="s">
        <v>1484</v>
      </c>
      <c r="C215" s="33"/>
      <c r="D215" s="207"/>
      <c r="F215" s="36"/>
      <c r="G215" s="208" t="s">
        <v>70</v>
      </c>
      <c r="H215" s="216" t="s">
        <v>304</v>
      </c>
      <c r="I215" s="36"/>
      <c r="J215" s="211"/>
      <c r="K215" s="209"/>
      <c r="L215" s="38"/>
      <c r="M215" s="213" t="s">
        <v>70</v>
      </c>
      <c r="N215" s="214" t="s">
        <v>1331</v>
      </c>
      <c r="O215" s="33"/>
      <c r="P215" s="207"/>
      <c r="R215" s="36"/>
      <c r="S215" s="208" t="s">
        <v>70</v>
      </c>
      <c r="T215" s="216" t="s">
        <v>1029</v>
      </c>
      <c r="U215" s="36"/>
      <c r="V215" s="211"/>
      <c r="W215" s="209"/>
      <c r="X215" s="239"/>
      <c r="Y215" s="287"/>
      <c r="Z215" s="284"/>
      <c r="AB215" s="284"/>
      <c r="AC215" s="284"/>
    </row>
    <row r="216" spans="1:29" s="39" customFormat="1" ht="12.75" customHeight="1">
      <c r="A216" s="217" t="s">
        <v>73</v>
      </c>
      <c r="B216" s="214" t="s">
        <v>277</v>
      </c>
      <c r="C216" s="45"/>
      <c r="D216" s="207"/>
      <c r="F216" s="218"/>
      <c r="G216" s="210" t="s">
        <v>73</v>
      </c>
      <c r="H216" s="216" t="s">
        <v>1907</v>
      </c>
      <c r="I216" s="36"/>
      <c r="J216" s="211"/>
      <c r="K216" s="209"/>
      <c r="L216" s="38"/>
      <c r="M216" s="217" t="s">
        <v>73</v>
      </c>
      <c r="N216" s="214" t="s">
        <v>1381</v>
      </c>
      <c r="O216" s="45"/>
      <c r="P216" s="207"/>
      <c r="R216" s="218"/>
      <c r="S216" s="210" t="s">
        <v>73</v>
      </c>
      <c r="T216" s="216" t="s">
        <v>989</v>
      </c>
      <c r="U216" s="36"/>
      <c r="V216" s="211"/>
      <c r="W216" s="209"/>
      <c r="X216" s="239"/>
      <c r="Y216" s="287"/>
      <c r="Z216" s="284"/>
      <c r="AB216" s="284"/>
      <c r="AC216" s="284"/>
    </row>
    <row r="217" spans="1:29" s="39" customFormat="1" ht="12.75" customHeight="1">
      <c r="A217" s="217" t="s">
        <v>76</v>
      </c>
      <c r="B217" s="214" t="s">
        <v>142</v>
      </c>
      <c r="C217" s="33"/>
      <c r="D217" s="207"/>
      <c r="F217" s="218"/>
      <c r="G217" s="210" t="s">
        <v>76</v>
      </c>
      <c r="H217" s="215" t="s">
        <v>1734</v>
      </c>
      <c r="I217" s="36"/>
      <c r="J217" s="36"/>
      <c r="K217" s="209"/>
      <c r="L217" s="38"/>
      <c r="M217" s="217" t="s">
        <v>76</v>
      </c>
      <c r="N217" s="219" t="s">
        <v>1043</v>
      </c>
      <c r="O217" s="33"/>
      <c r="P217" s="207"/>
      <c r="R217" s="218"/>
      <c r="S217" s="210" t="s">
        <v>76</v>
      </c>
      <c r="T217" s="216" t="s">
        <v>439</v>
      </c>
      <c r="U217" s="36"/>
      <c r="V217" s="36"/>
      <c r="W217" s="209"/>
      <c r="X217" s="239"/>
      <c r="Y217" s="287"/>
      <c r="Z217" s="284"/>
      <c r="AB217" s="284"/>
      <c r="AC217" s="284"/>
    </row>
    <row r="218" spans="1:29" s="39" customFormat="1" ht="12.75" customHeight="1">
      <c r="A218" s="213" t="s">
        <v>79</v>
      </c>
      <c r="B218" s="214" t="s">
        <v>1908</v>
      </c>
      <c r="C218" s="45"/>
      <c r="D218" s="207"/>
      <c r="F218" s="36"/>
      <c r="G218" s="208" t="s">
        <v>79</v>
      </c>
      <c r="H218" s="216" t="s">
        <v>456</v>
      </c>
      <c r="I218" s="95"/>
      <c r="J218" s="108" t="s">
        <v>96</v>
      </c>
      <c r="K218" s="97"/>
      <c r="L218" s="38"/>
      <c r="M218" s="213" t="s">
        <v>79</v>
      </c>
      <c r="N218" s="214" t="s">
        <v>418</v>
      </c>
      <c r="O218" s="45"/>
      <c r="P218" s="207"/>
      <c r="R218" s="36"/>
      <c r="S218" s="208" t="s">
        <v>79</v>
      </c>
      <c r="T218" s="216" t="s">
        <v>286</v>
      </c>
      <c r="U218" s="95"/>
      <c r="V218" s="108" t="s">
        <v>96</v>
      </c>
      <c r="W218" s="97"/>
      <c r="X218" s="239"/>
      <c r="Y218" s="288"/>
      <c r="Z218" s="285"/>
      <c r="AB218" s="285"/>
      <c r="AC218" s="285"/>
    </row>
    <row r="219" spans="1:29" s="39" customFormat="1" ht="12.75" customHeight="1">
      <c r="A219" s="220"/>
      <c r="B219" s="45"/>
      <c r="C219" s="208"/>
      <c r="D219" s="207"/>
      <c r="E219" s="208" t="s">
        <v>70</v>
      </c>
      <c r="F219" s="35" t="s">
        <v>248</v>
      </c>
      <c r="G219" s="36"/>
      <c r="H219" s="221"/>
      <c r="I219" s="112" t="s">
        <v>100</v>
      </c>
      <c r="J219" s="113" t="s">
        <v>1909</v>
      </c>
      <c r="K219" s="97"/>
      <c r="L219" s="38"/>
      <c r="M219" s="220"/>
      <c r="N219" s="45"/>
      <c r="O219" s="208"/>
      <c r="P219" s="207"/>
      <c r="Q219" s="208" t="s">
        <v>70</v>
      </c>
      <c r="R219" s="35" t="s">
        <v>1910</v>
      </c>
      <c r="S219" s="36"/>
      <c r="T219" s="221"/>
      <c r="U219" s="112" t="s">
        <v>100</v>
      </c>
      <c r="V219" s="113" t="s">
        <v>1911</v>
      </c>
      <c r="W219" s="97"/>
      <c r="X219" s="239"/>
      <c r="Y219" s="288"/>
      <c r="Z219" s="285"/>
      <c r="AB219" s="285"/>
      <c r="AC219" s="285"/>
    </row>
    <row r="220" spans="1:29" s="39" customFormat="1" ht="12.75" customHeight="1">
      <c r="A220" s="206"/>
      <c r="B220" s="114" t="s">
        <v>104</v>
      </c>
      <c r="C220" s="33"/>
      <c r="D220" s="207"/>
      <c r="E220" s="210" t="s">
        <v>73</v>
      </c>
      <c r="F220" s="35" t="s">
        <v>149</v>
      </c>
      <c r="G220" s="36"/>
      <c r="H220" s="42"/>
      <c r="I220" s="112" t="s">
        <v>5</v>
      </c>
      <c r="J220" s="115" t="s">
        <v>1912</v>
      </c>
      <c r="K220" s="97"/>
      <c r="L220" s="38"/>
      <c r="M220" s="206"/>
      <c r="N220" s="114" t="s">
        <v>104</v>
      </c>
      <c r="O220" s="33"/>
      <c r="P220" s="207"/>
      <c r="Q220" s="210" t="s">
        <v>73</v>
      </c>
      <c r="R220" s="35" t="s">
        <v>1913</v>
      </c>
      <c r="S220" s="36"/>
      <c r="T220" s="42"/>
      <c r="U220" s="112" t="s">
        <v>5</v>
      </c>
      <c r="V220" s="115" t="s">
        <v>1914</v>
      </c>
      <c r="W220" s="97"/>
      <c r="X220" s="239"/>
      <c r="Y220" s="288"/>
      <c r="Z220" s="285"/>
      <c r="AB220" s="285"/>
      <c r="AC220" s="285"/>
    </row>
    <row r="221" spans="1:29" s="39" customFormat="1" ht="12.75" customHeight="1">
      <c r="A221" s="206"/>
      <c r="B221" s="114" t="s">
        <v>554</v>
      </c>
      <c r="C221" s="33"/>
      <c r="D221" s="207"/>
      <c r="E221" s="210" t="s">
        <v>76</v>
      </c>
      <c r="F221" s="35" t="s">
        <v>232</v>
      </c>
      <c r="G221" s="211"/>
      <c r="H221" s="42"/>
      <c r="I221" s="112" t="s">
        <v>109</v>
      </c>
      <c r="J221" s="115" t="s">
        <v>1915</v>
      </c>
      <c r="K221" s="97"/>
      <c r="L221" s="38"/>
      <c r="M221" s="206"/>
      <c r="N221" s="114" t="s">
        <v>1570</v>
      </c>
      <c r="O221" s="33"/>
      <c r="P221" s="207"/>
      <c r="Q221" s="210" t="s">
        <v>76</v>
      </c>
      <c r="R221" s="35" t="s">
        <v>856</v>
      </c>
      <c r="S221" s="211"/>
      <c r="T221" s="42"/>
      <c r="U221" s="112" t="s">
        <v>109</v>
      </c>
      <c r="V221" s="115" t="s">
        <v>1916</v>
      </c>
      <c r="W221" s="97"/>
      <c r="X221" s="239"/>
      <c r="Y221" s="288"/>
      <c r="Z221" s="285"/>
      <c r="AB221" s="285"/>
      <c r="AC221" s="285"/>
    </row>
    <row r="222" spans="1:29" s="39" customFormat="1" ht="12.75" customHeight="1">
      <c r="A222" s="222"/>
      <c r="B222" s="43"/>
      <c r="C222" s="43"/>
      <c r="D222" s="207"/>
      <c r="E222" s="208" t="s">
        <v>79</v>
      </c>
      <c r="F222" s="214" t="s">
        <v>379</v>
      </c>
      <c r="G222" s="43"/>
      <c r="H222" s="43"/>
      <c r="I222" s="118" t="s">
        <v>115</v>
      </c>
      <c r="J222" s="115" t="s">
        <v>1915</v>
      </c>
      <c r="K222" s="119"/>
      <c r="L222" s="46"/>
      <c r="M222" s="222"/>
      <c r="N222" s="43"/>
      <c r="O222" s="43"/>
      <c r="P222" s="207"/>
      <c r="Q222" s="208" t="s">
        <v>79</v>
      </c>
      <c r="R222" s="214" t="s">
        <v>105</v>
      </c>
      <c r="S222" s="43"/>
      <c r="T222" s="43"/>
      <c r="U222" s="118" t="s">
        <v>115</v>
      </c>
      <c r="V222" s="115" t="s">
        <v>1916</v>
      </c>
      <c r="W222" s="119"/>
      <c r="X222" s="239"/>
      <c r="Y222" s="289"/>
      <c r="Z222" s="117"/>
      <c r="AB222" s="117"/>
      <c r="AC222" s="117"/>
    </row>
    <row r="223" spans="1:29" ht="4.5" customHeight="1">
      <c r="A223" s="223"/>
      <c r="B223" s="224"/>
      <c r="C223" s="225"/>
      <c r="D223" s="226"/>
      <c r="E223" s="227"/>
      <c r="F223" s="228"/>
      <c r="G223" s="229"/>
      <c r="H223" s="229"/>
      <c r="I223" s="225"/>
      <c r="J223" s="224"/>
      <c r="K223" s="230"/>
      <c r="M223" s="223"/>
      <c r="N223" s="224"/>
      <c r="O223" s="225"/>
      <c r="P223" s="226"/>
      <c r="Q223" s="227"/>
      <c r="R223" s="228"/>
      <c r="S223" s="229"/>
      <c r="T223" s="229"/>
      <c r="U223" s="225"/>
      <c r="V223" s="224"/>
      <c r="W223" s="230"/>
      <c r="Y223" s="286"/>
      <c r="Z223" s="283"/>
      <c r="AB223" s="283"/>
      <c r="AC223" s="283"/>
    </row>
    <row r="224" spans="1:31" ht="14.25" customHeight="1">
      <c r="A224" s="130"/>
      <c r="B224" s="130" t="s">
        <v>117</v>
      </c>
      <c r="C224" s="131"/>
      <c r="D224" s="132" t="s">
        <v>118</v>
      </c>
      <c r="E224" s="132" t="s">
        <v>119</v>
      </c>
      <c r="F224" s="132" t="s">
        <v>120</v>
      </c>
      <c r="G224" s="133" t="s">
        <v>121</v>
      </c>
      <c r="H224" s="134"/>
      <c r="I224" s="131" t="s">
        <v>122</v>
      </c>
      <c r="J224" s="132" t="s">
        <v>117</v>
      </c>
      <c r="K224" s="130" t="s">
        <v>123</v>
      </c>
      <c r="L224" s="26">
        <v>150</v>
      </c>
      <c r="M224" s="130"/>
      <c r="N224" s="130" t="s">
        <v>117</v>
      </c>
      <c r="O224" s="131"/>
      <c r="P224" s="132" t="s">
        <v>118</v>
      </c>
      <c r="Q224" s="132" t="s">
        <v>119</v>
      </c>
      <c r="R224" s="132" t="s">
        <v>120</v>
      </c>
      <c r="S224" s="133" t="s">
        <v>121</v>
      </c>
      <c r="T224" s="134"/>
      <c r="U224" s="131" t="s">
        <v>122</v>
      </c>
      <c r="V224" s="132" t="s">
        <v>117</v>
      </c>
      <c r="W224" s="130" t="s">
        <v>123</v>
      </c>
      <c r="X224" s="290" t="s">
        <v>1786</v>
      </c>
      <c r="Y224" s="291"/>
      <c r="Z224" s="311" t="s">
        <v>1230</v>
      </c>
      <c r="AA224" s="313" t="s">
        <v>1231</v>
      </c>
      <c r="AB224" s="315" t="s">
        <v>1232</v>
      </c>
      <c r="AC224" s="311" t="s">
        <v>1233</v>
      </c>
      <c r="AD224" s="313" t="s">
        <v>1231</v>
      </c>
      <c r="AE224" s="315" t="s">
        <v>1232</v>
      </c>
    </row>
    <row r="225" spans="1:31" ht="14.25" customHeight="1">
      <c r="A225" s="136" t="s">
        <v>123</v>
      </c>
      <c r="B225" s="179" t="s">
        <v>124</v>
      </c>
      <c r="C225" s="180" t="s">
        <v>125</v>
      </c>
      <c r="D225" s="181" t="s">
        <v>126</v>
      </c>
      <c r="E225" s="181" t="s">
        <v>127</v>
      </c>
      <c r="F225" s="181"/>
      <c r="G225" s="139" t="s">
        <v>125</v>
      </c>
      <c r="H225" s="139" t="s">
        <v>122</v>
      </c>
      <c r="I225" s="137"/>
      <c r="J225" s="136" t="s">
        <v>124</v>
      </c>
      <c r="K225" s="136"/>
      <c r="L225" s="26">
        <v>150</v>
      </c>
      <c r="M225" s="136" t="s">
        <v>123</v>
      </c>
      <c r="N225" s="179" t="s">
        <v>124</v>
      </c>
      <c r="O225" s="180" t="s">
        <v>125</v>
      </c>
      <c r="P225" s="181" t="s">
        <v>126</v>
      </c>
      <c r="Q225" s="181" t="s">
        <v>127</v>
      </c>
      <c r="R225" s="181"/>
      <c r="S225" s="139" t="s">
        <v>125</v>
      </c>
      <c r="T225" s="139" t="s">
        <v>122</v>
      </c>
      <c r="U225" s="137"/>
      <c r="V225" s="136" t="s">
        <v>124</v>
      </c>
      <c r="W225" s="136"/>
      <c r="X225" s="292" t="s">
        <v>125</v>
      </c>
      <c r="Y225" s="293" t="s">
        <v>122</v>
      </c>
      <c r="Z225" s="312"/>
      <c r="AA225" s="314"/>
      <c r="AB225" s="316"/>
      <c r="AC225" s="312"/>
      <c r="AD225" s="314"/>
      <c r="AE225" s="316"/>
    </row>
    <row r="226" spans="1:31" ht="16.5" customHeight="1">
      <c r="A226" s="141">
        <v>-1.75</v>
      </c>
      <c r="B226" s="142">
        <v>1</v>
      </c>
      <c r="C226" s="143">
        <v>2</v>
      </c>
      <c r="D226" s="182" t="s">
        <v>128</v>
      </c>
      <c r="E226" s="144" t="s">
        <v>109</v>
      </c>
      <c r="F226" s="145">
        <v>8</v>
      </c>
      <c r="G226" s="146">
        <v>100</v>
      </c>
      <c r="H226" s="146"/>
      <c r="I226" s="147">
        <v>7</v>
      </c>
      <c r="J226" s="148">
        <v>5</v>
      </c>
      <c r="K226" s="149">
        <v>1.75</v>
      </c>
      <c r="L226" s="26"/>
      <c r="M226" s="141">
        <v>0</v>
      </c>
      <c r="N226" s="142">
        <v>3</v>
      </c>
      <c r="O226" s="143">
        <v>2</v>
      </c>
      <c r="P226" s="182" t="s">
        <v>128</v>
      </c>
      <c r="Q226" s="144" t="s">
        <v>100</v>
      </c>
      <c r="R226" s="145">
        <v>10</v>
      </c>
      <c r="S226" s="146">
        <v>630</v>
      </c>
      <c r="T226" s="146"/>
      <c r="U226" s="147">
        <v>7</v>
      </c>
      <c r="V226" s="148">
        <v>3</v>
      </c>
      <c r="W226" s="149">
        <v>0</v>
      </c>
      <c r="X226" s="294">
        <f>A226+M226+A249</f>
        <v>-1.75</v>
      </c>
      <c r="Y226" s="242">
        <f>K226+W226+K249</f>
        <v>1.75</v>
      </c>
      <c r="Z226" s="196">
        <f>O226</f>
        <v>2</v>
      </c>
      <c r="AA226" s="243">
        <f>IF(AND(G226&gt;0,G226&lt;1),2*G226,MATCH(A226,{-40000,-0.4999999999,0.5,40000},1)-1)+IF(AND(S226&gt;0,S226&lt;1),2*S226,MATCH(M226,{-40000,-0.4999999999,0.5,40000},1)-1)+IF(AND(G249&gt;0,G249&lt;1),2*G249,MATCH(A249,{-40000,-0.4999999999,0.5,40000},1)-1)</f>
        <v>2</v>
      </c>
      <c r="AB226" s="243">
        <f>MATCH(X226,{-40000,-9.9999999999,-6.9999999999,-2.9999999999,3,7,10,40000},1)/2-0.5</f>
        <v>1.5</v>
      </c>
      <c r="AC226" s="196">
        <f>U226</f>
        <v>7</v>
      </c>
      <c r="AD226" s="243">
        <f>IF(AND(H226&gt;0,H226&lt;1),2*H226,MATCH(K226,{-40000,-0.4999999999,0.5,40000},1)-1)+IF(AND(T226&gt;0,T226&lt;1),2*T226,MATCH(W226,{-40000,-0.4999999999,0.5,40000},1)-1)+IF(AND(H249&gt;0,H249&lt;1),2*H249,MATCH(K249,{-40000,-0.4999999999,0.5,40000},1)-1)</f>
        <v>4</v>
      </c>
      <c r="AE226" s="243">
        <f>MATCH(Y226,{-40000,-9.9999999999,-6.9999999999,-2.9999999999,3,7,10,40000},1)/2-0.5</f>
        <v>1.5</v>
      </c>
    </row>
    <row r="227" spans="1:31" ht="16.5" customHeight="1">
      <c r="A227" s="141">
        <v>1.125</v>
      </c>
      <c r="B227" s="142">
        <v>4</v>
      </c>
      <c r="C227" s="143">
        <v>5</v>
      </c>
      <c r="D227" s="190" t="s">
        <v>128</v>
      </c>
      <c r="E227" s="144" t="s">
        <v>109</v>
      </c>
      <c r="F227" s="145">
        <v>7</v>
      </c>
      <c r="G227" s="146">
        <v>200</v>
      </c>
      <c r="H227" s="146"/>
      <c r="I227" s="147">
        <v>8</v>
      </c>
      <c r="J227" s="148">
        <v>2</v>
      </c>
      <c r="K227" s="149">
        <v>-1.125</v>
      </c>
      <c r="L227" s="26"/>
      <c r="M227" s="141">
        <v>0</v>
      </c>
      <c r="N227" s="142">
        <v>3</v>
      </c>
      <c r="O227" s="143">
        <v>5</v>
      </c>
      <c r="P227" s="190" t="s">
        <v>128</v>
      </c>
      <c r="Q227" s="144" t="s">
        <v>100</v>
      </c>
      <c r="R227" s="145">
        <v>10</v>
      </c>
      <c r="S227" s="146">
        <v>630</v>
      </c>
      <c r="T227" s="146"/>
      <c r="U227" s="147">
        <v>8</v>
      </c>
      <c r="V227" s="148">
        <v>3</v>
      </c>
      <c r="W227" s="149">
        <v>0</v>
      </c>
      <c r="X227" s="294">
        <f>A227+M227+A250</f>
        <v>1.125</v>
      </c>
      <c r="Y227" s="242">
        <f>K227+W227+K250</f>
        <v>-1.125</v>
      </c>
      <c r="Z227" s="196">
        <f>O227</f>
        <v>5</v>
      </c>
      <c r="AA227" s="243">
        <f>IF(AND(G227&gt;0,G227&lt;1),2*G227,MATCH(A227,{-40000,-0.4999999999,0.5,40000},1)-1)+IF(AND(S227&gt;0,S227&lt;1),2*S227,MATCH(M227,{-40000,-0.4999999999,0.5,40000},1)-1)+IF(AND(G250&gt;0,G250&lt;1),2*G250,MATCH(A250,{-40000,-0.4999999999,0.5,40000},1)-1)</f>
        <v>4</v>
      </c>
      <c r="AB227" s="243">
        <f>MATCH(X227,{-40000,-9.9999999999,-6.9999999999,-2.9999999999,3,7,10,40000},1)/2-0.5</f>
        <v>1.5</v>
      </c>
      <c r="AC227" s="196">
        <f>U227</f>
        <v>8</v>
      </c>
      <c r="AD227" s="243">
        <f>IF(AND(H227&gt;0,H227&lt;1),2*H227,MATCH(K227,{-40000,-0.4999999999,0.5,40000},1)-1)+IF(AND(T227&gt;0,T227&lt;1),2*T227,MATCH(W227,{-40000,-0.4999999999,0.5,40000},1)-1)+IF(AND(H250&gt;0,H250&lt;1),2*H250,MATCH(K250,{-40000,-0.4999999999,0.5,40000},1)-1)</f>
        <v>2</v>
      </c>
      <c r="AE227" s="243">
        <f>MATCH(Y227,{-40000,-9.9999999999,-6.9999999999,-2.9999999999,3,7,10,40000},1)/2-0.5</f>
        <v>1.5</v>
      </c>
    </row>
    <row r="228" spans="1:31" ht="16.5" customHeight="1">
      <c r="A228" s="141">
        <v>3.625</v>
      </c>
      <c r="B228" s="142">
        <v>6</v>
      </c>
      <c r="C228" s="143">
        <v>6</v>
      </c>
      <c r="D228" s="182" t="s">
        <v>128</v>
      </c>
      <c r="E228" s="144" t="s">
        <v>109</v>
      </c>
      <c r="F228" s="145">
        <v>6</v>
      </c>
      <c r="G228" s="146">
        <v>300</v>
      </c>
      <c r="H228" s="146"/>
      <c r="I228" s="147">
        <v>4</v>
      </c>
      <c r="J228" s="148">
        <v>0</v>
      </c>
      <c r="K228" s="149">
        <v>-3.625</v>
      </c>
      <c r="L228" s="26"/>
      <c r="M228" s="141">
        <v>0</v>
      </c>
      <c r="N228" s="142">
        <v>3</v>
      </c>
      <c r="O228" s="143">
        <v>6</v>
      </c>
      <c r="P228" s="182" t="s">
        <v>128</v>
      </c>
      <c r="Q228" s="144" t="s">
        <v>5</v>
      </c>
      <c r="R228" s="145">
        <v>10</v>
      </c>
      <c r="S228" s="146">
        <v>630</v>
      </c>
      <c r="T228" s="146"/>
      <c r="U228" s="147">
        <v>4</v>
      </c>
      <c r="V228" s="148">
        <v>3</v>
      </c>
      <c r="W228" s="149">
        <v>0</v>
      </c>
      <c r="X228" s="294">
        <f>A228+M228+A251</f>
        <v>3.625</v>
      </c>
      <c r="Y228" s="242">
        <f>K228+W228+K251</f>
        <v>-3.625</v>
      </c>
      <c r="Z228" s="196">
        <f>O228</f>
        <v>6</v>
      </c>
      <c r="AA228" s="243">
        <f>IF(AND(G228&gt;0,G228&lt;1),2*G228,MATCH(A228,{-40000,-0.4999999999,0.5,40000},1)-1)+IF(AND(S228&gt;0,S228&lt;1),2*S228,MATCH(M228,{-40000,-0.4999999999,0.5,40000},1)-1)+IF(AND(G251&gt;0,G251&lt;1),2*G251,MATCH(A251,{-40000,-0.4999999999,0.5,40000},1)-1)</f>
        <v>4</v>
      </c>
      <c r="AB228" s="243">
        <f>MATCH(X228,{-40000,-9.9999999999,-6.9999999999,-2.9999999999,3,7,10,40000},1)/2-0.5</f>
        <v>2</v>
      </c>
      <c r="AC228" s="196">
        <f>U228</f>
        <v>4</v>
      </c>
      <c r="AD228" s="243">
        <f>IF(AND(H228&gt;0,H228&lt;1),2*H228,MATCH(K228,{-40000,-0.4999999999,0.5,40000},1)-1)+IF(AND(T228&gt;0,T228&lt;1),2*T228,MATCH(W228,{-40000,-0.4999999999,0.5,40000},1)-1)+IF(AND(H251&gt;0,H251&lt;1),2*H251,MATCH(K251,{-40000,-0.4999999999,0.5,40000},1)-1)</f>
        <v>2</v>
      </c>
      <c r="AE228" s="243">
        <f>MATCH(Y228,{-40000,-9.9999999999,-6.9999999999,-2.9999999999,3,7,10,40000},1)/2-0.5</f>
        <v>1</v>
      </c>
    </row>
    <row r="229" spans="1:31" ht="16.5" customHeight="1">
      <c r="A229" s="141">
        <v>-1.75</v>
      </c>
      <c r="B229" s="142">
        <v>1</v>
      </c>
      <c r="C229" s="143">
        <v>3</v>
      </c>
      <c r="D229" s="190" t="s">
        <v>128</v>
      </c>
      <c r="E229" s="144" t="s">
        <v>115</v>
      </c>
      <c r="F229" s="145">
        <v>8</v>
      </c>
      <c r="G229" s="146">
        <v>100</v>
      </c>
      <c r="H229" s="146"/>
      <c r="I229" s="147">
        <v>1</v>
      </c>
      <c r="J229" s="148">
        <v>5</v>
      </c>
      <c r="K229" s="149">
        <v>1.75</v>
      </c>
      <c r="L229" s="26"/>
      <c r="M229" s="141">
        <v>0</v>
      </c>
      <c r="N229" s="142">
        <v>3</v>
      </c>
      <c r="O229" s="143">
        <v>3</v>
      </c>
      <c r="P229" s="190" t="s">
        <v>128</v>
      </c>
      <c r="Q229" s="144" t="s">
        <v>100</v>
      </c>
      <c r="R229" s="145">
        <v>10</v>
      </c>
      <c r="S229" s="146">
        <v>630</v>
      </c>
      <c r="T229" s="146"/>
      <c r="U229" s="147">
        <v>1</v>
      </c>
      <c r="V229" s="148">
        <v>3</v>
      </c>
      <c r="W229" s="149">
        <v>0</v>
      </c>
      <c r="X229" s="294">
        <f>A229+M229+A252</f>
        <v>-1.75</v>
      </c>
      <c r="Y229" s="242">
        <f>K229+W229+K252</f>
        <v>1.75</v>
      </c>
      <c r="Z229" s="196">
        <f>O229</f>
        <v>3</v>
      </c>
      <c r="AA229" s="243">
        <f>IF(AND(G229&gt;0,G229&lt;1),2*G229,MATCH(A229,{-40000,-0.4999999999,0.5,40000},1)-1)+IF(AND(S229&gt;0,S229&lt;1),2*S229,MATCH(M229,{-40000,-0.4999999999,0.5,40000},1)-1)+IF(AND(G252&gt;0,G252&lt;1),2*G252,MATCH(A252,{-40000,-0.4999999999,0.5,40000},1)-1)</f>
        <v>2</v>
      </c>
      <c r="AB229" s="243">
        <f>MATCH(X229,{-40000,-9.9999999999,-6.9999999999,-2.9999999999,3,7,10,40000},1)/2-0.5</f>
        <v>1.5</v>
      </c>
      <c r="AC229" s="196">
        <f>U229</f>
        <v>1</v>
      </c>
      <c r="AD229" s="243">
        <f>IF(AND(H229&gt;0,H229&lt;1),2*H229,MATCH(K229,{-40000,-0.4999999999,0.5,40000},1)-1)+IF(AND(T229&gt;0,T229&lt;1),2*T229,MATCH(W229,{-40000,-0.4999999999,0.5,40000},1)-1)+IF(AND(H252&gt;0,H252&lt;1),2*H252,MATCH(K252,{-40000,-0.4999999999,0.5,40000},1)-1)</f>
        <v>4</v>
      </c>
      <c r="AE229" s="243">
        <f>MATCH(Y229,{-40000,-9.9999999999,-6.9999999999,-2.9999999999,3,7,10,40000},1)/2-0.5</f>
        <v>1.5</v>
      </c>
    </row>
    <row r="230" spans="1:29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  <c r="X230" s="239"/>
      <c r="Y230" s="238"/>
      <c r="Z230" s="27"/>
      <c r="AB230" s="27"/>
      <c r="AC230" s="27"/>
    </row>
    <row r="231" spans="1:29" s="39" customFormat="1" ht="15">
      <c r="A231" s="18"/>
      <c r="B231" s="19" t="s">
        <v>61</v>
      </c>
      <c r="C231" s="20"/>
      <c r="D231" s="19"/>
      <c r="E231" s="21" t="s">
        <v>729</v>
      </c>
      <c r="F231" s="22"/>
      <c r="G231" s="23" t="s">
        <v>63</v>
      </c>
      <c r="H231" s="23"/>
      <c r="I231" s="24" t="s">
        <v>64</v>
      </c>
      <c r="J231" s="24"/>
      <c r="K231" s="25"/>
      <c r="L231" s="26">
        <v>150</v>
      </c>
      <c r="X231" s="239"/>
      <c r="Y231" s="238"/>
      <c r="Z231" s="25"/>
      <c r="AB231" s="25"/>
      <c r="AC231" s="25"/>
    </row>
    <row r="232" spans="1:29" s="39" customFormat="1" ht="12.75">
      <c r="A232" s="28"/>
      <c r="B232" s="28"/>
      <c r="C232" s="29"/>
      <c r="D232" s="30"/>
      <c r="E232" s="30"/>
      <c r="F232" s="30"/>
      <c r="G232" s="31" t="s">
        <v>67</v>
      </c>
      <c r="H232" s="31"/>
      <c r="I232" s="24" t="s">
        <v>69</v>
      </c>
      <c r="J232" s="24"/>
      <c r="K232" s="25"/>
      <c r="L232" s="26">
        <v>150</v>
      </c>
      <c r="X232" s="239"/>
      <c r="Y232" s="238"/>
      <c r="Z232" s="25"/>
      <c r="AB232" s="25"/>
      <c r="AC232" s="25"/>
    </row>
    <row r="233" spans="1:29" s="39" customFormat="1" ht="4.5" customHeight="1">
      <c r="A233" s="198"/>
      <c r="B233" s="199"/>
      <c r="C233" s="200"/>
      <c r="D233" s="201"/>
      <c r="E233" s="202"/>
      <c r="F233" s="203"/>
      <c r="G233" s="204"/>
      <c r="H233" s="204"/>
      <c r="I233" s="200"/>
      <c r="J233" s="199"/>
      <c r="K233" s="205"/>
      <c r="L233" s="26"/>
      <c r="X233" s="239"/>
      <c r="Y233" s="286"/>
      <c r="Z233" s="283"/>
      <c r="AB233" s="283"/>
      <c r="AC233" s="283"/>
    </row>
    <row r="234" spans="1:29" s="39" customFormat="1" ht="12.75" customHeight="1">
      <c r="A234" s="206"/>
      <c r="B234" s="32"/>
      <c r="C234" s="33"/>
      <c r="D234" s="207"/>
      <c r="E234" s="208" t="s">
        <v>70</v>
      </c>
      <c r="F234" s="35" t="s">
        <v>284</v>
      </c>
      <c r="G234" s="36"/>
      <c r="H234" s="42"/>
      <c r="I234" s="42"/>
      <c r="J234" s="275"/>
      <c r="K234" s="209"/>
      <c r="L234" s="38"/>
      <c r="X234" s="239"/>
      <c r="Y234" s="287"/>
      <c r="Z234" s="284"/>
      <c r="AB234" s="284"/>
      <c r="AC234" s="284"/>
    </row>
    <row r="235" spans="1:29" s="39" customFormat="1" ht="12.75" customHeight="1">
      <c r="A235" s="206"/>
      <c r="B235" s="32"/>
      <c r="C235" s="33"/>
      <c r="D235" s="207"/>
      <c r="E235" s="210" t="s">
        <v>73</v>
      </c>
      <c r="F235" s="35" t="s">
        <v>1917</v>
      </c>
      <c r="G235" s="211"/>
      <c r="H235" s="42"/>
      <c r="I235" s="44"/>
      <c r="J235" s="27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15.1</v>
      </c>
      <c r="K235" s="277"/>
      <c r="L235" s="38"/>
      <c r="X235" s="239"/>
      <c r="Y235" s="287"/>
      <c r="Z235" s="284"/>
      <c r="AB235" s="284"/>
      <c r="AC235" s="284"/>
    </row>
    <row r="236" spans="1:29" s="39" customFormat="1" ht="12.75" customHeight="1">
      <c r="A236" s="206"/>
      <c r="B236" s="32"/>
      <c r="C236" s="33"/>
      <c r="D236" s="207"/>
      <c r="E236" s="210" t="s">
        <v>76</v>
      </c>
      <c r="F236" s="35" t="s">
        <v>839</v>
      </c>
      <c r="G236" s="36"/>
      <c r="H236" s="42"/>
      <c r="I236" s="27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7.1</v>
      </c>
      <c r="J236" s="276" t="str">
        <f>IF(J235="","","+")</f>
        <v>+</v>
      </c>
      <c r="K236" s="27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L236" s="38"/>
      <c r="X236" s="239"/>
      <c r="Y236" s="287"/>
      <c r="Z236" s="284"/>
      <c r="AB236" s="284"/>
      <c r="AC236" s="284"/>
    </row>
    <row r="237" spans="1:29" s="39" customFormat="1" ht="12.75" customHeight="1">
      <c r="A237" s="206"/>
      <c r="B237" s="32"/>
      <c r="C237" s="33"/>
      <c r="D237" s="207"/>
      <c r="E237" s="208" t="s">
        <v>79</v>
      </c>
      <c r="F237" s="35" t="s">
        <v>390</v>
      </c>
      <c r="G237" s="36"/>
      <c r="H237" s="42"/>
      <c r="I237" s="44"/>
      <c r="J237" s="27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9.1</v>
      </c>
      <c r="K237" s="277"/>
      <c r="L237" s="38"/>
      <c r="X237" s="239"/>
      <c r="Y237" s="287"/>
      <c r="Z237" s="284"/>
      <c r="AB237" s="284"/>
      <c r="AC237" s="284"/>
    </row>
    <row r="238" spans="1:29" s="39" customFormat="1" ht="12.75" customHeight="1">
      <c r="A238" s="213" t="s">
        <v>70</v>
      </c>
      <c r="B238" s="214" t="s">
        <v>413</v>
      </c>
      <c r="C238" s="33"/>
      <c r="D238" s="207"/>
      <c r="F238" s="36"/>
      <c r="G238" s="208" t="s">
        <v>70</v>
      </c>
      <c r="H238" s="216" t="s">
        <v>1473</v>
      </c>
      <c r="I238" s="36"/>
      <c r="J238" s="211"/>
      <c r="K238" s="209"/>
      <c r="L238" s="38"/>
      <c r="X238" s="239"/>
      <c r="Y238" s="287"/>
      <c r="Z238" s="284"/>
      <c r="AB238" s="284"/>
      <c r="AC238" s="284"/>
    </row>
    <row r="239" spans="1:29" s="39" customFormat="1" ht="12.75" customHeight="1">
      <c r="A239" s="217" t="s">
        <v>73</v>
      </c>
      <c r="B239" s="214" t="s">
        <v>237</v>
      </c>
      <c r="C239" s="45"/>
      <c r="D239" s="207"/>
      <c r="F239" s="218"/>
      <c r="G239" s="210" t="s">
        <v>73</v>
      </c>
      <c r="H239" s="216" t="s">
        <v>677</v>
      </c>
      <c r="I239" s="36"/>
      <c r="J239" s="211"/>
      <c r="K239" s="209"/>
      <c r="L239" s="38"/>
      <c r="X239" s="239"/>
      <c r="Y239" s="287"/>
      <c r="Z239" s="284"/>
      <c r="AB239" s="284"/>
      <c r="AC239" s="284"/>
    </row>
    <row r="240" spans="1:29" s="39" customFormat="1" ht="12.75" customHeight="1">
      <c r="A240" s="217" t="s">
        <v>76</v>
      </c>
      <c r="B240" s="214" t="s">
        <v>679</v>
      </c>
      <c r="C240" s="33"/>
      <c r="D240" s="207"/>
      <c r="F240" s="218"/>
      <c r="G240" s="210" t="s">
        <v>76</v>
      </c>
      <c r="H240" s="215" t="s">
        <v>530</v>
      </c>
      <c r="I240" s="36"/>
      <c r="J240" s="36"/>
      <c r="K240" s="209"/>
      <c r="L240" s="38"/>
      <c r="X240" s="239"/>
      <c r="Y240" s="287"/>
      <c r="Z240" s="284"/>
      <c r="AB240" s="284"/>
      <c r="AC240" s="284"/>
    </row>
    <row r="241" spans="1:29" s="39" customFormat="1" ht="12.75" customHeight="1">
      <c r="A241" s="213" t="s">
        <v>79</v>
      </c>
      <c r="B241" s="219" t="s">
        <v>1918</v>
      </c>
      <c r="C241" s="45"/>
      <c r="D241" s="207"/>
      <c r="F241" s="36"/>
      <c r="G241" s="208" t="s">
        <v>79</v>
      </c>
      <c r="H241" s="216" t="s">
        <v>568</v>
      </c>
      <c r="I241" s="95"/>
      <c r="J241" s="108" t="s">
        <v>96</v>
      </c>
      <c r="K241" s="97"/>
      <c r="L241" s="38"/>
      <c r="X241" s="239"/>
      <c r="Y241" s="288"/>
      <c r="Z241" s="285"/>
      <c r="AB241" s="285"/>
      <c r="AC241" s="285"/>
    </row>
    <row r="242" spans="1:29" s="39" customFormat="1" ht="12.75" customHeight="1">
      <c r="A242" s="220"/>
      <c r="B242" s="45"/>
      <c r="C242" s="208"/>
      <c r="D242" s="207"/>
      <c r="E242" s="208" t="s">
        <v>70</v>
      </c>
      <c r="F242" s="35" t="s">
        <v>1171</v>
      </c>
      <c r="G242" s="36"/>
      <c r="H242" s="221"/>
      <c r="I242" s="112" t="s">
        <v>100</v>
      </c>
      <c r="J242" s="113" t="s">
        <v>1919</v>
      </c>
      <c r="K242" s="97"/>
      <c r="L242" s="38"/>
      <c r="X242" s="239"/>
      <c r="Y242" s="288"/>
      <c r="Z242" s="285"/>
      <c r="AB242" s="285"/>
      <c r="AC242" s="285"/>
    </row>
    <row r="243" spans="1:29" s="39" customFormat="1" ht="12.75" customHeight="1">
      <c r="A243" s="206"/>
      <c r="B243" s="114" t="s">
        <v>104</v>
      </c>
      <c r="C243" s="33"/>
      <c r="D243" s="207"/>
      <c r="E243" s="210" t="s">
        <v>73</v>
      </c>
      <c r="F243" s="35" t="s">
        <v>1463</v>
      </c>
      <c r="G243" s="36"/>
      <c r="H243" s="42"/>
      <c r="I243" s="112" t="s">
        <v>5</v>
      </c>
      <c r="J243" s="115" t="s">
        <v>1919</v>
      </c>
      <c r="K243" s="97"/>
      <c r="L243" s="38"/>
      <c r="X243" s="239"/>
      <c r="Y243" s="288"/>
      <c r="Z243" s="285"/>
      <c r="AB243" s="285"/>
      <c r="AC243" s="285"/>
    </row>
    <row r="244" spans="1:29" s="39" customFormat="1" ht="12.75" customHeight="1">
      <c r="A244" s="206"/>
      <c r="B244" s="114" t="s">
        <v>1920</v>
      </c>
      <c r="C244" s="33"/>
      <c r="D244" s="207"/>
      <c r="E244" s="210" t="s">
        <v>76</v>
      </c>
      <c r="F244" s="35" t="s">
        <v>708</v>
      </c>
      <c r="G244" s="211"/>
      <c r="H244" s="42"/>
      <c r="I244" s="112" t="s">
        <v>109</v>
      </c>
      <c r="J244" s="115" t="s">
        <v>1921</v>
      </c>
      <c r="K244" s="97"/>
      <c r="L244" s="38"/>
      <c r="X244" s="239"/>
      <c r="Y244" s="288"/>
      <c r="Z244" s="285"/>
      <c r="AB244" s="285"/>
      <c r="AC244" s="285"/>
    </row>
    <row r="245" spans="1:29" s="39" customFormat="1" ht="12.75" customHeight="1">
      <c r="A245" s="222"/>
      <c r="B245" s="43"/>
      <c r="C245" s="43"/>
      <c r="D245" s="207"/>
      <c r="E245" s="208" t="s">
        <v>79</v>
      </c>
      <c r="F245" s="214" t="s">
        <v>567</v>
      </c>
      <c r="G245" s="43"/>
      <c r="H245" s="43"/>
      <c r="I245" s="118" t="s">
        <v>115</v>
      </c>
      <c r="J245" s="115" t="s">
        <v>1921</v>
      </c>
      <c r="K245" s="119"/>
      <c r="L245" s="46"/>
      <c r="X245" s="239"/>
      <c r="Y245" s="289"/>
      <c r="Z245" s="117"/>
      <c r="AB245" s="117"/>
      <c r="AC245" s="117"/>
    </row>
    <row r="246" spans="1:29" ht="4.5" customHeight="1">
      <c r="A246" s="223"/>
      <c r="B246" s="224"/>
      <c r="C246" s="225"/>
      <c r="D246" s="226"/>
      <c r="E246" s="227"/>
      <c r="F246" s="228"/>
      <c r="G246" s="229"/>
      <c r="H246" s="229"/>
      <c r="I246" s="225"/>
      <c r="J246" s="224"/>
      <c r="K246" s="230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239"/>
      <c r="Y246" s="289"/>
      <c r="Z246" s="283"/>
      <c r="AB246" s="283"/>
      <c r="AC246" s="283"/>
    </row>
    <row r="247" spans="1:25" ht="12.75" customHeight="1">
      <c r="A247" s="130"/>
      <c r="B247" s="130" t="s">
        <v>117</v>
      </c>
      <c r="C247" s="131"/>
      <c r="D247" s="132" t="s">
        <v>118</v>
      </c>
      <c r="E247" s="132" t="s">
        <v>119</v>
      </c>
      <c r="F247" s="132" t="s">
        <v>120</v>
      </c>
      <c r="G247" s="133" t="s">
        <v>121</v>
      </c>
      <c r="H247" s="134"/>
      <c r="I247" s="131" t="s">
        <v>122</v>
      </c>
      <c r="J247" s="132" t="s">
        <v>117</v>
      </c>
      <c r="K247" s="130" t="s">
        <v>123</v>
      </c>
      <c r="L247" s="26">
        <v>150</v>
      </c>
      <c r="O247" s="27"/>
      <c r="U247" s="27"/>
      <c r="X247" s="239"/>
      <c r="Y247" s="289"/>
    </row>
    <row r="248" spans="1:25" ht="12.75">
      <c r="A248" s="136" t="s">
        <v>123</v>
      </c>
      <c r="B248" s="179" t="s">
        <v>124</v>
      </c>
      <c r="C248" s="180" t="s">
        <v>125</v>
      </c>
      <c r="D248" s="181" t="s">
        <v>126</v>
      </c>
      <c r="E248" s="181" t="s">
        <v>127</v>
      </c>
      <c r="F248" s="181"/>
      <c r="G248" s="139" t="s">
        <v>125</v>
      </c>
      <c r="H248" s="139" t="s">
        <v>122</v>
      </c>
      <c r="I248" s="137"/>
      <c r="J248" s="136" t="s">
        <v>124</v>
      </c>
      <c r="K248" s="136"/>
      <c r="L248" s="26">
        <v>150</v>
      </c>
      <c r="O248" s="27"/>
      <c r="U248" s="27"/>
      <c r="X248" s="239"/>
      <c r="Y248" s="289"/>
    </row>
    <row r="249" spans="1:25" ht="16.5" customHeight="1">
      <c r="A249" s="141">
        <v>0</v>
      </c>
      <c r="B249" s="142">
        <v>3</v>
      </c>
      <c r="C249" s="143">
        <v>2</v>
      </c>
      <c r="D249" s="182" t="s">
        <v>179</v>
      </c>
      <c r="E249" s="144" t="s">
        <v>5</v>
      </c>
      <c r="F249" s="145">
        <v>10</v>
      </c>
      <c r="G249" s="146">
        <v>620</v>
      </c>
      <c r="H249" s="146"/>
      <c r="I249" s="147">
        <v>7</v>
      </c>
      <c r="J249" s="148">
        <v>3</v>
      </c>
      <c r="K249" s="149">
        <v>0</v>
      </c>
      <c r="L249" s="26"/>
      <c r="O249" s="27"/>
      <c r="U249" s="27"/>
      <c r="X249" s="239"/>
      <c r="Y249" s="289"/>
    </row>
    <row r="250" spans="1:25" ht="16.5" customHeight="1">
      <c r="A250" s="141">
        <v>0</v>
      </c>
      <c r="B250" s="142">
        <v>3</v>
      </c>
      <c r="C250" s="143">
        <v>5</v>
      </c>
      <c r="D250" s="182" t="s">
        <v>179</v>
      </c>
      <c r="E250" s="144" t="s">
        <v>100</v>
      </c>
      <c r="F250" s="145">
        <v>10</v>
      </c>
      <c r="G250" s="146">
        <v>620</v>
      </c>
      <c r="H250" s="146"/>
      <c r="I250" s="147">
        <v>8</v>
      </c>
      <c r="J250" s="148">
        <v>3</v>
      </c>
      <c r="K250" s="149">
        <v>0</v>
      </c>
      <c r="L250" s="26"/>
      <c r="O250" s="27"/>
      <c r="U250" s="27"/>
      <c r="X250" s="239"/>
      <c r="Y250" s="289"/>
    </row>
    <row r="251" spans="1:25" ht="16.5" customHeight="1">
      <c r="A251" s="141">
        <v>0</v>
      </c>
      <c r="B251" s="142">
        <v>3</v>
      </c>
      <c r="C251" s="143">
        <v>6</v>
      </c>
      <c r="D251" s="182" t="s">
        <v>179</v>
      </c>
      <c r="E251" s="144" t="s">
        <v>5</v>
      </c>
      <c r="F251" s="145">
        <v>10</v>
      </c>
      <c r="G251" s="146">
        <v>620</v>
      </c>
      <c r="H251" s="146"/>
      <c r="I251" s="147">
        <v>4</v>
      </c>
      <c r="J251" s="148">
        <v>3</v>
      </c>
      <c r="K251" s="149">
        <v>0</v>
      </c>
      <c r="L251" s="26"/>
      <c r="O251" s="27"/>
      <c r="U251" s="27"/>
      <c r="X251" s="239"/>
      <c r="Y251" s="289"/>
    </row>
    <row r="252" spans="1:25" ht="16.5" customHeight="1">
      <c r="A252" s="141">
        <v>0</v>
      </c>
      <c r="B252" s="142">
        <v>3</v>
      </c>
      <c r="C252" s="143">
        <v>3</v>
      </c>
      <c r="D252" s="182" t="s">
        <v>179</v>
      </c>
      <c r="E252" s="144" t="s">
        <v>5</v>
      </c>
      <c r="F252" s="145">
        <v>10</v>
      </c>
      <c r="G252" s="146">
        <v>620</v>
      </c>
      <c r="H252" s="146"/>
      <c r="I252" s="147">
        <v>1</v>
      </c>
      <c r="J252" s="148">
        <v>3</v>
      </c>
      <c r="K252" s="149">
        <v>0</v>
      </c>
      <c r="L252" s="26"/>
      <c r="O252" s="27"/>
      <c r="U252" s="27"/>
      <c r="X252" s="239"/>
      <c r="Y252" s="289"/>
    </row>
    <row r="253" spans="24:25" ht="12.75">
      <c r="X253" s="239"/>
      <c r="Y253" s="289"/>
    </row>
    <row r="254" spans="24:29" ht="12.75">
      <c r="X254" s="239"/>
      <c r="Y254" s="287"/>
      <c r="Z254" s="284"/>
      <c r="AA254" s="39"/>
      <c r="AB254" s="284"/>
      <c r="AC254" s="284"/>
    </row>
    <row r="255" spans="24:29" ht="12.75">
      <c r="X255" s="239"/>
      <c r="Y255" s="288"/>
      <c r="Z255" s="285"/>
      <c r="AA255" s="39"/>
      <c r="AB255" s="285"/>
      <c r="AC255" s="285"/>
    </row>
    <row r="256" spans="24:29" ht="12.75">
      <c r="X256" s="239"/>
      <c r="Y256" s="288"/>
      <c r="Z256" s="285"/>
      <c r="AA256" s="39"/>
      <c r="AB256" s="285"/>
      <c r="AC256" s="285"/>
    </row>
    <row r="257" spans="24:29" ht="12.75">
      <c r="X257" s="239"/>
      <c r="Y257" s="288"/>
      <c r="Z257" s="285"/>
      <c r="AA257" s="39"/>
      <c r="AB257" s="285"/>
      <c r="AC257" s="285"/>
    </row>
    <row r="258" spans="24:29" ht="12.75">
      <c r="X258" s="239"/>
      <c r="Y258" s="288"/>
      <c r="Z258" s="285"/>
      <c r="AA258" s="39"/>
      <c r="AB258" s="285"/>
      <c r="AC258" s="285"/>
    </row>
    <row r="259" spans="24:29" ht="12.75">
      <c r="X259" s="239"/>
      <c r="Y259" s="288"/>
      <c r="Z259" s="285"/>
      <c r="AA259" s="39"/>
      <c r="AB259" s="285"/>
      <c r="AC259" s="285"/>
    </row>
    <row r="260" spans="25:29" ht="12.75">
      <c r="Y260" s="288"/>
      <c r="Z260" s="285"/>
      <c r="AA260" s="39"/>
      <c r="AB260" s="285"/>
      <c r="AC260" s="285"/>
    </row>
    <row r="261" spans="25:29" ht="12.75">
      <c r="Y261" s="288"/>
      <c r="Z261" s="285"/>
      <c r="AA261" s="39"/>
      <c r="AB261" s="285"/>
      <c r="AC261" s="285"/>
    </row>
    <row r="262" spans="25:29" ht="12.75">
      <c r="Y262" s="288"/>
      <c r="Z262" s="285"/>
      <c r="AA262" s="39"/>
      <c r="AB262" s="285"/>
      <c r="AC262" s="285"/>
    </row>
    <row r="263" spans="25:29" ht="12.75">
      <c r="Y263" s="288"/>
      <c r="Z263" s="285"/>
      <c r="AA263" s="39"/>
      <c r="AB263" s="285"/>
      <c r="AC263" s="285"/>
    </row>
    <row r="264" spans="25:29" ht="12.75">
      <c r="Y264" s="288"/>
      <c r="Z264" s="285"/>
      <c r="AA264" s="39"/>
      <c r="AB264" s="285"/>
      <c r="AC264" s="285"/>
    </row>
    <row r="265" spans="25:29" ht="12.75">
      <c r="Y265" s="288"/>
      <c r="Z265" s="285"/>
      <c r="AA265" s="39"/>
      <c r="AB265" s="285"/>
      <c r="AC265" s="285"/>
    </row>
    <row r="266" spans="25:29" ht="12.75">
      <c r="Y266" s="295"/>
      <c r="Z266" s="192"/>
      <c r="AB266" s="192"/>
      <c r="AC266" s="192"/>
    </row>
  </sheetData>
  <sheetProtection/>
  <mergeCells count="42">
    <mergeCell ref="Z224:Z225"/>
    <mergeCell ref="AA224:AA225"/>
    <mergeCell ref="AB224:AB225"/>
    <mergeCell ref="AC224:AC225"/>
    <mergeCell ref="AD224:AD225"/>
    <mergeCell ref="AE224:AE225"/>
    <mergeCell ref="Z178:Z179"/>
    <mergeCell ref="AA178:AA179"/>
    <mergeCell ref="AB178:AB179"/>
    <mergeCell ref="AC178:AC179"/>
    <mergeCell ref="AD178:AD179"/>
    <mergeCell ref="AE178:AE179"/>
    <mergeCell ref="Z155:Z156"/>
    <mergeCell ref="AA155:AA156"/>
    <mergeCell ref="AB155:AB156"/>
    <mergeCell ref="AC155:AC156"/>
    <mergeCell ref="AD155:AD156"/>
    <mergeCell ref="AE155:AE156"/>
    <mergeCell ref="Z109:Z110"/>
    <mergeCell ref="AA109:AA110"/>
    <mergeCell ref="AB109:AB110"/>
    <mergeCell ref="AC109:AC110"/>
    <mergeCell ref="AD109:AD110"/>
    <mergeCell ref="AE109:AE110"/>
    <mergeCell ref="Z86:Z87"/>
    <mergeCell ref="AA86:AA87"/>
    <mergeCell ref="AB86:AB87"/>
    <mergeCell ref="AC86:AC87"/>
    <mergeCell ref="AD86:AD87"/>
    <mergeCell ref="AE86:AE87"/>
    <mergeCell ref="Z40:Z41"/>
    <mergeCell ref="AA40:AA41"/>
    <mergeCell ref="AB40:AB41"/>
    <mergeCell ref="AC40:AC41"/>
    <mergeCell ref="AD40:AD41"/>
    <mergeCell ref="AE40:AE41"/>
    <mergeCell ref="Z17:Z18"/>
    <mergeCell ref="AA17:AA18"/>
    <mergeCell ref="AB17:AB18"/>
    <mergeCell ref="AC17:AC18"/>
    <mergeCell ref="AD17:AD18"/>
    <mergeCell ref="AE17:AE18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3"/>
  <headerFooter alignWithMargins="0">
    <oddHeader>&amp;R&amp;P</oddHeader>
  </headerFooter>
  <rowBreaks count="3" manualBreakCount="3">
    <brk id="54" max="255" man="1"/>
    <brk id="108" max="255" man="1"/>
    <brk id="16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00390625" style="14" customWidth="1"/>
    <col min="4" max="4" width="18.25390625" style="14" customWidth="1"/>
    <col min="5" max="5" width="5.25390625" style="11" customWidth="1"/>
    <col min="6" max="6" width="9.625" style="80" customWidth="1"/>
    <col min="7" max="7" width="7.875" style="11" customWidth="1"/>
    <col min="8" max="8" width="6.875" style="65" customWidth="1"/>
    <col min="9" max="9" width="9.125" style="0" customWidth="1"/>
    <col min="10" max="10" width="7.253906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12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58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10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18</v>
      </c>
      <c r="H4" s="58">
        <v>144</v>
      </c>
      <c r="J4" s="7">
        <v>18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62" t="s">
        <v>5</v>
      </c>
      <c r="H5" s="62" t="s">
        <v>10</v>
      </c>
      <c r="I5" s="61" t="s">
        <v>11</v>
      </c>
      <c r="J5" s="61" t="s">
        <v>39</v>
      </c>
    </row>
    <row r="6" spans="1:12" ht="12.75">
      <c r="A6" s="76">
        <v>1</v>
      </c>
      <c r="B6" s="71">
        <v>3</v>
      </c>
      <c r="C6" s="12" t="s">
        <v>15</v>
      </c>
      <c r="D6" s="13" t="s">
        <v>16</v>
      </c>
      <c r="E6" s="16">
        <v>2</v>
      </c>
      <c r="F6" s="63">
        <v>33.925</v>
      </c>
      <c r="G6" s="63">
        <v>93.8</v>
      </c>
      <c r="H6" s="178">
        <v>0.6513888888888889</v>
      </c>
      <c r="I6" s="64">
        <v>11</v>
      </c>
      <c r="J6" s="11">
        <f>IF(C6="","",IF(A6="=",J5,(COUNT(B:B)-A6+1)*2))</f>
        <v>20</v>
      </c>
      <c r="L6" s="7"/>
    </row>
    <row r="7" spans="1:12" ht="12.75">
      <c r="A7" s="76">
        <v>2</v>
      </c>
      <c r="B7" s="71">
        <v>8</v>
      </c>
      <c r="C7" s="12" t="s">
        <v>48</v>
      </c>
      <c r="D7" s="13" t="s">
        <v>25</v>
      </c>
      <c r="E7" s="16">
        <v>1</v>
      </c>
      <c r="F7" s="63">
        <v>16.2</v>
      </c>
      <c r="G7" s="63">
        <v>89.2</v>
      </c>
      <c r="H7" s="178">
        <v>0.6194444444444445</v>
      </c>
      <c r="I7" s="64">
        <v>4</v>
      </c>
      <c r="J7" s="11">
        <f aca="true" t="shared" si="0" ref="J7:J21">IF(C7="","",IF(A7="=",J6,(COUNT(B$1:B$65536)-A7+1)*2))</f>
        <v>18</v>
      </c>
      <c r="L7" s="7"/>
    </row>
    <row r="8" spans="1:12" ht="12.75">
      <c r="A8" s="76">
        <v>3</v>
      </c>
      <c r="B8" s="71">
        <v>7</v>
      </c>
      <c r="C8" s="12" t="s">
        <v>23</v>
      </c>
      <c r="D8" s="13" t="s">
        <v>24</v>
      </c>
      <c r="E8" s="16">
        <v>-1</v>
      </c>
      <c r="F8" s="63">
        <v>12.5375</v>
      </c>
      <c r="G8" s="63">
        <v>78.2</v>
      </c>
      <c r="H8" s="178">
        <v>0.5430555555555556</v>
      </c>
      <c r="I8" s="64">
        <v>2</v>
      </c>
      <c r="J8" s="11">
        <f t="shared" si="0"/>
        <v>16</v>
      </c>
      <c r="L8" s="7"/>
    </row>
    <row r="9" spans="1:12" ht="12.75">
      <c r="A9" s="76">
        <v>4</v>
      </c>
      <c r="B9" s="70">
        <v>2</v>
      </c>
      <c r="C9" s="12" t="s">
        <v>28</v>
      </c>
      <c r="D9" s="13" t="s">
        <v>18</v>
      </c>
      <c r="E9" s="16">
        <v>2</v>
      </c>
      <c r="F9" s="63">
        <v>15.850000000000001</v>
      </c>
      <c r="G9" s="63">
        <v>77.2</v>
      </c>
      <c r="H9" s="178">
        <v>0.5361111111111111</v>
      </c>
      <c r="I9" s="64">
        <v>1</v>
      </c>
      <c r="J9" s="11">
        <f t="shared" si="0"/>
        <v>14</v>
      </c>
      <c r="L9" s="7"/>
    </row>
    <row r="10" spans="1:12" ht="12.75">
      <c r="A10" s="76">
        <v>5</v>
      </c>
      <c r="B10" s="71">
        <v>9</v>
      </c>
      <c r="C10" s="12" t="s">
        <v>26</v>
      </c>
      <c r="D10" s="13" t="s">
        <v>27</v>
      </c>
      <c r="E10" s="16">
        <v>1</v>
      </c>
      <c r="F10" s="63">
        <v>18.8375</v>
      </c>
      <c r="G10" s="63">
        <v>75.8</v>
      </c>
      <c r="H10" s="178">
        <v>0.5263888888888889</v>
      </c>
      <c r="I10" s="64"/>
      <c r="J10" s="11">
        <f t="shared" si="0"/>
        <v>12</v>
      </c>
      <c r="L10" s="7"/>
    </row>
    <row r="11" spans="1:12" ht="12.75">
      <c r="A11" s="76">
        <v>6</v>
      </c>
      <c r="B11" s="71">
        <v>10</v>
      </c>
      <c r="C11" s="12" t="s">
        <v>19</v>
      </c>
      <c r="D11" s="13" t="s">
        <v>20</v>
      </c>
      <c r="E11" s="16">
        <v>1</v>
      </c>
      <c r="F11" s="63">
        <v>-4.162500000000001</v>
      </c>
      <c r="G11" s="63">
        <v>69.8</v>
      </c>
      <c r="H11" s="178">
        <v>0.4847222222222222</v>
      </c>
      <c r="I11" s="64"/>
      <c r="J11" s="11">
        <f t="shared" si="0"/>
        <v>10</v>
      </c>
      <c r="L11" s="7"/>
    </row>
    <row r="12" spans="1:12" ht="12.75">
      <c r="A12" s="76">
        <v>7</v>
      </c>
      <c r="B12" s="71">
        <v>6</v>
      </c>
      <c r="C12" s="12" t="s">
        <v>46</v>
      </c>
      <c r="D12" s="13" t="s">
        <v>47</v>
      </c>
      <c r="E12" s="16">
        <v>-0.5</v>
      </c>
      <c r="F12" s="63">
        <v>-18.45</v>
      </c>
      <c r="G12" s="63">
        <v>68.8</v>
      </c>
      <c r="H12" s="178">
        <v>0.47777777777777775</v>
      </c>
      <c r="I12" s="64"/>
      <c r="J12" s="11">
        <f t="shared" si="0"/>
        <v>8</v>
      </c>
      <c r="L12" s="7"/>
    </row>
    <row r="13" spans="1:12" ht="12.75">
      <c r="A13" s="76">
        <v>8</v>
      </c>
      <c r="B13" s="71">
        <v>1</v>
      </c>
      <c r="C13" s="12" t="s">
        <v>13</v>
      </c>
      <c r="D13" s="13" t="s">
        <v>14</v>
      </c>
      <c r="E13" s="16">
        <v>0.5</v>
      </c>
      <c r="F13" s="63">
        <v>-23.4625</v>
      </c>
      <c r="G13" s="63">
        <v>58.2</v>
      </c>
      <c r="H13" s="178">
        <v>0.4041666666666667</v>
      </c>
      <c r="I13" s="64"/>
      <c r="J13" s="11">
        <f t="shared" si="0"/>
        <v>6</v>
      </c>
      <c r="L13" s="7"/>
    </row>
    <row r="14" spans="1:12" ht="12.75">
      <c r="A14" s="76">
        <v>9</v>
      </c>
      <c r="B14" s="71">
        <v>4</v>
      </c>
      <c r="C14" s="12" t="s">
        <v>21</v>
      </c>
      <c r="D14" s="13" t="s">
        <v>22</v>
      </c>
      <c r="E14" s="16">
        <v>2.5</v>
      </c>
      <c r="F14" s="63">
        <v>-25.7875</v>
      </c>
      <c r="G14" s="63">
        <v>55.8</v>
      </c>
      <c r="H14" s="178">
        <v>0.38749999999999996</v>
      </c>
      <c r="I14" s="64"/>
      <c r="J14" s="11">
        <f t="shared" si="0"/>
        <v>4</v>
      </c>
      <c r="L14" s="7"/>
    </row>
    <row r="15" spans="1:12" ht="12.75">
      <c r="A15" s="76">
        <v>10</v>
      </c>
      <c r="B15" s="70">
        <v>5</v>
      </c>
      <c r="C15" s="12" t="s">
        <v>17</v>
      </c>
      <c r="D15" s="13" t="s">
        <v>53</v>
      </c>
      <c r="E15" s="16">
        <v>3</v>
      </c>
      <c r="F15" s="63">
        <v>-25.4875</v>
      </c>
      <c r="G15" s="63">
        <v>53.2</v>
      </c>
      <c r="H15" s="178">
        <v>0.36944444444444446</v>
      </c>
      <c r="I15" s="64"/>
      <c r="J15" s="11">
        <f t="shared" si="0"/>
        <v>2</v>
      </c>
      <c r="L15" s="7"/>
    </row>
    <row r="16" spans="10:12" ht="12.75">
      <c r="J16" s="11">
        <f t="shared" si="0"/>
      </c>
      <c r="L16" s="7"/>
    </row>
    <row r="17" ht="12.75">
      <c r="J17" s="11">
        <f t="shared" si="0"/>
      </c>
    </row>
    <row r="18" spans="4:10" ht="12.75">
      <c r="D18" s="11"/>
      <c r="E18" s="80"/>
      <c r="F18" s="11"/>
      <c r="G18" s="65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125" style="27" customWidth="1"/>
    <col min="11" max="11" width="6.00390625" style="27" bestFit="1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82"/>
      <c r="B3" s="83"/>
      <c r="C3" s="84"/>
      <c r="D3" s="85"/>
      <c r="E3" s="86"/>
      <c r="F3" s="87"/>
      <c r="G3" s="88"/>
      <c r="H3" s="88"/>
      <c r="I3" s="84"/>
      <c r="J3" s="83"/>
      <c r="K3" s="89"/>
      <c r="L3" s="81"/>
      <c r="M3" s="82"/>
      <c r="N3" s="83"/>
      <c r="O3" s="84"/>
      <c r="P3" s="85"/>
      <c r="Q3" s="86"/>
      <c r="R3" s="87"/>
      <c r="S3" s="88"/>
      <c r="T3" s="88"/>
      <c r="U3" s="84"/>
      <c r="V3" s="83"/>
      <c r="W3" s="89"/>
    </row>
    <row r="4" spans="1:23" s="39" customFormat="1" ht="12.75" customHeight="1">
      <c r="A4" s="90"/>
      <c r="B4" s="91"/>
      <c r="C4" s="92"/>
      <c r="D4" s="93"/>
      <c r="E4" s="34" t="s">
        <v>70</v>
      </c>
      <c r="F4" s="94" t="s">
        <v>106</v>
      </c>
      <c r="G4" s="95"/>
      <c r="H4" s="96"/>
      <c r="I4" s="42"/>
      <c r="J4" s="275"/>
      <c r="K4" s="209"/>
      <c r="L4" s="98"/>
      <c r="M4" s="90"/>
      <c r="N4" s="91"/>
      <c r="O4" s="92"/>
      <c r="P4" s="93"/>
      <c r="Q4" s="34" t="s">
        <v>70</v>
      </c>
      <c r="R4" s="94" t="s">
        <v>871</v>
      </c>
      <c r="S4" s="95"/>
      <c r="T4" s="96"/>
      <c r="U4" s="42"/>
      <c r="V4" s="275"/>
      <c r="W4" s="209"/>
    </row>
    <row r="5" spans="1:23" s="39" customFormat="1" ht="12.75" customHeight="1">
      <c r="A5" s="90"/>
      <c r="B5" s="91"/>
      <c r="C5" s="92"/>
      <c r="D5" s="93"/>
      <c r="E5" s="40" t="s">
        <v>73</v>
      </c>
      <c r="F5" s="94" t="s">
        <v>1925</v>
      </c>
      <c r="G5" s="99"/>
      <c r="H5" s="96"/>
      <c r="I5" s="44"/>
      <c r="J5" s="27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K5" s="277"/>
      <c r="L5" s="98"/>
      <c r="M5" s="90"/>
      <c r="N5" s="91"/>
      <c r="O5" s="92"/>
      <c r="P5" s="93"/>
      <c r="Q5" s="40" t="s">
        <v>73</v>
      </c>
      <c r="R5" s="94" t="s">
        <v>855</v>
      </c>
      <c r="S5" s="99"/>
      <c r="T5" s="96"/>
      <c r="U5" s="44"/>
      <c r="V5" s="27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277"/>
    </row>
    <row r="6" spans="1:23" s="39" customFormat="1" ht="12.75" customHeight="1">
      <c r="A6" s="90"/>
      <c r="B6" s="91"/>
      <c r="C6" s="92"/>
      <c r="D6" s="93"/>
      <c r="E6" s="40" t="s">
        <v>76</v>
      </c>
      <c r="F6" s="100" t="s">
        <v>926</v>
      </c>
      <c r="G6" s="95"/>
      <c r="H6" s="96"/>
      <c r="I6" s="27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12.1</v>
      </c>
      <c r="J6" s="276" t="str">
        <f>IF(J5="","","+")</f>
        <v>+</v>
      </c>
      <c r="K6" s="27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13.1</v>
      </c>
      <c r="L6" s="98"/>
      <c r="M6" s="90"/>
      <c r="N6" s="91"/>
      <c r="O6" s="92"/>
      <c r="P6" s="93"/>
      <c r="Q6" s="40" t="s">
        <v>76</v>
      </c>
      <c r="R6" s="94" t="s">
        <v>496</v>
      </c>
      <c r="S6" s="95"/>
      <c r="T6" s="96"/>
      <c r="U6" s="27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18.1</v>
      </c>
      <c r="V6" s="276" t="str">
        <f>IF(V5="","","+")</f>
        <v>+</v>
      </c>
      <c r="W6" s="27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7.1</v>
      </c>
    </row>
    <row r="7" spans="1:23" s="39" customFormat="1" ht="12.75" customHeight="1">
      <c r="A7" s="90"/>
      <c r="B7" s="91"/>
      <c r="C7" s="92"/>
      <c r="D7" s="93"/>
      <c r="E7" s="34" t="s">
        <v>79</v>
      </c>
      <c r="F7" s="94" t="s">
        <v>1926</v>
      </c>
      <c r="G7" s="95"/>
      <c r="H7" s="96"/>
      <c r="I7" s="44"/>
      <c r="J7" s="27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9.1</v>
      </c>
      <c r="K7" s="277"/>
      <c r="L7" s="98"/>
      <c r="M7" s="90"/>
      <c r="N7" s="91"/>
      <c r="O7" s="92"/>
      <c r="P7" s="93"/>
      <c r="Q7" s="34" t="s">
        <v>79</v>
      </c>
      <c r="R7" s="94" t="s">
        <v>289</v>
      </c>
      <c r="S7" s="95"/>
      <c r="T7" s="96"/>
      <c r="U7" s="44"/>
      <c r="V7" s="27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10.1</v>
      </c>
      <c r="W7" s="277"/>
    </row>
    <row r="8" spans="1:23" s="39" customFormat="1" ht="12.75" customHeight="1">
      <c r="A8" s="101" t="s">
        <v>70</v>
      </c>
      <c r="B8" s="102" t="s">
        <v>1927</v>
      </c>
      <c r="C8" s="92"/>
      <c r="D8" s="93"/>
      <c r="E8" s="103"/>
      <c r="F8" s="95"/>
      <c r="G8" s="34" t="s">
        <v>70</v>
      </c>
      <c r="H8" s="104" t="s">
        <v>998</v>
      </c>
      <c r="I8" s="95"/>
      <c r="J8" s="99"/>
      <c r="K8" s="97"/>
      <c r="L8" s="98"/>
      <c r="M8" s="101" t="s">
        <v>70</v>
      </c>
      <c r="N8" s="102" t="s">
        <v>304</v>
      </c>
      <c r="O8" s="92"/>
      <c r="P8" s="93"/>
      <c r="Q8" s="103"/>
      <c r="R8" s="95"/>
      <c r="S8" s="34" t="s">
        <v>70</v>
      </c>
      <c r="T8" s="104" t="s">
        <v>1050</v>
      </c>
      <c r="U8" s="95"/>
      <c r="V8" s="99"/>
      <c r="W8" s="97"/>
    </row>
    <row r="9" spans="1:23" s="39" customFormat="1" ht="12.75" customHeight="1">
      <c r="A9" s="105" t="s">
        <v>73</v>
      </c>
      <c r="B9" s="102" t="s">
        <v>527</v>
      </c>
      <c r="C9" s="106"/>
      <c r="D9" s="93"/>
      <c r="E9" s="103"/>
      <c r="F9" s="107"/>
      <c r="G9" s="40" t="s">
        <v>73</v>
      </c>
      <c r="H9" s="104" t="s">
        <v>339</v>
      </c>
      <c r="I9" s="95"/>
      <c r="J9" s="99"/>
      <c r="K9" s="97"/>
      <c r="L9" s="98"/>
      <c r="M9" s="105" t="s">
        <v>73</v>
      </c>
      <c r="N9" s="102" t="s">
        <v>1119</v>
      </c>
      <c r="O9" s="106"/>
      <c r="P9" s="93"/>
      <c r="Q9" s="103"/>
      <c r="R9" s="107"/>
      <c r="S9" s="40" t="s">
        <v>73</v>
      </c>
      <c r="T9" s="104" t="s">
        <v>1928</v>
      </c>
      <c r="U9" s="95"/>
      <c r="V9" s="99"/>
      <c r="W9" s="97"/>
    </row>
    <row r="10" spans="1:23" s="39" customFormat="1" ht="12.75" customHeight="1">
      <c r="A10" s="105" t="s">
        <v>76</v>
      </c>
      <c r="B10" s="102" t="s">
        <v>1031</v>
      </c>
      <c r="C10" s="92"/>
      <c r="D10" s="93"/>
      <c r="E10" s="103"/>
      <c r="F10" s="107"/>
      <c r="G10" s="40" t="s">
        <v>76</v>
      </c>
      <c r="H10" s="104" t="s">
        <v>1929</v>
      </c>
      <c r="I10" s="95"/>
      <c r="J10" s="95"/>
      <c r="K10" s="97"/>
      <c r="L10" s="98"/>
      <c r="M10" s="105" t="s">
        <v>76</v>
      </c>
      <c r="N10" s="102" t="s">
        <v>82</v>
      </c>
      <c r="O10" s="92"/>
      <c r="P10" s="93"/>
      <c r="Q10" s="103"/>
      <c r="R10" s="107"/>
      <c r="S10" s="40" t="s">
        <v>76</v>
      </c>
      <c r="T10" s="104" t="s">
        <v>1930</v>
      </c>
      <c r="U10" s="95"/>
      <c r="V10" s="95"/>
      <c r="W10" s="97"/>
    </row>
    <row r="11" spans="1:23" s="39" customFormat="1" ht="12.75" customHeight="1">
      <c r="A11" s="101" t="s">
        <v>79</v>
      </c>
      <c r="B11" s="102" t="s">
        <v>1574</v>
      </c>
      <c r="C11" s="106"/>
      <c r="D11" s="93"/>
      <c r="E11" s="103"/>
      <c r="F11" s="95"/>
      <c r="G11" s="34" t="s">
        <v>79</v>
      </c>
      <c r="H11" s="104" t="s">
        <v>339</v>
      </c>
      <c r="I11" s="95"/>
      <c r="J11" s="108" t="s">
        <v>96</v>
      </c>
      <c r="K11" s="97"/>
      <c r="L11" s="98"/>
      <c r="M11" s="101" t="s">
        <v>79</v>
      </c>
      <c r="N11" s="102" t="s">
        <v>1931</v>
      </c>
      <c r="O11" s="106"/>
      <c r="P11" s="93"/>
      <c r="Q11" s="103"/>
      <c r="R11" s="95"/>
      <c r="S11" s="34" t="s">
        <v>79</v>
      </c>
      <c r="T11" s="104" t="s">
        <v>870</v>
      </c>
      <c r="U11" s="95"/>
      <c r="V11" s="108" t="s">
        <v>96</v>
      </c>
      <c r="W11" s="97"/>
    </row>
    <row r="12" spans="1:23" s="39" customFormat="1" ht="12.75" customHeight="1">
      <c r="A12" s="110"/>
      <c r="B12" s="106"/>
      <c r="C12" s="106"/>
      <c r="D12" s="93"/>
      <c r="E12" s="34" t="s">
        <v>70</v>
      </c>
      <c r="F12" s="94" t="s">
        <v>1932</v>
      </c>
      <c r="G12" s="95"/>
      <c r="H12" s="111"/>
      <c r="I12" s="112" t="s">
        <v>100</v>
      </c>
      <c r="J12" s="113" t="s">
        <v>1933</v>
      </c>
      <c r="K12" s="97"/>
      <c r="L12" s="98"/>
      <c r="M12" s="110"/>
      <c r="N12" s="106"/>
      <c r="O12" s="106"/>
      <c r="P12" s="93"/>
      <c r="Q12" s="34" t="s">
        <v>70</v>
      </c>
      <c r="R12" s="94" t="s">
        <v>1934</v>
      </c>
      <c r="S12" s="95"/>
      <c r="T12" s="111"/>
      <c r="U12" s="112" t="s">
        <v>100</v>
      </c>
      <c r="V12" s="113" t="s">
        <v>1935</v>
      </c>
      <c r="W12" s="97"/>
    </row>
    <row r="13" spans="1:23" s="39" customFormat="1" ht="12.75" customHeight="1">
      <c r="A13" s="90"/>
      <c r="B13" s="114" t="s">
        <v>104</v>
      </c>
      <c r="C13" s="92"/>
      <c r="D13" s="93"/>
      <c r="E13" s="40" t="s">
        <v>73</v>
      </c>
      <c r="F13" s="100" t="s">
        <v>726</v>
      </c>
      <c r="G13" s="95"/>
      <c r="H13" s="96"/>
      <c r="I13" s="112" t="s">
        <v>5</v>
      </c>
      <c r="J13" s="115" t="s">
        <v>1933</v>
      </c>
      <c r="K13" s="97"/>
      <c r="L13" s="98"/>
      <c r="M13" s="90"/>
      <c r="N13" s="114" t="s">
        <v>104</v>
      </c>
      <c r="O13" s="92"/>
      <c r="P13" s="93"/>
      <c r="Q13" s="40" t="s">
        <v>73</v>
      </c>
      <c r="R13" s="94" t="s">
        <v>275</v>
      </c>
      <c r="S13" s="95"/>
      <c r="T13" s="96"/>
      <c r="U13" s="112" t="s">
        <v>5</v>
      </c>
      <c r="V13" s="115" t="s">
        <v>1935</v>
      </c>
      <c r="W13" s="97"/>
    </row>
    <row r="14" spans="1:23" s="39" customFormat="1" ht="12.75" customHeight="1">
      <c r="A14" s="90"/>
      <c r="B14" s="114" t="s">
        <v>1225</v>
      </c>
      <c r="C14" s="92"/>
      <c r="D14" s="93"/>
      <c r="E14" s="40" t="s">
        <v>76</v>
      </c>
      <c r="F14" s="94" t="s">
        <v>603</v>
      </c>
      <c r="G14" s="99"/>
      <c r="H14" s="96"/>
      <c r="I14" s="112" t="s">
        <v>109</v>
      </c>
      <c r="J14" s="115" t="s">
        <v>1936</v>
      </c>
      <c r="K14" s="97"/>
      <c r="L14" s="98"/>
      <c r="M14" s="90"/>
      <c r="N14" s="114" t="s">
        <v>1225</v>
      </c>
      <c r="O14" s="92"/>
      <c r="P14" s="93"/>
      <c r="Q14" s="40" t="s">
        <v>76</v>
      </c>
      <c r="R14" s="100" t="s">
        <v>265</v>
      </c>
      <c r="S14" s="99"/>
      <c r="T14" s="96"/>
      <c r="U14" s="112" t="s">
        <v>109</v>
      </c>
      <c r="V14" s="115" t="s">
        <v>1937</v>
      </c>
      <c r="W14" s="97"/>
    </row>
    <row r="15" spans="1:23" s="39" customFormat="1" ht="12.75" customHeight="1">
      <c r="A15" s="116"/>
      <c r="B15" s="117"/>
      <c r="C15" s="117"/>
      <c r="D15" s="93"/>
      <c r="E15" s="34" t="s">
        <v>79</v>
      </c>
      <c r="F15" s="102" t="s">
        <v>106</v>
      </c>
      <c r="G15" s="117"/>
      <c r="H15" s="117"/>
      <c r="I15" s="118" t="s">
        <v>115</v>
      </c>
      <c r="J15" s="115" t="s">
        <v>1936</v>
      </c>
      <c r="K15" s="119"/>
      <c r="L15" s="120"/>
      <c r="M15" s="116"/>
      <c r="N15" s="117"/>
      <c r="O15" s="117"/>
      <c r="P15" s="93"/>
      <c r="Q15" s="34" t="s">
        <v>79</v>
      </c>
      <c r="R15" s="102" t="s">
        <v>146</v>
      </c>
      <c r="S15" s="117"/>
      <c r="T15" s="117"/>
      <c r="U15" s="118" t="s">
        <v>115</v>
      </c>
      <c r="V15" s="115" t="s">
        <v>1937</v>
      </c>
      <c r="W15" s="119"/>
    </row>
    <row r="16" spans="1:23" ht="4.5" customHeight="1">
      <c r="A16" s="121"/>
      <c r="B16" s="122"/>
      <c r="C16" s="123"/>
      <c r="D16" s="124"/>
      <c r="E16" s="125"/>
      <c r="F16" s="126"/>
      <c r="G16" s="127"/>
      <c r="H16" s="127"/>
      <c r="I16" s="123"/>
      <c r="J16" s="122"/>
      <c r="K16" s="128"/>
      <c r="L16" s="129"/>
      <c r="M16" s="121"/>
      <c r="N16" s="122"/>
      <c r="O16" s="123"/>
      <c r="P16" s="124"/>
      <c r="Q16" s="125"/>
      <c r="R16" s="126"/>
      <c r="S16" s="127"/>
      <c r="T16" s="127"/>
      <c r="U16" s="123"/>
      <c r="V16" s="122"/>
      <c r="W16" s="128"/>
    </row>
    <row r="17" spans="1:23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5" t="s">
        <v>123</v>
      </c>
    </row>
    <row r="18" spans="1:23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36" t="s">
        <v>124</v>
      </c>
      <c r="O18" s="137" t="s">
        <v>125</v>
      </c>
      <c r="P18" s="138" t="s">
        <v>126</v>
      </c>
      <c r="Q18" s="138" t="s">
        <v>127</v>
      </c>
      <c r="R18" s="138"/>
      <c r="S18" s="139" t="s">
        <v>125</v>
      </c>
      <c r="T18" s="139" t="s">
        <v>122</v>
      </c>
      <c r="U18" s="137"/>
      <c r="V18" s="136" t="s">
        <v>124</v>
      </c>
      <c r="W18" s="140"/>
    </row>
    <row r="19" spans="1:23" ht="16.5" customHeight="1">
      <c r="A19" s="141">
        <v>-3.375</v>
      </c>
      <c r="B19" s="142">
        <v>1</v>
      </c>
      <c r="C19" s="143">
        <v>1</v>
      </c>
      <c r="D19" s="186" t="s">
        <v>128</v>
      </c>
      <c r="E19" s="144" t="s">
        <v>115</v>
      </c>
      <c r="F19" s="150">
        <v>9</v>
      </c>
      <c r="G19" s="146"/>
      <c r="H19" s="146">
        <v>400</v>
      </c>
      <c r="I19" s="147">
        <v>2</v>
      </c>
      <c r="J19" s="148">
        <v>7</v>
      </c>
      <c r="K19" s="149">
        <v>3.375</v>
      </c>
      <c r="L19" s="26"/>
      <c r="M19" s="141">
        <v>5.4375</v>
      </c>
      <c r="N19" s="142">
        <v>6</v>
      </c>
      <c r="O19" s="143">
        <v>1</v>
      </c>
      <c r="P19" s="182" t="s">
        <v>133</v>
      </c>
      <c r="Q19" s="144" t="s">
        <v>109</v>
      </c>
      <c r="R19" s="150">
        <v>11</v>
      </c>
      <c r="S19" s="146"/>
      <c r="T19" s="146">
        <v>150</v>
      </c>
      <c r="U19" s="147">
        <v>2</v>
      </c>
      <c r="V19" s="148">
        <v>2</v>
      </c>
      <c r="W19" s="183">
        <v>-5.4375</v>
      </c>
    </row>
    <row r="20" spans="1:23" ht="16.5" customHeight="1">
      <c r="A20" s="141">
        <v>-3.375</v>
      </c>
      <c r="B20" s="142">
        <v>1</v>
      </c>
      <c r="C20" s="143">
        <v>4</v>
      </c>
      <c r="D20" s="184" t="s">
        <v>128</v>
      </c>
      <c r="E20" s="144" t="s">
        <v>115</v>
      </c>
      <c r="F20" s="150">
        <v>9</v>
      </c>
      <c r="G20" s="146"/>
      <c r="H20" s="146">
        <v>400</v>
      </c>
      <c r="I20" s="147">
        <v>7</v>
      </c>
      <c r="J20" s="148">
        <v>7</v>
      </c>
      <c r="K20" s="149">
        <v>3.375</v>
      </c>
      <c r="L20" s="26"/>
      <c r="M20" s="141">
        <v>-8.1875</v>
      </c>
      <c r="N20" s="142">
        <v>0</v>
      </c>
      <c r="O20" s="143">
        <v>4</v>
      </c>
      <c r="P20" s="185" t="s">
        <v>183</v>
      </c>
      <c r="Q20" s="144" t="s">
        <v>5</v>
      </c>
      <c r="R20" s="150">
        <v>7</v>
      </c>
      <c r="S20" s="146"/>
      <c r="T20" s="146">
        <v>800</v>
      </c>
      <c r="U20" s="147">
        <v>7</v>
      </c>
      <c r="V20" s="148">
        <v>8</v>
      </c>
      <c r="W20" s="183">
        <v>8.1875</v>
      </c>
    </row>
    <row r="21" spans="1:23" ht="16.5" customHeight="1">
      <c r="A21" s="141">
        <v>5</v>
      </c>
      <c r="B21" s="142">
        <v>8</v>
      </c>
      <c r="C21" s="143">
        <v>8</v>
      </c>
      <c r="D21" s="182" t="s">
        <v>129</v>
      </c>
      <c r="E21" s="144" t="s">
        <v>100</v>
      </c>
      <c r="F21" s="150">
        <v>7</v>
      </c>
      <c r="G21" s="146"/>
      <c r="H21" s="146">
        <v>50</v>
      </c>
      <c r="I21" s="147">
        <v>6</v>
      </c>
      <c r="J21" s="148">
        <v>0</v>
      </c>
      <c r="K21" s="141">
        <v>-5</v>
      </c>
      <c r="L21" s="53"/>
      <c r="M21" s="141">
        <v>-2.25</v>
      </c>
      <c r="N21" s="142">
        <v>3</v>
      </c>
      <c r="O21" s="143">
        <v>8</v>
      </c>
      <c r="P21" s="186" t="s">
        <v>128</v>
      </c>
      <c r="Q21" s="144" t="s">
        <v>115</v>
      </c>
      <c r="R21" s="150">
        <v>12</v>
      </c>
      <c r="S21" s="146"/>
      <c r="T21" s="146">
        <v>490</v>
      </c>
      <c r="U21" s="147">
        <v>6</v>
      </c>
      <c r="V21" s="148">
        <v>5</v>
      </c>
      <c r="W21" s="183">
        <v>2.25</v>
      </c>
    </row>
    <row r="22" spans="1:23" ht="16.5" customHeight="1">
      <c r="A22" s="141">
        <v>-0.6875</v>
      </c>
      <c r="B22" s="142">
        <v>4</v>
      </c>
      <c r="C22" s="143">
        <v>3</v>
      </c>
      <c r="D22" s="182" t="s">
        <v>222</v>
      </c>
      <c r="E22" s="144" t="s">
        <v>100</v>
      </c>
      <c r="F22" s="150">
        <v>7</v>
      </c>
      <c r="G22" s="146"/>
      <c r="H22" s="146">
        <v>300</v>
      </c>
      <c r="I22" s="147">
        <v>10</v>
      </c>
      <c r="J22" s="148">
        <v>4</v>
      </c>
      <c r="K22" s="149">
        <v>0.6875</v>
      </c>
      <c r="L22" s="26"/>
      <c r="M22" s="141">
        <v>-2.25</v>
      </c>
      <c r="N22" s="142">
        <v>3</v>
      </c>
      <c r="O22" s="143">
        <v>3</v>
      </c>
      <c r="P22" s="186" t="s">
        <v>128</v>
      </c>
      <c r="Q22" s="144" t="s">
        <v>115</v>
      </c>
      <c r="R22" s="150">
        <v>12</v>
      </c>
      <c r="S22" s="146"/>
      <c r="T22" s="146">
        <v>490</v>
      </c>
      <c r="U22" s="147">
        <v>10</v>
      </c>
      <c r="V22" s="148">
        <v>5</v>
      </c>
      <c r="W22" s="183">
        <v>2.25</v>
      </c>
    </row>
    <row r="23" spans="1:23" ht="16.5" customHeight="1">
      <c r="A23" s="141">
        <v>4</v>
      </c>
      <c r="B23" s="142">
        <v>6</v>
      </c>
      <c r="C23" s="143">
        <v>9</v>
      </c>
      <c r="D23" s="186" t="s">
        <v>261</v>
      </c>
      <c r="E23" s="144" t="s">
        <v>115</v>
      </c>
      <c r="F23" s="150">
        <v>7</v>
      </c>
      <c r="G23" s="146"/>
      <c r="H23" s="146">
        <v>90</v>
      </c>
      <c r="I23" s="147">
        <v>5</v>
      </c>
      <c r="J23" s="148">
        <v>2</v>
      </c>
      <c r="K23" s="149">
        <v>-4</v>
      </c>
      <c r="L23" s="26"/>
      <c r="M23" s="141">
        <v>8.9375</v>
      </c>
      <c r="N23" s="142">
        <v>8</v>
      </c>
      <c r="O23" s="143">
        <v>9</v>
      </c>
      <c r="P23" s="182" t="s">
        <v>1412</v>
      </c>
      <c r="Q23" s="144" t="s">
        <v>109</v>
      </c>
      <c r="R23" s="150">
        <v>11</v>
      </c>
      <c r="S23" s="146">
        <v>50</v>
      </c>
      <c r="T23" s="146"/>
      <c r="U23" s="147">
        <v>5</v>
      </c>
      <c r="V23" s="148">
        <v>0</v>
      </c>
      <c r="W23" s="183">
        <v>-8.9375</v>
      </c>
    </row>
    <row r="24" spans="1:23" s="39" customFormat="1" ht="30" customHeight="1">
      <c r="A24" s="27"/>
      <c r="B24" s="27"/>
      <c r="C24" s="54"/>
      <c r="D24" s="27"/>
      <c r="E24" s="27"/>
      <c r="F24" s="27"/>
      <c r="G24" s="27"/>
      <c r="H24" s="27"/>
      <c r="I24" s="54"/>
      <c r="J24" s="27"/>
      <c r="K24" s="25"/>
      <c r="L24" s="52"/>
      <c r="M24" s="27"/>
      <c r="N24" s="27"/>
      <c r="O24" s="54"/>
      <c r="P24" s="27"/>
      <c r="Q24" s="27"/>
      <c r="R24" s="27"/>
      <c r="S24" s="27"/>
      <c r="T24" s="27"/>
      <c r="U24" s="54"/>
      <c r="V24" s="27"/>
      <c r="W24" s="27"/>
    </row>
    <row r="25" spans="1:23" s="39" customFormat="1" ht="15">
      <c r="A25" s="18"/>
      <c r="B25" s="19" t="s">
        <v>61</v>
      </c>
      <c r="C25" s="20"/>
      <c r="D25" s="19"/>
      <c r="E25" s="21" t="s">
        <v>136</v>
      </c>
      <c r="F25" s="22"/>
      <c r="G25" s="23" t="s">
        <v>63</v>
      </c>
      <c r="H25" s="23"/>
      <c r="I25" s="24" t="s">
        <v>137</v>
      </c>
      <c r="J25" s="24"/>
      <c r="K25" s="25"/>
      <c r="L25" s="26">
        <v>150</v>
      </c>
      <c r="M25" s="18"/>
      <c r="N25" s="19" t="s">
        <v>61</v>
      </c>
      <c r="O25" s="20"/>
      <c r="P25" s="19"/>
      <c r="Q25" s="21" t="s">
        <v>138</v>
      </c>
      <c r="R25" s="22"/>
      <c r="S25" s="23" t="s">
        <v>63</v>
      </c>
      <c r="T25" s="23"/>
      <c r="U25" s="24" t="s">
        <v>139</v>
      </c>
      <c r="V25" s="24"/>
      <c r="W25" s="25"/>
    </row>
    <row r="26" spans="1:23" s="39" customFormat="1" ht="12.75">
      <c r="A26" s="28"/>
      <c r="B26" s="28"/>
      <c r="C26" s="29"/>
      <c r="D26" s="30"/>
      <c r="E26" s="30"/>
      <c r="F26" s="30"/>
      <c r="G26" s="31" t="s">
        <v>67</v>
      </c>
      <c r="H26" s="31"/>
      <c r="I26" s="24" t="s">
        <v>140</v>
      </c>
      <c r="J26" s="24"/>
      <c r="K26" s="25"/>
      <c r="L26" s="26">
        <v>150</v>
      </c>
      <c r="M26" s="28"/>
      <c r="N26" s="28"/>
      <c r="O26" s="29"/>
      <c r="P26" s="30"/>
      <c r="Q26" s="30"/>
      <c r="R26" s="30"/>
      <c r="S26" s="31" t="s">
        <v>67</v>
      </c>
      <c r="T26" s="31"/>
      <c r="U26" s="24" t="s">
        <v>141</v>
      </c>
      <c r="V26" s="24"/>
      <c r="W26" s="25"/>
    </row>
    <row r="27" spans="1:23" s="39" customFormat="1" ht="4.5" customHeight="1">
      <c r="A27" s="82"/>
      <c r="B27" s="83"/>
      <c r="C27" s="84"/>
      <c r="D27" s="85"/>
      <c r="E27" s="86"/>
      <c r="F27" s="87"/>
      <c r="G27" s="88"/>
      <c r="H27" s="88"/>
      <c r="I27" s="84"/>
      <c r="J27" s="83"/>
      <c r="K27" s="89"/>
      <c r="L27" s="81"/>
      <c r="M27" s="82"/>
      <c r="N27" s="83"/>
      <c r="O27" s="84"/>
      <c r="P27" s="85"/>
      <c r="Q27" s="86"/>
      <c r="R27" s="87"/>
      <c r="S27" s="88"/>
      <c r="T27" s="88"/>
      <c r="U27" s="84"/>
      <c r="V27" s="83"/>
      <c r="W27" s="89"/>
    </row>
    <row r="28" spans="1:23" s="39" customFormat="1" ht="12.75" customHeight="1">
      <c r="A28" s="90"/>
      <c r="B28" s="91"/>
      <c r="C28" s="92"/>
      <c r="D28" s="93"/>
      <c r="E28" s="34" t="s">
        <v>70</v>
      </c>
      <c r="F28" s="94" t="s">
        <v>857</v>
      </c>
      <c r="G28" s="95"/>
      <c r="H28" s="96"/>
      <c r="I28" s="42"/>
      <c r="J28" s="275"/>
      <c r="K28" s="209"/>
      <c r="L28" s="98"/>
      <c r="M28" s="90"/>
      <c r="N28" s="91"/>
      <c r="O28" s="92"/>
      <c r="P28" s="93"/>
      <c r="Q28" s="34" t="s">
        <v>70</v>
      </c>
      <c r="R28" s="100" t="s">
        <v>1938</v>
      </c>
      <c r="S28" s="95"/>
      <c r="T28" s="96"/>
      <c r="U28" s="42"/>
      <c r="V28" s="275"/>
      <c r="W28" s="209"/>
    </row>
    <row r="29" spans="1:23" s="39" customFormat="1" ht="12.75" customHeight="1">
      <c r="A29" s="90"/>
      <c r="B29" s="91"/>
      <c r="C29" s="92"/>
      <c r="D29" s="93"/>
      <c r="E29" s="40" t="s">
        <v>73</v>
      </c>
      <c r="F29" s="94" t="s">
        <v>1332</v>
      </c>
      <c r="G29" s="99"/>
      <c r="H29" s="96"/>
      <c r="I29" s="44"/>
      <c r="J29" s="276">
        <f>IF(F28&amp;F29&amp;F30&amp;F31="","",(LEN(F28&amp;F29&amp;F30&amp;F31)-LEN(SUBSTITUTE(F28&amp;F29&amp;F30&amp;F31,"Т","")))*4+(LEN(F28&amp;F29&amp;F30&amp;F31)-LEN(SUBSTITUTE(F28&amp;F29&amp;F30&amp;F31,"К","")))*3+(LEN(F28&amp;F29&amp;F30&amp;F31)-LEN(SUBSTITUTE(F28&amp;F29&amp;F30&amp;F31,"Д","")))*2+(LEN(F28&amp;F29&amp;F30&amp;F31)-LEN(SUBSTITUTE(F28&amp;F29&amp;F30&amp;F31,"В","")))+0.1)</f>
        <v>6.1</v>
      </c>
      <c r="K29" s="277"/>
      <c r="L29" s="98"/>
      <c r="M29" s="90"/>
      <c r="N29" s="91"/>
      <c r="O29" s="92"/>
      <c r="P29" s="93"/>
      <c r="Q29" s="40" t="s">
        <v>73</v>
      </c>
      <c r="R29" s="94" t="s">
        <v>220</v>
      </c>
      <c r="S29" s="99"/>
      <c r="T29" s="96"/>
      <c r="U29" s="44"/>
      <c r="V29" s="276">
        <f>IF(R28&amp;R29&amp;R30&amp;R31="","",(LEN(R28&amp;R29&amp;R30&amp;R31)-LEN(SUBSTITUTE(R28&amp;R29&amp;R30&amp;R31,"Т","")))*4+(LEN(R28&amp;R29&amp;R30&amp;R31)-LEN(SUBSTITUTE(R28&amp;R29&amp;R30&amp;R31,"К","")))*3+(LEN(R28&amp;R29&amp;R30&amp;R31)-LEN(SUBSTITUTE(R28&amp;R29&amp;R30&amp;R31,"Д","")))*2+(LEN(R28&amp;R29&amp;R30&amp;R31)-LEN(SUBSTITUTE(R28&amp;R29&amp;R30&amp;R31,"В","")))+0.1)</f>
        <v>4.1</v>
      </c>
      <c r="W29" s="277"/>
    </row>
    <row r="30" spans="1:23" s="39" customFormat="1" ht="12.75" customHeight="1">
      <c r="A30" s="90"/>
      <c r="B30" s="91"/>
      <c r="C30" s="92"/>
      <c r="D30" s="93"/>
      <c r="E30" s="40" t="s">
        <v>76</v>
      </c>
      <c r="F30" s="94" t="s">
        <v>575</v>
      </c>
      <c r="G30" s="95"/>
      <c r="H30" s="96"/>
      <c r="I30" s="278">
        <f>IF(J29="","",(LEN(B32&amp;B33&amp;B34&amp;B35)-LEN(SUBSTITUTE(B32&amp;B33&amp;B34&amp;B35,"Т","")))*4+(LEN(B32&amp;B33&amp;B34&amp;B35)-LEN(SUBSTITUTE(B32&amp;B33&amp;B34&amp;B35,"К","")))*3+(LEN(B32&amp;B33&amp;B34&amp;B35)-LEN(SUBSTITUTE(B32&amp;B33&amp;B34&amp;B35,"Д","")))*2+(LEN(B32&amp;B33&amp;B34&amp;B35)-LEN(SUBSTITUTE(B32&amp;B33&amp;B34&amp;B35,"В","")))+0.1)</f>
        <v>7.1</v>
      </c>
      <c r="J30" s="276" t="str">
        <f>IF(J29="","","+")</f>
        <v>+</v>
      </c>
      <c r="K30" s="279">
        <f>IF(J29="","",(LEN(H32&amp;H33&amp;H34&amp;H35)-LEN(SUBSTITUTE(H32&amp;H33&amp;H34&amp;H35,"Т","")))*4+(LEN(H32&amp;H33&amp;H34&amp;H35)-LEN(SUBSTITUTE(H32&amp;H33&amp;H34&amp;H35,"К","")))*3+(LEN(H32&amp;H33&amp;H34&amp;H35)-LEN(SUBSTITUTE(H32&amp;H33&amp;H34&amp;H35,"Д","")))*2+(LEN(H32&amp;H33&amp;H34&amp;H35)-LEN(SUBSTITUTE(H32&amp;H33&amp;H34&amp;H35,"В","")))+0.1)</f>
        <v>10.1</v>
      </c>
      <c r="L30" s="98"/>
      <c r="M30" s="90"/>
      <c r="N30" s="91"/>
      <c r="O30" s="92"/>
      <c r="P30" s="93"/>
      <c r="Q30" s="40" t="s">
        <v>76</v>
      </c>
      <c r="R30" s="94" t="s">
        <v>1625</v>
      </c>
      <c r="S30" s="95"/>
      <c r="T30" s="96"/>
      <c r="U30" s="278">
        <f>IF(V29="","",(LEN(N32&amp;N33&amp;N34&amp;N35)-LEN(SUBSTITUTE(N32&amp;N33&amp;N34&amp;N35,"Т","")))*4+(LEN(N32&amp;N33&amp;N34&amp;N35)-LEN(SUBSTITUTE(N32&amp;N33&amp;N34&amp;N35,"К","")))*3+(LEN(N32&amp;N33&amp;N34&amp;N35)-LEN(SUBSTITUTE(N32&amp;N33&amp;N34&amp;N35,"Д","")))*2+(LEN(N32&amp;N33&amp;N34&amp;N35)-LEN(SUBSTITUTE(N32&amp;N33&amp;N34&amp;N35,"В","")))+0.1)</f>
        <v>9.1</v>
      </c>
      <c r="V30" s="276" t="str">
        <f>IF(V29="","","+")</f>
        <v>+</v>
      </c>
      <c r="W30" s="279">
        <f>IF(V29="","",(LEN(T32&amp;T33&amp;T34&amp;T35)-LEN(SUBSTITUTE(T32&amp;T33&amp;T34&amp;T35,"Т","")))*4+(LEN(T32&amp;T33&amp;T34&amp;T35)-LEN(SUBSTITUTE(T32&amp;T33&amp;T34&amp;T35,"К","")))*3+(LEN(T32&amp;T33&amp;T34&amp;T35)-LEN(SUBSTITUTE(T32&amp;T33&amp;T34&amp;T35,"Д","")))*2+(LEN(T32&amp;T33&amp;T34&amp;T35)-LEN(SUBSTITUTE(T32&amp;T33&amp;T34&amp;T35,"В","")))+0.1)</f>
        <v>14.1</v>
      </c>
    </row>
    <row r="31" spans="1:23" s="39" customFormat="1" ht="12.75" customHeight="1">
      <c r="A31" s="90"/>
      <c r="B31" s="91"/>
      <c r="C31" s="92"/>
      <c r="D31" s="93"/>
      <c r="E31" s="34" t="s">
        <v>79</v>
      </c>
      <c r="F31" s="94" t="s">
        <v>352</v>
      </c>
      <c r="G31" s="95"/>
      <c r="H31" s="96"/>
      <c r="I31" s="44"/>
      <c r="J31" s="276">
        <f>IF(J29="","",(LEN(F36&amp;F37&amp;F38&amp;F39)-LEN(SUBSTITUTE(F36&amp;F37&amp;F38&amp;F39,"Т","")))*4+(LEN(F36&amp;F37&amp;F38&amp;F39)-LEN(SUBSTITUTE(F36&amp;F37&amp;F38&amp;F39,"К","")))*3+(LEN(F36&amp;F37&amp;F38&amp;F39)-LEN(SUBSTITUTE(F36&amp;F37&amp;F38&amp;F39,"Д","")))*2+(LEN(F36&amp;F37&amp;F38&amp;F39)-LEN(SUBSTITUTE(F36&amp;F37&amp;F38&amp;F39,"В","")))+0.1)</f>
        <v>17.1</v>
      </c>
      <c r="K31" s="277"/>
      <c r="L31" s="98"/>
      <c r="M31" s="90"/>
      <c r="N31" s="91"/>
      <c r="O31" s="92"/>
      <c r="P31" s="93"/>
      <c r="Q31" s="34" t="s">
        <v>79</v>
      </c>
      <c r="R31" s="94" t="s">
        <v>1939</v>
      </c>
      <c r="S31" s="95"/>
      <c r="T31" s="96"/>
      <c r="U31" s="44"/>
      <c r="V31" s="276">
        <f>IF(V29="","",(LEN(R36&amp;R37&amp;R38&amp;R39)-LEN(SUBSTITUTE(R36&amp;R37&amp;R38&amp;R39,"Т","")))*4+(LEN(R36&amp;R37&amp;R38&amp;R39)-LEN(SUBSTITUTE(R36&amp;R37&amp;R38&amp;R39,"К","")))*3+(LEN(R36&amp;R37&amp;R38&amp;R39)-LEN(SUBSTITUTE(R36&amp;R37&amp;R38&amp;R39,"Д","")))*2+(LEN(R36&amp;R37&amp;R38&amp;R39)-LEN(SUBSTITUTE(R36&amp;R37&amp;R38&amp;R39,"В","")))+0.1)</f>
        <v>13.1</v>
      </c>
      <c r="W31" s="277"/>
    </row>
    <row r="32" spans="1:23" s="39" customFormat="1" ht="12.75" customHeight="1">
      <c r="A32" s="101" t="s">
        <v>70</v>
      </c>
      <c r="B32" s="109" t="s">
        <v>1246</v>
      </c>
      <c r="C32" s="92"/>
      <c r="D32" s="93"/>
      <c r="E32" s="103"/>
      <c r="F32" s="95"/>
      <c r="G32" s="34" t="s">
        <v>70</v>
      </c>
      <c r="H32" s="104" t="s">
        <v>595</v>
      </c>
      <c r="I32" s="95"/>
      <c r="J32" s="99"/>
      <c r="K32" s="97"/>
      <c r="L32" s="98"/>
      <c r="M32" s="101" t="s">
        <v>70</v>
      </c>
      <c r="N32" s="102" t="s">
        <v>1940</v>
      </c>
      <c r="O32" s="92"/>
      <c r="P32" s="93"/>
      <c r="Q32" s="103"/>
      <c r="R32" s="95"/>
      <c r="S32" s="34" t="s">
        <v>70</v>
      </c>
      <c r="T32" s="104" t="s">
        <v>1072</v>
      </c>
      <c r="U32" s="95"/>
      <c r="V32" s="99"/>
      <c r="W32" s="97"/>
    </row>
    <row r="33" spans="1:23" s="39" customFormat="1" ht="12.75" customHeight="1">
      <c r="A33" s="105" t="s">
        <v>73</v>
      </c>
      <c r="B33" s="109" t="s">
        <v>270</v>
      </c>
      <c r="C33" s="106"/>
      <c r="D33" s="93"/>
      <c r="E33" s="103"/>
      <c r="F33" s="107"/>
      <c r="G33" s="40" t="s">
        <v>73</v>
      </c>
      <c r="H33" s="104" t="s">
        <v>633</v>
      </c>
      <c r="I33" s="95"/>
      <c r="J33" s="99"/>
      <c r="K33" s="97"/>
      <c r="L33" s="98"/>
      <c r="M33" s="105" t="s">
        <v>73</v>
      </c>
      <c r="N33" s="102" t="s">
        <v>705</v>
      </c>
      <c r="O33" s="106"/>
      <c r="P33" s="93"/>
      <c r="Q33" s="103"/>
      <c r="R33" s="107"/>
      <c r="S33" s="40" t="s">
        <v>73</v>
      </c>
      <c r="T33" s="104" t="s">
        <v>204</v>
      </c>
      <c r="U33" s="95"/>
      <c r="V33" s="99"/>
      <c r="W33" s="97"/>
    </row>
    <row r="34" spans="1:23" s="39" customFormat="1" ht="12.75" customHeight="1">
      <c r="A34" s="105" t="s">
        <v>76</v>
      </c>
      <c r="B34" s="102" t="s">
        <v>490</v>
      </c>
      <c r="C34" s="92"/>
      <c r="D34" s="93"/>
      <c r="E34" s="103"/>
      <c r="F34" s="107"/>
      <c r="G34" s="40" t="s">
        <v>76</v>
      </c>
      <c r="H34" s="104" t="s">
        <v>1324</v>
      </c>
      <c r="I34" s="95"/>
      <c r="J34" s="95"/>
      <c r="K34" s="97"/>
      <c r="L34" s="98"/>
      <c r="M34" s="105" t="s">
        <v>76</v>
      </c>
      <c r="N34" s="102" t="s">
        <v>1941</v>
      </c>
      <c r="O34" s="92"/>
      <c r="P34" s="93"/>
      <c r="Q34" s="103"/>
      <c r="R34" s="107"/>
      <c r="S34" s="40" t="s">
        <v>76</v>
      </c>
      <c r="T34" s="104" t="s">
        <v>1942</v>
      </c>
      <c r="U34" s="95"/>
      <c r="V34" s="95"/>
      <c r="W34" s="97"/>
    </row>
    <row r="35" spans="1:23" s="39" customFormat="1" ht="12.75" customHeight="1">
      <c r="A35" s="101" t="s">
        <v>79</v>
      </c>
      <c r="B35" s="102" t="s">
        <v>1943</v>
      </c>
      <c r="C35" s="106"/>
      <c r="D35" s="93"/>
      <c r="E35" s="103"/>
      <c r="F35" s="95"/>
      <c r="G35" s="34" t="s">
        <v>79</v>
      </c>
      <c r="H35" s="104" t="s">
        <v>83</v>
      </c>
      <c r="I35" s="95"/>
      <c r="J35" s="108" t="s">
        <v>96</v>
      </c>
      <c r="K35" s="97"/>
      <c r="L35" s="98"/>
      <c r="M35" s="101" t="s">
        <v>79</v>
      </c>
      <c r="N35" s="102" t="s">
        <v>502</v>
      </c>
      <c r="O35" s="106"/>
      <c r="P35" s="93"/>
      <c r="Q35" s="103"/>
      <c r="R35" s="95"/>
      <c r="S35" s="34" t="s">
        <v>79</v>
      </c>
      <c r="T35" s="104" t="s">
        <v>1858</v>
      </c>
      <c r="U35" s="95"/>
      <c r="V35" s="108" t="s">
        <v>96</v>
      </c>
      <c r="W35" s="97"/>
    </row>
    <row r="36" spans="1:23" s="39" customFormat="1" ht="12.75" customHeight="1">
      <c r="A36" s="110"/>
      <c r="B36" s="106"/>
      <c r="C36" s="106"/>
      <c r="D36" s="93"/>
      <c r="E36" s="34" t="s">
        <v>70</v>
      </c>
      <c r="F36" s="94" t="s">
        <v>1457</v>
      </c>
      <c r="G36" s="95"/>
      <c r="H36" s="111"/>
      <c r="I36" s="112" t="s">
        <v>100</v>
      </c>
      <c r="J36" s="113" t="s">
        <v>1180</v>
      </c>
      <c r="K36" s="97"/>
      <c r="L36" s="98"/>
      <c r="M36" s="110"/>
      <c r="N36" s="106"/>
      <c r="O36" s="106"/>
      <c r="P36" s="93"/>
      <c r="Q36" s="34" t="s">
        <v>70</v>
      </c>
      <c r="R36" s="94" t="s">
        <v>605</v>
      </c>
      <c r="S36" s="95"/>
      <c r="T36" s="111"/>
      <c r="U36" s="112" t="s">
        <v>100</v>
      </c>
      <c r="V36" s="113" t="s">
        <v>1944</v>
      </c>
      <c r="W36" s="97"/>
    </row>
    <row r="37" spans="1:23" s="39" customFormat="1" ht="12.75" customHeight="1">
      <c r="A37" s="90"/>
      <c r="B37" s="114" t="s">
        <v>104</v>
      </c>
      <c r="C37" s="92"/>
      <c r="D37" s="93"/>
      <c r="E37" s="40" t="s">
        <v>73</v>
      </c>
      <c r="F37" s="94" t="s">
        <v>198</v>
      </c>
      <c r="G37" s="95"/>
      <c r="H37" s="96"/>
      <c r="I37" s="112" t="s">
        <v>5</v>
      </c>
      <c r="J37" s="115" t="s">
        <v>1180</v>
      </c>
      <c r="K37" s="97"/>
      <c r="L37" s="98"/>
      <c r="M37" s="90"/>
      <c r="N37" s="114" t="s">
        <v>104</v>
      </c>
      <c r="O37" s="92"/>
      <c r="P37" s="93"/>
      <c r="Q37" s="40" t="s">
        <v>73</v>
      </c>
      <c r="R37" s="94" t="s">
        <v>1945</v>
      </c>
      <c r="S37" s="95"/>
      <c r="T37" s="96"/>
      <c r="U37" s="112" t="s">
        <v>5</v>
      </c>
      <c r="V37" s="115" t="s">
        <v>1944</v>
      </c>
      <c r="W37" s="97"/>
    </row>
    <row r="38" spans="1:23" s="39" customFormat="1" ht="12.75" customHeight="1">
      <c r="A38" s="90"/>
      <c r="B38" s="114" t="s">
        <v>1678</v>
      </c>
      <c r="C38" s="92"/>
      <c r="D38" s="93"/>
      <c r="E38" s="40" t="s">
        <v>76</v>
      </c>
      <c r="F38" s="94" t="s">
        <v>1541</v>
      </c>
      <c r="G38" s="99"/>
      <c r="H38" s="96"/>
      <c r="I38" s="112" t="s">
        <v>109</v>
      </c>
      <c r="J38" s="115" t="s">
        <v>1946</v>
      </c>
      <c r="K38" s="97"/>
      <c r="L38" s="98"/>
      <c r="M38" s="90"/>
      <c r="N38" s="114" t="s">
        <v>1098</v>
      </c>
      <c r="O38" s="92"/>
      <c r="P38" s="93"/>
      <c r="Q38" s="40" t="s">
        <v>76</v>
      </c>
      <c r="R38" s="94" t="s">
        <v>369</v>
      </c>
      <c r="S38" s="99"/>
      <c r="T38" s="96"/>
      <c r="U38" s="112" t="s">
        <v>109</v>
      </c>
      <c r="V38" s="115" t="s">
        <v>1947</v>
      </c>
      <c r="W38" s="97"/>
    </row>
    <row r="39" spans="1:23" s="39" customFormat="1" ht="12.75" customHeight="1">
      <c r="A39" s="116"/>
      <c r="B39" s="117"/>
      <c r="C39" s="117"/>
      <c r="D39" s="93"/>
      <c r="E39" s="34" t="s">
        <v>79</v>
      </c>
      <c r="F39" s="102" t="s">
        <v>1948</v>
      </c>
      <c r="G39" s="117"/>
      <c r="H39" s="117"/>
      <c r="I39" s="118" t="s">
        <v>115</v>
      </c>
      <c r="J39" s="115" t="s">
        <v>1946</v>
      </c>
      <c r="K39" s="119"/>
      <c r="L39" s="120"/>
      <c r="M39" s="116"/>
      <c r="N39" s="117"/>
      <c r="O39" s="117"/>
      <c r="P39" s="93"/>
      <c r="Q39" s="34" t="s">
        <v>79</v>
      </c>
      <c r="R39" s="102" t="s">
        <v>850</v>
      </c>
      <c r="S39" s="117"/>
      <c r="T39" s="117"/>
      <c r="U39" s="118" t="s">
        <v>115</v>
      </c>
      <c r="V39" s="115" t="s">
        <v>1947</v>
      </c>
      <c r="W39" s="119"/>
    </row>
    <row r="40" spans="1:23" ht="4.5" customHeight="1">
      <c r="A40" s="121"/>
      <c r="B40" s="122"/>
      <c r="C40" s="123"/>
      <c r="D40" s="124"/>
      <c r="E40" s="125"/>
      <c r="F40" s="126"/>
      <c r="G40" s="127"/>
      <c r="H40" s="127"/>
      <c r="I40" s="123"/>
      <c r="J40" s="122"/>
      <c r="K40" s="128"/>
      <c r="L40" s="129"/>
      <c r="M40" s="121"/>
      <c r="N40" s="122"/>
      <c r="O40" s="123"/>
      <c r="P40" s="124"/>
      <c r="Q40" s="125"/>
      <c r="R40" s="126"/>
      <c r="S40" s="127"/>
      <c r="T40" s="127"/>
      <c r="U40" s="123"/>
      <c r="V40" s="122"/>
      <c r="W40" s="128"/>
    </row>
    <row r="41" spans="1:23" ht="12.75" customHeight="1">
      <c r="A41" s="130"/>
      <c r="B41" s="130" t="s">
        <v>117</v>
      </c>
      <c r="C41" s="131"/>
      <c r="D41" s="132" t="s">
        <v>118</v>
      </c>
      <c r="E41" s="132" t="s">
        <v>119</v>
      </c>
      <c r="F41" s="132" t="s">
        <v>120</v>
      </c>
      <c r="G41" s="133" t="s">
        <v>121</v>
      </c>
      <c r="H41" s="134"/>
      <c r="I41" s="131" t="s">
        <v>122</v>
      </c>
      <c r="J41" s="132" t="s">
        <v>117</v>
      </c>
      <c r="K41" s="130" t="s">
        <v>123</v>
      </c>
      <c r="L41" s="26">
        <v>150</v>
      </c>
      <c r="M41" s="130"/>
      <c r="N41" s="130" t="s">
        <v>117</v>
      </c>
      <c r="O41" s="131"/>
      <c r="P41" s="132" t="s">
        <v>118</v>
      </c>
      <c r="Q41" s="132" t="s">
        <v>119</v>
      </c>
      <c r="R41" s="132" t="s">
        <v>120</v>
      </c>
      <c r="S41" s="133" t="s">
        <v>121</v>
      </c>
      <c r="T41" s="134"/>
      <c r="U41" s="131" t="s">
        <v>122</v>
      </c>
      <c r="V41" s="132" t="s">
        <v>117</v>
      </c>
      <c r="W41" s="135" t="s">
        <v>123</v>
      </c>
    </row>
    <row r="42" spans="1:23" ht="12.75">
      <c r="A42" s="136" t="s">
        <v>123</v>
      </c>
      <c r="B42" s="136" t="s">
        <v>124</v>
      </c>
      <c r="C42" s="137" t="s">
        <v>125</v>
      </c>
      <c r="D42" s="138" t="s">
        <v>126</v>
      </c>
      <c r="E42" s="138" t="s">
        <v>127</v>
      </c>
      <c r="F42" s="138"/>
      <c r="G42" s="139" t="s">
        <v>125</v>
      </c>
      <c r="H42" s="139" t="s">
        <v>122</v>
      </c>
      <c r="I42" s="137"/>
      <c r="J42" s="136" t="s">
        <v>124</v>
      </c>
      <c r="K42" s="136"/>
      <c r="L42" s="26">
        <v>150</v>
      </c>
      <c r="M42" s="136" t="s">
        <v>123</v>
      </c>
      <c r="N42" s="136" t="s">
        <v>124</v>
      </c>
      <c r="O42" s="137" t="s">
        <v>125</v>
      </c>
      <c r="P42" s="138" t="s">
        <v>126</v>
      </c>
      <c r="Q42" s="138" t="s">
        <v>127</v>
      </c>
      <c r="R42" s="138"/>
      <c r="S42" s="139" t="s">
        <v>125</v>
      </c>
      <c r="T42" s="139" t="s">
        <v>122</v>
      </c>
      <c r="U42" s="137"/>
      <c r="V42" s="136" t="s">
        <v>124</v>
      </c>
      <c r="W42" s="140"/>
    </row>
    <row r="43" spans="1:23" ht="16.5" customHeight="1">
      <c r="A43" s="141">
        <v>-1.25</v>
      </c>
      <c r="B43" s="142">
        <v>2</v>
      </c>
      <c r="C43" s="143">
        <v>3</v>
      </c>
      <c r="D43" s="185" t="s">
        <v>129</v>
      </c>
      <c r="E43" s="144" t="s">
        <v>5</v>
      </c>
      <c r="F43" s="145">
        <v>7</v>
      </c>
      <c r="G43" s="146"/>
      <c r="H43" s="146">
        <v>50</v>
      </c>
      <c r="I43" s="147">
        <v>4</v>
      </c>
      <c r="J43" s="148">
        <v>6</v>
      </c>
      <c r="K43" s="187">
        <v>1.25</v>
      </c>
      <c r="L43" s="26"/>
      <c r="M43" s="141">
        <v>-0.25</v>
      </c>
      <c r="N43" s="142">
        <v>2</v>
      </c>
      <c r="O43" s="143">
        <v>3</v>
      </c>
      <c r="P43" s="188" t="s">
        <v>128</v>
      </c>
      <c r="Q43" s="144" t="s">
        <v>109</v>
      </c>
      <c r="R43" s="145">
        <v>8</v>
      </c>
      <c r="S43" s="146">
        <v>100</v>
      </c>
      <c r="T43" s="146"/>
      <c r="U43" s="147">
        <v>4</v>
      </c>
      <c r="V43" s="148">
        <v>6</v>
      </c>
      <c r="W43" s="183">
        <v>0.25</v>
      </c>
    </row>
    <row r="44" spans="1:23" ht="16.5" customHeight="1">
      <c r="A44" s="141">
        <v>2.75</v>
      </c>
      <c r="B44" s="142">
        <v>7</v>
      </c>
      <c r="C44" s="143">
        <v>9</v>
      </c>
      <c r="D44" s="185" t="s">
        <v>129</v>
      </c>
      <c r="E44" s="144" t="s">
        <v>5</v>
      </c>
      <c r="F44" s="150">
        <v>8</v>
      </c>
      <c r="G44" s="146">
        <v>110</v>
      </c>
      <c r="H44" s="146"/>
      <c r="I44" s="147">
        <v>2</v>
      </c>
      <c r="J44" s="148">
        <v>1</v>
      </c>
      <c r="K44" s="187">
        <v>-2.75</v>
      </c>
      <c r="L44" s="26"/>
      <c r="M44" s="141">
        <v>0.75</v>
      </c>
      <c r="N44" s="142">
        <v>7</v>
      </c>
      <c r="O44" s="143">
        <v>9</v>
      </c>
      <c r="P44" s="185" t="s">
        <v>129</v>
      </c>
      <c r="Q44" s="144" t="s">
        <v>5</v>
      </c>
      <c r="R44" s="145">
        <v>9</v>
      </c>
      <c r="S44" s="146">
        <v>140</v>
      </c>
      <c r="T44" s="146"/>
      <c r="U44" s="147">
        <v>2</v>
      </c>
      <c r="V44" s="148">
        <v>1</v>
      </c>
      <c r="W44" s="183">
        <v>-0.75</v>
      </c>
    </row>
    <row r="45" spans="1:23" ht="16.5" customHeight="1">
      <c r="A45" s="141">
        <v>-1.25</v>
      </c>
      <c r="B45" s="142">
        <v>2</v>
      </c>
      <c r="C45" s="143">
        <v>6</v>
      </c>
      <c r="D45" s="185" t="s">
        <v>129</v>
      </c>
      <c r="E45" s="144" t="s">
        <v>5</v>
      </c>
      <c r="F45" s="150">
        <v>7</v>
      </c>
      <c r="G45" s="146"/>
      <c r="H45" s="146">
        <v>50</v>
      </c>
      <c r="I45" s="147">
        <v>10</v>
      </c>
      <c r="J45" s="148">
        <v>6</v>
      </c>
      <c r="K45" s="187">
        <v>1.25</v>
      </c>
      <c r="L45" s="26"/>
      <c r="M45" s="141">
        <v>0.75</v>
      </c>
      <c r="N45" s="142">
        <v>7</v>
      </c>
      <c r="O45" s="143">
        <v>6</v>
      </c>
      <c r="P45" s="185" t="s">
        <v>129</v>
      </c>
      <c r="Q45" s="144" t="s">
        <v>5</v>
      </c>
      <c r="R45" s="145">
        <v>9</v>
      </c>
      <c r="S45" s="146">
        <v>140</v>
      </c>
      <c r="T45" s="146"/>
      <c r="U45" s="147">
        <v>10</v>
      </c>
      <c r="V45" s="148">
        <v>1</v>
      </c>
      <c r="W45" s="183">
        <v>-0.75</v>
      </c>
    </row>
    <row r="46" spans="1:23" ht="16.5" customHeight="1">
      <c r="A46" s="141">
        <v>-1.25</v>
      </c>
      <c r="B46" s="142">
        <v>2</v>
      </c>
      <c r="C46" s="143">
        <v>1</v>
      </c>
      <c r="D46" s="185" t="s">
        <v>129</v>
      </c>
      <c r="E46" s="144" t="s">
        <v>5</v>
      </c>
      <c r="F46" s="150">
        <v>7</v>
      </c>
      <c r="G46" s="146"/>
      <c r="H46" s="146">
        <v>50</v>
      </c>
      <c r="I46" s="147">
        <v>8</v>
      </c>
      <c r="J46" s="148">
        <v>6</v>
      </c>
      <c r="K46" s="187">
        <v>1.25</v>
      </c>
      <c r="L46" s="26"/>
      <c r="M46" s="141">
        <v>0.6875</v>
      </c>
      <c r="N46" s="142">
        <v>4</v>
      </c>
      <c r="O46" s="143">
        <v>1</v>
      </c>
      <c r="P46" s="185" t="s">
        <v>182</v>
      </c>
      <c r="Q46" s="144" t="s">
        <v>5</v>
      </c>
      <c r="R46" s="150">
        <v>10</v>
      </c>
      <c r="S46" s="146">
        <v>130</v>
      </c>
      <c r="T46" s="146"/>
      <c r="U46" s="147">
        <v>8</v>
      </c>
      <c r="V46" s="148">
        <v>4</v>
      </c>
      <c r="W46" s="183">
        <v>-0.6875</v>
      </c>
    </row>
    <row r="47" spans="1:23" ht="16.5" customHeight="1">
      <c r="A47" s="141">
        <v>2.75</v>
      </c>
      <c r="B47" s="142">
        <v>7</v>
      </c>
      <c r="C47" s="143">
        <v>7</v>
      </c>
      <c r="D47" s="185" t="s">
        <v>129</v>
      </c>
      <c r="E47" s="144" t="s">
        <v>5</v>
      </c>
      <c r="F47" s="150">
        <v>8</v>
      </c>
      <c r="G47" s="146">
        <v>110</v>
      </c>
      <c r="H47" s="146"/>
      <c r="I47" s="147">
        <v>5</v>
      </c>
      <c r="J47" s="148">
        <v>1</v>
      </c>
      <c r="K47" s="187">
        <v>-2.75</v>
      </c>
      <c r="L47" s="26"/>
      <c r="M47" s="141">
        <v>-6.875</v>
      </c>
      <c r="N47" s="142">
        <v>0</v>
      </c>
      <c r="O47" s="143">
        <v>7</v>
      </c>
      <c r="P47" s="188" t="s">
        <v>844</v>
      </c>
      <c r="Q47" s="144" t="s">
        <v>109</v>
      </c>
      <c r="R47" s="150">
        <v>7</v>
      </c>
      <c r="S47" s="146"/>
      <c r="T47" s="146">
        <v>180</v>
      </c>
      <c r="U47" s="147">
        <v>5</v>
      </c>
      <c r="V47" s="148">
        <v>8</v>
      </c>
      <c r="W47" s="183">
        <v>6.875</v>
      </c>
    </row>
    <row r="48" spans="1:23" s="39" customFormat="1" ht="9.75" customHeight="1">
      <c r="A48" s="27"/>
      <c r="B48" s="27"/>
      <c r="C48" s="54"/>
      <c r="D48" s="27"/>
      <c r="E48" s="27"/>
      <c r="F48" s="27"/>
      <c r="G48" s="27"/>
      <c r="H48" s="27"/>
      <c r="I48" s="54"/>
      <c r="J48" s="27"/>
      <c r="K48" s="27"/>
      <c r="L48" s="52"/>
      <c r="M48" s="27"/>
      <c r="N48" s="27"/>
      <c r="O48" s="54"/>
      <c r="P48" s="27"/>
      <c r="Q48" s="27"/>
      <c r="R48" s="27"/>
      <c r="S48" s="27"/>
      <c r="T48" s="27"/>
      <c r="U48" s="54"/>
      <c r="V48" s="27"/>
      <c r="W48" s="27"/>
    </row>
    <row r="49" spans="1:23" s="39" customFormat="1" ht="15">
      <c r="A49" s="18"/>
      <c r="B49" s="19" t="s">
        <v>61</v>
      </c>
      <c r="C49" s="20"/>
      <c r="D49" s="19"/>
      <c r="E49" s="21" t="s">
        <v>184</v>
      </c>
      <c r="F49" s="22"/>
      <c r="G49" s="23" t="s">
        <v>63</v>
      </c>
      <c r="H49" s="23"/>
      <c r="I49" s="24" t="s">
        <v>64</v>
      </c>
      <c r="J49" s="24"/>
      <c r="K49" s="25"/>
      <c r="L49" s="26">
        <v>150</v>
      </c>
      <c r="M49" s="18"/>
      <c r="N49" s="19" t="s">
        <v>61</v>
      </c>
      <c r="O49" s="20"/>
      <c r="P49" s="19"/>
      <c r="Q49" s="21" t="s">
        <v>185</v>
      </c>
      <c r="R49" s="22"/>
      <c r="S49" s="23" t="s">
        <v>63</v>
      </c>
      <c r="T49" s="23"/>
      <c r="U49" s="24" t="s">
        <v>66</v>
      </c>
      <c r="V49" s="24"/>
      <c r="W49" s="25"/>
    </row>
    <row r="50" spans="1:23" s="39" customFormat="1" ht="12.75">
      <c r="A50" s="28"/>
      <c r="B50" s="28"/>
      <c r="C50" s="29"/>
      <c r="D50" s="30"/>
      <c r="E50" s="30"/>
      <c r="F50" s="30"/>
      <c r="G50" s="31" t="s">
        <v>67</v>
      </c>
      <c r="H50" s="31"/>
      <c r="I50" s="24" t="s">
        <v>69</v>
      </c>
      <c r="J50" s="24"/>
      <c r="K50" s="25"/>
      <c r="L50" s="26">
        <v>150</v>
      </c>
      <c r="M50" s="28"/>
      <c r="N50" s="28"/>
      <c r="O50" s="29"/>
      <c r="P50" s="30"/>
      <c r="Q50" s="30"/>
      <c r="R50" s="30"/>
      <c r="S50" s="31" t="s">
        <v>67</v>
      </c>
      <c r="T50" s="31"/>
      <c r="U50" s="24" t="s">
        <v>140</v>
      </c>
      <c r="V50" s="24"/>
      <c r="W50" s="25"/>
    </row>
    <row r="51" spans="1:23" s="39" customFormat="1" ht="4.5" customHeight="1">
      <c r="A51" s="82"/>
      <c r="B51" s="83"/>
      <c r="C51" s="84"/>
      <c r="D51" s="85"/>
      <c r="E51" s="86"/>
      <c r="F51" s="87"/>
      <c r="G51" s="88"/>
      <c r="H51" s="88"/>
      <c r="I51" s="84"/>
      <c r="J51" s="83"/>
      <c r="K51" s="89"/>
      <c r="L51" s="81"/>
      <c r="M51" s="82"/>
      <c r="N51" s="83"/>
      <c r="O51" s="84"/>
      <c r="P51" s="85"/>
      <c r="Q51" s="86"/>
      <c r="R51" s="87"/>
      <c r="S51" s="88"/>
      <c r="T51" s="88"/>
      <c r="U51" s="84"/>
      <c r="V51" s="83"/>
      <c r="W51" s="89"/>
    </row>
    <row r="52" spans="1:23" s="39" customFormat="1" ht="12.75" customHeight="1">
      <c r="A52" s="90"/>
      <c r="B52" s="91"/>
      <c r="C52" s="92"/>
      <c r="D52" s="93"/>
      <c r="E52" s="34" t="s">
        <v>70</v>
      </c>
      <c r="F52" s="94" t="s">
        <v>1354</v>
      </c>
      <c r="G52" s="95"/>
      <c r="H52" s="96"/>
      <c r="I52" s="42"/>
      <c r="J52" s="275"/>
      <c r="K52" s="209"/>
      <c r="L52" s="98"/>
      <c r="M52" s="90"/>
      <c r="N52" s="91"/>
      <c r="O52" s="92"/>
      <c r="P52" s="93"/>
      <c r="Q52" s="34" t="s">
        <v>70</v>
      </c>
      <c r="R52" s="100" t="s">
        <v>988</v>
      </c>
      <c r="S52" s="95"/>
      <c r="T52" s="96"/>
      <c r="U52" s="42"/>
      <c r="V52" s="275"/>
      <c r="W52" s="209"/>
    </row>
    <row r="53" spans="1:23" s="39" customFormat="1" ht="12.75" customHeight="1">
      <c r="A53" s="90"/>
      <c r="B53" s="91"/>
      <c r="C53" s="92"/>
      <c r="D53" s="93"/>
      <c r="E53" s="40" t="s">
        <v>73</v>
      </c>
      <c r="F53" s="94" t="s">
        <v>825</v>
      </c>
      <c r="G53" s="99"/>
      <c r="H53" s="96"/>
      <c r="I53" s="44"/>
      <c r="J53" s="276">
        <f>IF(F52&amp;F53&amp;F54&amp;F55="","",(LEN(F52&amp;F53&amp;F54&amp;F55)-LEN(SUBSTITUTE(F52&amp;F53&amp;F54&amp;F55,"Т","")))*4+(LEN(F52&amp;F53&amp;F54&amp;F55)-LEN(SUBSTITUTE(F52&amp;F53&amp;F54&amp;F55,"К","")))*3+(LEN(F52&amp;F53&amp;F54&amp;F55)-LEN(SUBSTITUTE(F52&amp;F53&amp;F54&amp;F55,"Д","")))*2+(LEN(F52&amp;F53&amp;F54&amp;F55)-LEN(SUBSTITUTE(F52&amp;F53&amp;F54&amp;F55,"В","")))+0.1)</f>
        <v>12.1</v>
      </c>
      <c r="K53" s="277"/>
      <c r="L53" s="98"/>
      <c r="M53" s="90"/>
      <c r="N53" s="91"/>
      <c r="O53" s="92"/>
      <c r="P53" s="93"/>
      <c r="Q53" s="40" t="s">
        <v>73</v>
      </c>
      <c r="R53" s="94" t="s">
        <v>78</v>
      </c>
      <c r="S53" s="99"/>
      <c r="T53" s="96"/>
      <c r="U53" s="44"/>
      <c r="V53" s="276">
        <f>IF(R52&amp;R53&amp;R54&amp;R55="","",(LEN(R52&amp;R53&amp;R54&amp;R55)-LEN(SUBSTITUTE(R52&amp;R53&amp;R54&amp;R55,"Т","")))*4+(LEN(R52&amp;R53&amp;R54&amp;R55)-LEN(SUBSTITUTE(R52&amp;R53&amp;R54&amp;R55,"К","")))*3+(LEN(R52&amp;R53&amp;R54&amp;R55)-LEN(SUBSTITUTE(R52&amp;R53&amp;R54&amp;R55,"Д","")))*2+(LEN(R52&amp;R53&amp;R54&amp;R55)-LEN(SUBSTITUTE(R52&amp;R53&amp;R54&amp;R55,"В","")))+0.1)</f>
        <v>1.1</v>
      </c>
      <c r="W53" s="277"/>
    </row>
    <row r="54" spans="1:23" s="39" customFormat="1" ht="12.75" customHeight="1">
      <c r="A54" s="90"/>
      <c r="B54" s="91"/>
      <c r="C54" s="92"/>
      <c r="D54" s="93"/>
      <c r="E54" s="40" t="s">
        <v>76</v>
      </c>
      <c r="F54" s="94" t="s">
        <v>1025</v>
      </c>
      <c r="G54" s="95"/>
      <c r="H54" s="96"/>
      <c r="I54" s="278">
        <f>IF(J53="","",(LEN(B56&amp;B57&amp;B58&amp;B59)-LEN(SUBSTITUTE(B56&amp;B57&amp;B58&amp;B59,"Т","")))*4+(LEN(B56&amp;B57&amp;B58&amp;B59)-LEN(SUBSTITUTE(B56&amp;B57&amp;B58&amp;B59,"К","")))*3+(LEN(B56&amp;B57&amp;B58&amp;B59)-LEN(SUBSTITUTE(B56&amp;B57&amp;B58&amp;B59,"Д","")))*2+(LEN(B56&amp;B57&amp;B58&amp;B59)-LEN(SUBSTITUTE(B56&amp;B57&amp;B58&amp;B59,"В","")))+0.1)</f>
        <v>4.1</v>
      </c>
      <c r="J54" s="276" t="str">
        <f>IF(J53="","","+")</f>
        <v>+</v>
      </c>
      <c r="K54" s="279">
        <f>IF(J53="","",(LEN(H56&amp;H57&amp;H58&amp;H59)-LEN(SUBSTITUTE(H56&amp;H57&amp;H58&amp;H59,"Т","")))*4+(LEN(H56&amp;H57&amp;H58&amp;H59)-LEN(SUBSTITUTE(H56&amp;H57&amp;H58&amp;H59,"К","")))*3+(LEN(H56&amp;H57&amp;H58&amp;H59)-LEN(SUBSTITUTE(H56&amp;H57&amp;H58&amp;H59,"Д","")))*2+(LEN(H56&amp;H57&amp;H58&amp;H59)-LEN(SUBSTITUTE(H56&amp;H57&amp;H58&amp;H59,"В","")))+0.1)</f>
        <v>9.1</v>
      </c>
      <c r="L54" s="98"/>
      <c r="M54" s="90"/>
      <c r="N54" s="91"/>
      <c r="O54" s="92"/>
      <c r="P54" s="93"/>
      <c r="Q54" s="40" t="s">
        <v>76</v>
      </c>
      <c r="R54" s="94" t="s">
        <v>433</v>
      </c>
      <c r="S54" s="95"/>
      <c r="T54" s="96"/>
      <c r="U54" s="278">
        <f>IF(V53="","",(LEN(N56&amp;N57&amp;N58&amp;N59)-LEN(SUBSTITUTE(N56&amp;N57&amp;N58&amp;N59,"Т","")))*4+(LEN(N56&amp;N57&amp;N58&amp;N59)-LEN(SUBSTITUTE(N56&amp;N57&amp;N58&amp;N59,"К","")))*3+(LEN(N56&amp;N57&amp;N58&amp;N59)-LEN(SUBSTITUTE(N56&amp;N57&amp;N58&amp;N59,"Д","")))*2+(LEN(N56&amp;N57&amp;N58&amp;N59)-LEN(SUBSTITUTE(N56&amp;N57&amp;N58&amp;N59,"В","")))+0.1)</f>
        <v>11.1</v>
      </c>
      <c r="V54" s="276" t="str">
        <f>IF(V53="","","+")</f>
        <v>+</v>
      </c>
      <c r="W54" s="279">
        <f>IF(V53="","",(LEN(T56&amp;T57&amp;T58&amp;T59)-LEN(SUBSTITUTE(T56&amp;T57&amp;T58&amp;T59,"Т","")))*4+(LEN(T56&amp;T57&amp;T58&amp;T59)-LEN(SUBSTITUTE(T56&amp;T57&amp;T58&amp;T59,"К","")))*3+(LEN(T56&amp;T57&amp;T58&amp;T59)-LEN(SUBSTITUTE(T56&amp;T57&amp;T58&amp;T59,"Д","")))*2+(LEN(T56&amp;T57&amp;T58&amp;T59)-LEN(SUBSTITUTE(T56&amp;T57&amp;T58&amp;T59,"В","")))+0.1)</f>
        <v>12.1</v>
      </c>
    </row>
    <row r="55" spans="1:23" s="39" customFormat="1" ht="12.75" customHeight="1">
      <c r="A55" s="90"/>
      <c r="B55" s="91"/>
      <c r="C55" s="92"/>
      <c r="D55" s="93"/>
      <c r="E55" s="34" t="s">
        <v>79</v>
      </c>
      <c r="F55" s="94" t="s">
        <v>426</v>
      </c>
      <c r="G55" s="95"/>
      <c r="H55" s="96"/>
      <c r="I55" s="44"/>
      <c r="J55" s="276">
        <f>IF(J53="","",(LEN(F60&amp;F61&amp;F62&amp;F63)-LEN(SUBSTITUTE(F60&amp;F61&amp;F62&amp;F63,"Т","")))*4+(LEN(F60&amp;F61&amp;F62&amp;F63)-LEN(SUBSTITUTE(F60&amp;F61&amp;F62&amp;F63,"К","")))*3+(LEN(F60&amp;F61&amp;F62&amp;F63)-LEN(SUBSTITUTE(F60&amp;F61&amp;F62&amp;F63,"Д","")))*2+(LEN(F60&amp;F61&amp;F62&amp;F63)-LEN(SUBSTITUTE(F60&amp;F61&amp;F62&amp;F63,"В","")))+0.1)</f>
        <v>15.1</v>
      </c>
      <c r="K55" s="277"/>
      <c r="L55" s="98"/>
      <c r="M55" s="90"/>
      <c r="N55" s="91"/>
      <c r="O55" s="92"/>
      <c r="P55" s="93"/>
      <c r="Q55" s="34" t="s">
        <v>79</v>
      </c>
      <c r="R55" s="94" t="s">
        <v>243</v>
      </c>
      <c r="S55" s="95"/>
      <c r="T55" s="96"/>
      <c r="U55" s="44"/>
      <c r="V55" s="276">
        <f>IF(V53="","",(LEN(R60&amp;R61&amp;R62&amp;R63)-LEN(SUBSTITUTE(R60&amp;R61&amp;R62&amp;R63,"Т","")))*4+(LEN(R60&amp;R61&amp;R62&amp;R63)-LEN(SUBSTITUTE(R60&amp;R61&amp;R62&amp;R63,"К","")))*3+(LEN(R60&amp;R61&amp;R62&amp;R63)-LEN(SUBSTITUTE(R60&amp;R61&amp;R62&amp;R63,"Д","")))*2+(LEN(R60&amp;R61&amp;R62&amp;R63)-LEN(SUBSTITUTE(R60&amp;R61&amp;R62&amp;R63,"В","")))+0.1)</f>
        <v>16.1</v>
      </c>
      <c r="W55" s="277"/>
    </row>
    <row r="56" spans="1:23" s="39" customFormat="1" ht="12.75" customHeight="1">
      <c r="A56" s="101" t="s">
        <v>70</v>
      </c>
      <c r="B56" s="102" t="s">
        <v>627</v>
      </c>
      <c r="C56" s="92"/>
      <c r="D56" s="93"/>
      <c r="E56" s="103"/>
      <c r="F56" s="95"/>
      <c r="G56" s="34" t="s">
        <v>70</v>
      </c>
      <c r="H56" s="104" t="s">
        <v>369</v>
      </c>
      <c r="I56" s="95"/>
      <c r="J56" s="99"/>
      <c r="K56" s="97"/>
      <c r="L56" s="98"/>
      <c r="M56" s="101" t="s">
        <v>70</v>
      </c>
      <c r="N56" s="102" t="s">
        <v>1054</v>
      </c>
      <c r="O56" s="92"/>
      <c r="P56" s="93"/>
      <c r="Q56" s="103"/>
      <c r="R56" s="95"/>
      <c r="S56" s="34" t="s">
        <v>70</v>
      </c>
      <c r="T56" s="104" t="s">
        <v>1949</v>
      </c>
      <c r="U56" s="95"/>
      <c r="V56" s="99"/>
      <c r="W56" s="97"/>
    </row>
    <row r="57" spans="1:23" s="39" customFormat="1" ht="12.75" customHeight="1">
      <c r="A57" s="105" t="s">
        <v>73</v>
      </c>
      <c r="B57" s="102" t="s">
        <v>194</v>
      </c>
      <c r="C57" s="106"/>
      <c r="D57" s="93"/>
      <c r="E57" s="103"/>
      <c r="F57" s="107"/>
      <c r="G57" s="40" t="s">
        <v>73</v>
      </c>
      <c r="H57" s="104" t="s">
        <v>1913</v>
      </c>
      <c r="I57" s="95"/>
      <c r="J57" s="99"/>
      <c r="K57" s="97"/>
      <c r="L57" s="98"/>
      <c r="M57" s="105" t="s">
        <v>73</v>
      </c>
      <c r="N57" s="102" t="s">
        <v>1950</v>
      </c>
      <c r="O57" s="106"/>
      <c r="P57" s="93"/>
      <c r="Q57" s="103"/>
      <c r="R57" s="107"/>
      <c r="S57" s="40" t="s">
        <v>73</v>
      </c>
      <c r="T57" s="104" t="s">
        <v>1951</v>
      </c>
      <c r="U57" s="95"/>
      <c r="V57" s="99"/>
      <c r="W57" s="97"/>
    </row>
    <row r="58" spans="1:23" s="39" customFormat="1" ht="12.75" customHeight="1">
      <c r="A58" s="105" t="s">
        <v>76</v>
      </c>
      <c r="B58" s="102" t="s">
        <v>1952</v>
      </c>
      <c r="C58" s="92"/>
      <c r="D58" s="93"/>
      <c r="E58" s="103"/>
      <c r="F58" s="107"/>
      <c r="G58" s="40" t="s">
        <v>76</v>
      </c>
      <c r="H58" s="104" t="s">
        <v>357</v>
      </c>
      <c r="I58" s="95"/>
      <c r="J58" s="95"/>
      <c r="K58" s="97"/>
      <c r="L58" s="98"/>
      <c r="M58" s="105" t="s">
        <v>76</v>
      </c>
      <c r="N58" s="102" t="s">
        <v>717</v>
      </c>
      <c r="O58" s="92"/>
      <c r="P58" s="93"/>
      <c r="Q58" s="103"/>
      <c r="R58" s="107"/>
      <c r="S58" s="40" t="s">
        <v>76</v>
      </c>
      <c r="T58" s="104" t="s">
        <v>450</v>
      </c>
      <c r="U58" s="95"/>
      <c r="V58" s="95"/>
      <c r="W58" s="97"/>
    </row>
    <row r="59" spans="1:23" s="39" customFormat="1" ht="12.75" customHeight="1">
      <c r="A59" s="101" t="s">
        <v>79</v>
      </c>
      <c r="B59" s="109" t="s">
        <v>659</v>
      </c>
      <c r="C59" s="106"/>
      <c r="D59" s="93"/>
      <c r="E59" s="103"/>
      <c r="F59" s="95"/>
      <c r="G59" s="34" t="s">
        <v>79</v>
      </c>
      <c r="H59" s="104" t="s">
        <v>1953</v>
      </c>
      <c r="I59" s="95"/>
      <c r="J59" s="108" t="s">
        <v>96</v>
      </c>
      <c r="K59" s="97"/>
      <c r="L59" s="98"/>
      <c r="M59" s="101" t="s">
        <v>79</v>
      </c>
      <c r="N59" s="109" t="s">
        <v>270</v>
      </c>
      <c r="O59" s="106"/>
      <c r="P59" s="93"/>
      <c r="Q59" s="103"/>
      <c r="R59" s="95"/>
      <c r="S59" s="34" t="s">
        <v>79</v>
      </c>
      <c r="T59" s="104" t="s">
        <v>521</v>
      </c>
      <c r="U59" s="95"/>
      <c r="V59" s="108" t="s">
        <v>96</v>
      </c>
      <c r="W59" s="97"/>
    </row>
    <row r="60" spans="1:23" s="39" customFormat="1" ht="12.75" customHeight="1">
      <c r="A60" s="110"/>
      <c r="B60" s="106"/>
      <c r="C60" s="106"/>
      <c r="D60" s="93"/>
      <c r="E60" s="34" t="s">
        <v>70</v>
      </c>
      <c r="F60" s="94" t="s">
        <v>1954</v>
      </c>
      <c r="G60" s="95"/>
      <c r="H60" s="111"/>
      <c r="I60" s="112" t="s">
        <v>100</v>
      </c>
      <c r="J60" s="113" t="s">
        <v>1955</v>
      </c>
      <c r="K60" s="97"/>
      <c r="L60" s="98"/>
      <c r="M60" s="110"/>
      <c r="N60" s="106"/>
      <c r="O60" s="106"/>
      <c r="P60" s="93"/>
      <c r="Q60" s="34" t="s">
        <v>70</v>
      </c>
      <c r="R60" s="94" t="s">
        <v>161</v>
      </c>
      <c r="S60" s="95"/>
      <c r="T60" s="111"/>
      <c r="U60" s="112" t="s">
        <v>100</v>
      </c>
      <c r="V60" s="113" t="s">
        <v>1956</v>
      </c>
      <c r="W60" s="97"/>
    </row>
    <row r="61" spans="1:23" s="39" customFormat="1" ht="12.75" customHeight="1">
      <c r="A61" s="90"/>
      <c r="B61" s="114" t="s">
        <v>104</v>
      </c>
      <c r="C61" s="92"/>
      <c r="D61" s="93"/>
      <c r="E61" s="40" t="s">
        <v>73</v>
      </c>
      <c r="F61" s="94" t="s">
        <v>446</v>
      </c>
      <c r="G61" s="95"/>
      <c r="H61" s="96"/>
      <c r="I61" s="112" t="s">
        <v>5</v>
      </c>
      <c r="J61" s="115" t="s">
        <v>1955</v>
      </c>
      <c r="K61" s="97"/>
      <c r="L61" s="98"/>
      <c r="M61" s="90"/>
      <c r="N61" s="114" t="s">
        <v>104</v>
      </c>
      <c r="O61" s="92"/>
      <c r="P61" s="93"/>
      <c r="Q61" s="40" t="s">
        <v>73</v>
      </c>
      <c r="R61" s="94" t="s">
        <v>1518</v>
      </c>
      <c r="S61" s="95"/>
      <c r="T61" s="96"/>
      <c r="U61" s="112" t="s">
        <v>5</v>
      </c>
      <c r="V61" s="115" t="s">
        <v>1956</v>
      </c>
      <c r="W61" s="97"/>
    </row>
    <row r="62" spans="1:23" s="39" customFormat="1" ht="12.75" customHeight="1">
      <c r="A62" s="90"/>
      <c r="B62" s="114" t="s">
        <v>1957</v>
      </c>
      <c r="C62" s="92"/>
      <c r="D62" s="93"/>
      <c r="E62" s="40" t="s">
        <v>76</v>
      </c>
      <c r="F62" s="94" t="s">
        <v>456</v>
      </c>
      <c r="G62" s="99"/>
      <c r="H62" s="96"/>
      <c r="I62" s="112" t="s">
        <v>109</v>
      </c>
      <c r="J62" s="115" t="s">
        <v>1958</v>
      </c>
      <c r="K62" s="97"/>
      <c r="L62" s="98"/>
      <c r="M62" s="90"/>
      <c r="N62" s="114" t="s">
        <v>1959</v>
      </c>
      <c r="O62" s="92"/>
      <c r="P62" s="93"/>
      <c r="Q62" s="40" t="s">
        <v>76</v>
      </c>
      <c r="R62" s="94" t="s">
        <v>776</v>
      </c>
      <c r="S62" s="99"/>
      <c r="T62" s="96"/>
      <c r="U62" s="112" t="s">
        <v>109</v>
      </c>
      <c r="V62" s="115" t="s">
        <v>1960</v>
      </c>
      <c r="W62" s="97"/>
    </row>
    <row r="63" spans="1:23" s="39" customFormat="1" ht="12.75" customHeight="1">
      <c r="A63" s="116"/>
      <c r="B63" s="117"/>
      <c r="C63" s="117"/>
      <c r="D63" s="93"/>
      <c r="E63" s="34" t="s">
        <v>79</v>
      </c>
      <c r="F63" s="102" t="s">
        <v>1500</v>
      </c>
      <c r="G63" s="117"/>
      <c r="H63" s="117"/>
      <c r="I63" s="118" t="s">
        <v>115</v>
      </c>
      <c r="J63" s="115" t="s">
        <v>1958</v>
      </c>
      <c r="K63" s="119"/>
      <c r="L63" s="120"/>
      <c r="M63" s="116"/>
      <c r="N63" s="117"/>
      <c r="O63" s="117"/>
      <c r="P63" s="93"/>
      <c r="Q63" s="34" t="s">
        <v>79</v>
      </c>
      <c r="R63" s="102" t="s">
        <v>1961</v>
      </c>
      <c r="S63" s="117"/>
      <c r="T63" s="117"/>
      <c r="U63" s="118" t="s">
        <v>115</v>
      </c>
      <c r="V63" s="115" t="s">
        <v>1960</v>
      </c>
      <c r="W63" s="119"/>
    </row>
    <row r="64" spans="1:23" ht="4.5" customHeight="1">
      <c r="A64" s="121"/>
      <c r="B64" s="122"/>
      <c r="C64" s="123"/>
      <c r="D64" s="124"/>
      <c r="E64" s="125"/>
      <c r="F64" s="126"/>
      <c r="G64" s="127"/>
      <c r="H64" s="127"/>
      <c r="I64" s="123"/>
      <c r="J64" s="122"/>
      <c r="K64" s="128"/>
      <c r="L64" s="129"/>
      <c r="M64" s="121"/>
      <c r="N64" s="122"/>
      <c r="O64" s="123"/>
      <c r="P64" s="124"/>
      <c r="Q64" s="125"/>
      <c r="R64" s="126"/>
      <c r="S64" s="127"/>
      <c r="T64" s="127"/>
      <c r="U64" s="123"/>
      <c r="V64" s="122"/>
      <c r="W64" s="128"/>
    </row>
    <row r="65" spans="1:23" ht="12.75" customHeight="1">
      <c r="A65" s="130"/>
      <c r="B65" s="130" t="s">
        <v>117</v>
      </c>
      <c r="C65" s="131"/>
      <c r="D65" s="132" t="s">
        <v>118</v>
      </c>
      <c r="E65" s="132" t="s">
        <v>119</v>
      </c>
      <c r="F65" s="132" t="s">
        <v>120</v>
      </c>
      <c r="G65" s="133" t="s">
        <v>121</v>
      </c>
      <c r="H65" s="134"/>
      <c r="I65" s="131" t="s">
        <v>122</v>
      </c>
      <c r="J65" s="132" t="s">
        <v>117</v>
      </c>
      <c r="K65" s="130" t="s">
        <v>123</v>
      </c>
      <c r="L65" s="26">
        <v>150</v>
      </c>
      <c r="M65" s="130"/>
      <c r="N65" s="130" t="s">
        <v>117</v>
      </c>
      <c r="O65" s="131"/>
      <c r="P65" s="132" t="s">
        <v>118</v>
      </c>
      <c r="Q65" s="132" t="s">
        <v>119</v>
      </c>
      <c r="R65" s="132" t="s">
        <v>120</v>
      </c>
      <c r="S65" s="133" t="s">
        <v>121</v>
      </c>
      <c r="T65" s="134"/>
      <c r="U65" s="131" t="s">
        <v>122</v>
      </c>
      <c r="V65" s="132" t="s">
        <v>117</v>
      </c>
      <c r="W65" s="135" t="s">
        <v>123</v>
      </c>
    </row>
    <row r="66" spans="1:23" ht="12.75">
      <c r="A66" s="136" t="s">
        <v>123</v>
      </c>
      <c r="B66" s="136" t="s">
        <v>124</v>
      </c>
      <c r="C66" s="137" t="s">
        <v>125</v>
      </c>
      <c r="D66" s="138" t="s">
        <v>126</v>
      </c>
      <c r="E66" s="138" t="s">
        <v>127</v>
      </c>
      <c r="F66" s="138"/>
      <c r="G66" s="139" t="s">
        <v>125</v>
      </c>
      <c r="H66" s="139" t="s">
        <v>122</v>
      </c>
      <c r="I66" s="137"/>
      <c r="J66" s="136" t="s">
        <v>124</v>
      </c>
      <c r="K66" s="136"/>
      <c r="L66" s="26">
        <v>150</v>
      </c>
      <c r="M66" s="136" t="s">
        <v>123</v>
      </c>
      <c r="N66" s="136" t="s">
        <v>124</v>
      </c>
      <c r="O66" s="137" t="s">
        <v>125</v>
      </c>
      <c r="P66" s="138" t="s">
        <v>126</v>
      </c>
      <c r="Q66" s="138" t="s">
        <v>127</v>
      </c>
      <c r="R66" s="138"/>
      <c r="S66" s="139" t="s">
        <v>125</v>
      </c>
      <c r="T66" s="139" t="s">
        <v>122</v>
      </c>
      <c r="U66" s="137"/>
      <c r="V66" s="136" t="s">
        <v>124</v>
      </c>
      <c r="W66" s="140"/>
    </row>
    <row r="67" spans="1:23" ht="16.5" customHeight="1">
      <c r="A67" s="141">
        <v>4.0625</v>
      </c>
      <c r="B67" s="142">
        <v>6</v>
      </c>
      <c r="C67" s="143">
        <v>5</v>
      </c>
      <c r="D67" s="185" t="s">
        <v>372</v>
      </c>
      <c r="E67" s="144" t="s">
        <v>100</v>
      </c>
      <c r="F67" s="145">
        <v>12</v>
      </c>
      <c r="G67" s="146">
        <v>1430</v>
      </c>
      <c r="H67" s="146"/>
      <c r="I67" s="147">
        <v>6</v>
      </c>
      <c r="J67" s="148">
        <v>2</v>
      </c>
      <c r="K67" s="187">
        <v>-4.0625</v>
      </c>
      <c r="L67" s="26"/>
      <c r="M67" s="141">
        <v>-9.125</v>
      </c>
      <c r="N67" s="142">
        <v>0</v>
      </c>
      <c r="O67" s="143">
        <v>5</v>
      </c>
      <c r="P67" s="185" t="s">
        <v>130</v>
      </c>
      <c r="Q67" s="144" t="s">
        <v>109</v>
      </c>
      <c r="R67" s="145">
        <v>10</v>
      </c>
      <c r="S67" s="146"/>
      <c r="T67" s="146">
        <v>620</v>
      </c>
      <c r="U67" s="147">
        <v>6</v>
      </c>
      <c r="V67" s="148">
        <v>8</v>
      </c>
      <c r="W67" s="183">
        <v>9.125</v>
      </c>
    </row>
    <row r="68" spans="1:23" ht="16.5" customHeight="1">
      <c r="A68" s="141">
        <v>4.0625</v>
      </c>
      <c r="B68" s="142">
        <v>6</v>
      </c>
      <c r="C68" s="143">
        <v>8</v>
      </c>
      <c r="D68" s="185" t="s">
        <v>372</v>
      </c>
      <c r="E68" s="144" t="s">
        <v>100</v>
      </c>
      <c r="F68" s="145">
        <v>12</v>
      </c>
      <c r="G68" s="146">
        <v>1430</v>
      </c>
      <c r="H68" s="146"/>
      <c r="I68" s="147">
        <v>3</v>
      </c>
      <c r="J68" s="148">
        <v>2</v>
      </c>
      <c r="K68" s="187">
        <v>-4.0625</v>
      </c>
      <c r="L68" s="26"/>
      <c r="M68" s="141">
        <v>1.0625</v>
      </c>
      <c r="N68" s="142">
        <v>5</v>
      </c>
      <c r="O68" s="143">
        <v>8</v>
      </c>
      <c r="P68" s="185" t="s">
        <v>224</v>
      </c>
      <c r="Q68" s="144" t="s">
        <v>115</v>
      </c>
      <c r="R68" s="150">
        <v>10</v>
      </c>
      <c r="S68" s="146"/>
      <c r="T68" s="146">
        <v>170</v>
      </c>
      <c r="U68" s="147">
        <v>3</v>
      </c>
      <c r="V68" s="148">
        <v>3</v>
      </c>
      <c r="W68" s="183">
        <v>-1.0625</v>
      </c>
    </row>
    <row r="69" spans="1:23" ht="16.5" customHeight="1">
      <c r="A69" s="141">
        <v>-9.1875</v>
      </c>
      <c r="B69" s="142">
        <v>0</v>
      </c>
      <c r="C69" s="143">
        <v>1</v>
      </c>
      <c r="D69" s="185" t="s">
        <v>179</v>
      </c>
      <c r="E69" s="144" t="s">
        <v>100</v>
      </c>
      <c r="F69" s="145">
        <v>11</v>
      </c>
      <c r="G69" s="146">
        <v>650</v>
      </c>
      <c r="H69" s="146"/>
      <c r="I69" s="147">
        <v>9</v>
      </c>
      <c r="J69" s="148">
        <v>8</v>
      </c>
      <c r="K69" s="187">
        <v>9.1875</v>
      </c>
      <c r="L69" s="26"/>
      <c r="M69" s="141">
        <v>-0.875</v>
      </c>
      <c r="N69" s="142">
        <v>2</v>
      </c>
      <c r="O69" s="143">
        <v>1</v>
      </c>
      <c r="P69" s="185" t="s">
        <v>181</v>
      </c>
      <c r="Q69" s="144" t="s">
        <v>100</v>
      </c>
      <c r="R69" s="150">
        <v>4</v>
      </c>
      <c r="S69" s="146"/>
      <c r="T69" s="146">
        <v>250</v>
      </c>
      <c r="U69" s="147">
        <v>9</v>
      </c>
      <c r="V69" s="148">
        <v>6</v>
      </c>
      <c r="W69" s="183">
        <v>0.875</v>
      </c>
    </row>
    <row r="70" spans="1:23" ht="16.5" customHeight="1">
      <c r="A70" s="141">
        <v>4.0625</v>
      </c>
      <c r="B70" s="142">
        <v>6</v>
      </c>
      <c r="C70" s="143">
        <v>4</v>
      </c>
      <c r="D70" s="185" t="s">
        <v>1451</v>
      </c>
      <c r="E70" s="144" t="s">
        <v>100</v>
      </c>
      <c r="F70" s="150">
        <v>12</v>
      </c>
      <c r="G70" s="146">
        <v>1430</v>
      </c>
      <c r="H70" s="146"/>
      <c r="I70" s="147">
        <v>2</v>
      </c>
      <c r="J70" s="148">
        <v>2</v>
      </c>
      <c r="K70" s="187">
        <v>-4.0625</v>
      </c>
      <c r="L70" s="26"/>
      <c r="M70" s="141">
        <v>1.0625</v>
      </c>
      <c r="N70" s="142">
        <v>5</v>
      </c>
      <c r="O70" s="143">
        <v>4</v>
      </c>
      <c r="P70" s="185" t="s">
        <v>224</v>
      </c>
      <c r="Q70" s="144" t="s">
        <v>115</v>
      </c>
      <c r="R70" s="150">
        <v>10</v>
      </c>
      <c r="S70" s="146"/>
      <c r="T70" s="146">
        <v>170</v>
      </c>
      <c r="U70" s="147">
        <v>2</v>
      </c>
      <c r="V70" s="148">
        <v>3</v>
      </c>
      <c r="W70" s="183">
        <v>-1.0625</v>
      </c>
    </row>
    <row r="71" spans="1:23" ht="16.5" customHeight="1">
      <c r="A71" s="141">
        <v>-8.875</v>
      </c>
      <c r="B71" s="142">
        <v>2</v>
      </c>
      <c r="C71" s="143">
        <v>7</v>
      </c>
      <c r="D71" s="185" t="s">
        <v>179</v>
      </c>
      <c r="E71" s="144" t="s">
        <v>100</v>
      </c>
      <c r="F71" s="150">
        <v>12</v>
      </c>
      <c r="G71" s="146">
        <v>680</v>
      </c>
      <c r="H71" s="146"/>
      <c r="I71" s="147">
        <v>10</v>
      </c>
      <c r="J71" s="148">
        <v>6</v>
      </c>
      <c r="K71" s="187">
        <v>8.875</v>
      </c>
      <c r="L71" s="26"/>
      <c r="M71" s="141">
        <v>2</v>
      </c>
      <c r="N71" s="142">
        <v>8</v>
      </c>
      <c r="O71" s="143">
        <v>7</v>
      </c>
      <c r="P71" s="185" t="s">
        <v>133</v>
      </c>
      <c r="Q71" s="144" t="s">
        <v>100</v>
      </c>
      <c r="R71" s="150">
        <v>6</v>
      </c>
      <c r="S71" s="146"/>
      <c r="T71" s="146">
        <v>150</v>
      </c>
      <c r="U71" s="147">
        <v>10</v>
      </c>
      <c r="V71" s="148">
        <v>0</v>
      </c>
      <c r="W71" s="183">
        <v>-2</v>
      </c>
    </row>
    <row r="72" spans="1:23" s="39" customFormat="1" ht="30" customHeight="1">
      <c r="A72" s="27"/>
      <c r="B72" s="27"/>
      <c r="C72" s="54"/>
      <c r="D72" s="27"/>
      <c r="E72" s="27"/>
      <c r="F72" s="27"/>
      <c r="G72" s="27"/>
      <c r="H72" s="27"/>
      <c r="I72" s="54"/>
      <c r="J72" s="27"/>
      <c r="K72" s="27"/>
      <c r="L72" s="52"/>
      <c r="M72" s="27"/>
      <c r="N72" s="27"/>
      <c r="O72" s="54"/>
      <c r="P72" s="27"/>
      <c r="Q72" s="27"/>
      <c r="R72" s="27"/>
      <c r="S72" s="27"/>
      <c r="T72" s="27"/>
      <c r="U72" s="54"/>
      <c r="V72" s="27"/>
      <c r="W72" s="27"/>
    </row>
    <row r="73" spans="1:23" s="39" customFormat="1" ht="15">
      <c r="A73" s="18"/>
      <c r="B73" s="19" t="s">
        <v>61</v>
      </c>
      <c r="C73" s="20"/>
      <c r="D73" s="19"/>
      <c r="E73" s="21" t="s">
        <v>227</v>
      </c>
      <c r="F73" s="22"/>
      <c r="G73" s="23" t="s">
        <v>63</v>
      </c>
      <c r="H73" s="23"/>
      <c r="I73" s="24" t="s">
        <v>137</v>
      </c>
      <c r="J73" s="24"/>
      <c r="K73" s="25"/>
      <c r="L73" s="26">
        <v>150</v>
      </c>
      <c r="M73" s="18"/>
      <c r="N73" s="19" t="s">
        <v>61</v>
      </c>
      <c r="O73" s="20"/>
      <c r="P73" s="19"/>
      <c r="Q73" s="21" t="s">
        <v>228</v>
      </c>
      <c r="R73" s="22"/>
      <c r="S73" s="23" t="s">
        <v>63</v>
      </c>
      <c r="T73" s="23"/>
      <c r="U73" s="24" t="s">
        <v>139</v>
      </c>
      <c r="V73" s="24"/>
      <c r="W73" s="25"/>
    </row>
    <row r="74" spans="1:23" s="39" customFormat="1" ht="12.75">
      <c r="A74" s="28"/>
      <c r="B74" s="28"/>
      <c r="C74" s="29"/>
      <c r="D74" s="30"/>
      <c r="E74" s="30"/>
      <c r="F74" s="30"/>
      <c r="G74" s="31" t="s">
        <v>67</v>
      </c>
      <c r="H74" s="31"/>
      <c r="I74" s="24" t="s">
        <v>141</v>
      </c>
      <c r="J74" s="24"/>
      <c r="K74" s="25"/>
      <c r="L74" s="26">
        <v>150</v>
      </c>
      <c r="M74" s="28"/>
      <c r="N74" s="28"/>
      <c r="O74" s="29"/>
      <c r="P74" s="30"/>
      <c r="Q74" s="30"/>
      <c r="R74" s="30"/>
      <c r="S74" s="31" t="s">
        <v>67</v>
      </c>
      <c r="T74" s="31"/>
      <c r="U74" s="24" t="s">
        <v>68</v>
      </c>
      <c r="V74" s="24"/>
      <c r="W74" s="25"/>
    </row>
    <row r="75" spans="1:23" s="39" customFormat="1" ht="4.5" customHeight="1">
      <c r="A75" s="82"/>
      <c r="B75" s="83"/>
      <c r="C75" s="84"/>
      <c r="D75" s="85"/>
      <c r="E75" s="86"/>
      <c r="F75" s="87"/>
      <c r="G75" s="88"/>
      <c r="H75" s="88"/>
      <c r="I75" s="84"/>
      <c r="J75" s="83"/>
      <c r="K75" s="89"/>
      <c r="L75" s="81"/>
      <c r="M75" s="82"/>
      <c r="N75" s="83"/>
      <c r="O75" s="84"/>
      <c r="P75" s="85"/>
      <c r="Q75" s="86"/>
      <c r="R75" s="87"/>
      <c r="S75" s="88"/>
      <c r="T75" s="88"/>
      <c r="U75" s="84"/>
      <c r="V75" s="83"/>
      <c r="W75" s="89"/>
    </row>
    <row r="76" spans="1:23" s="39" customFormat="1" ht="12.75" customHeight="1">
      <c r="A76" s="90"/>
      <c r="B76" s="91"/>
      <c r="C76" s="92"/>
      <c r="D76" s="93"/>
      <c r="E76" s="34" t="s">
        <v>70</v>
      </c>
      <c r="F76" s="94" t="s">
        <v>1453</v>
      </c>
      <c r="G76" s="95"/>
      <c r="H76" s="96"/>
      <c r="I76" s="42"/>
      <c r="J76" s="275"/>
      <c r="K76" s="209"/>
      <c r="L76" s="98"/>
      <c r="M76" s="90"/>
      <c r="N76" s="91"/>
      <c r="O76" s="92"/>
      <c r="P76" s="93"/>
      <c r="Q76" s="34" t="s">
        <v>70</v>
      </c>
      <c r="R76" s="94" t="s">
        <v>1962</v>
      </c>
      <c r="S76" s="95"/>
      <c r="T76" s="96"/>
      <c r="U76" s="42"/>
      <c r="V76" s="275"/>
      <c r="W76" s="209"/>
    </row>
    <row r="77" spans="1:23" s="39" customFormat="1" ht="12.75" customHeight="1">
      <c r="A77" s="90"/>
      <c r="B77" s="91"/>
      <c r="C77" s="92"/>
      <c r="D77" s="93"/>
      <c r="E77" s="40" t="s">
        <v>73</v>
      </c>
      <c r="F77" s="94" t="s">
        <v>605</v>
      </c>
      <c r="G77" s="99"/>
      <c r="H77" s="96"/>
      <c r="I77" s="44"/>
      <c r="J77" s="276">
        <f>IF(F76&amp;F77&amp;F78&amp;F79="","",(LEN(F76&amp;F77&amp;F78&amp;F79)-LEN(SUBSTITUTE(F76&amp;F77&amp;F78&amp;F79,"Т","")))*4+(LEN(F76&amp;F77&amp;F78&amp;F79)-LEN(SUBSTITUTE(F76&amp;F77&amp;F78&amp;F79,"К","")))*3+(LEN(F76&amp;F77&amp;F78&amp;F79)-LEN(SUBSTITUTE(F76&amp;F77&amp;F78&amp;F79,"Д","")))*2+(LEN(F76&amp;F77&amp;F78&amp;F79)-LEN(SUBSTITUTE(F76&amp;F77&amp;F78&amp;F79,"В","")))+0.1)</f>
        <v>10.1</v>
      </c>
      <c r="K77" s="277"/>
      <c r="L77" s="98"/>
      <c r="M77" s="90"/>
      <c r="N77" s="91"/>
      <c r="O77" s="92"/>
      <c r="P77" s="93"/>
      <c r="Q77" s="40" t="s">
        <v>73</v>
      </c>
      <c r="R77" s="94" t="s">
        <v>515</v>
      </c>
      <c r="S77" s="99"/>
      <c r="T77" s="96"/>
      <c r="U77" s="44"/>
      <c r="V77" s="276">
        <f>IF(R76&amp;R77&amp;R78&amp;R79="","",(LEN(R76&amp;R77&amp;R78&amp;R79)-LEN(SUBSTITUTE(R76&amp;R77&amp;R78&amp;R79,"Т","")))*4+(LEN(R76&amp;R77&amp;R78&amp;R79)-LEN(SUBSTITUTE(R76&amp;R77&amp;R78&amp;R79,"К","")))*3+(LEN(R76&amp;R77&amp;R78&amp;R79)-LEN(SUBSTITUTE(R76&amp;R77&amp;R78&amp;R79,"Д","")))*2+(LEN(R76&amp;R77&amp;R78&amp;R79)-LEN(SUBSTITUTE(R76&amp;R77&amp;R78&amp;R79,"В","")))+0.1)</f>
        <v>5.1</v>
      </c>
      <c r="W77" s="277"/>
    </row>
    <row r="78" spans="1:23" s="39" customFormat="1" ht="12.75" customHeight="1">
      <c r="A78" s="90"/>
      <c r="B78" s="91"/>
      <c r="C78" s="92"/>
      <c r="D78" s="93"/>
      <c r="E78" s="40" t="s">
        <v>76</v>
      </c>
      <c r="F78" s="94" t="s">
        <v>1103</v>
      </c>
      <c r="G78" s="95"/>
      <c r="H78" s="96"/>
      <c r="I78" s="278">
        <f>IF(J77="","",(LEN(B80&amp;B81&amp;B82&amp;B83)-LEN(SUBSTITUTE(B80&amp;B81&amp;B82&amp;B83,"Т","")))*4+(LEN(B80&amp;B81&amp;B82&amp;B83)-LEN(SUBSTITUTE(B80&amp;B81&amp;B82&amp;B83,"К","")))*3+(LEN(B80&amp;B81&amp;B82&amp;B83)-LEN(SUBSTITUTE(B80&amp;B81&amp;B82&amp;B83,"Д","")))*2+(LEN(B80&amp;B81&amp;B82&amp;B83)-LEN(SUBSTITUTE(B80&amp;B81&amp;B82&amp;B83,"В","")))+0.1)</f>
        <v>11.1</v>
      </c>
      <c r="J78" s="276" t="str">
        <f>IF(J77="","","+")</f>
        <v>+</v>
      </c>
      <c r="K78" s="279">
        <f>IF(J77="","",(LEN(H80&amp;H81&amp;H82&amp;H83)-LEN(SUBSTITUTE(H80&amp;H81&amp;H82&amp;H83,"Т","")))*4+(LEN(H80&amp;H81&amp;H82&amp;H83)-LEN(SUBSTITUTE(H80&amp;H81&amp;H82&amp;H83,"К","")))*3+(LEN(H80&amp;H81&amp;H82&amp;H83)-LEN(SUBSTITUTE(H80&amp;H81&amp;H82&amp;H83,"Д","")))*2+(LEN(H80&amp;H81&amp;H82&amp;H83)-LEN(SUBSTITUTE(H80&amp;H81&amp;H82&amp;H83,"В","")))+0.1)</f>
        <v>11.1</v>
      </c>
      <c r="L78" s="98"/>
      <c r="M78" s="90"/>
      <c r="N78" s="91"/>
      <c r="O78" s="92"/>
      <c r="P78" s="93"/>
      <c r="Q78" s="40" t="s">
        <v>76</v>
      </c>
      <c r="R78" s="100" t="s">
        <v>325</v>
      </c>
      <c r="S78" s="95"/>
      <c r="T78" s="96"/>
      <c r="U78" s="278">
        <f>IF(V77="","",(LEN(N80&amp;N81&amp;N82&amp;N83)-LEN(SUBSTITUTE(N80&amp;N81&amp;N82&amp;N83,"Т","")))*4+(LEN(N80&amp;N81&amp;N82&amp;N83)-LEN(SUBSTITUTE(N80&amp;N81&amp;N82&amp;N83,"К","")))*3+(LEN(N80&amp;N81&amp;N82&amp;N83)-LEN(SUBSTITUTE(N80&amp;N81&amp;N82&amp;N83,"Д","")))*2+(LEN(N80&amp;N81&amp;N82&amp;N83)-LEN(SUBSTITUTE(N80&amp;N81&amp;N82&amp;N83,"В","")))+0.1)</f>
        <v>19.1</v>
      </c>
      <c r="V78" s="276" t="str">
        <f>IF(V77="","","+")</f>
        <v>+</v>
      </c>
      <c r="W78" s="279">
        <f>IF(V77="","",(LEN(T80&amp;T81&amp;T82&amp;T83)-LEN(SUBSTITUTE(T80&amp;T81&amp;T82&amp;T83,"Т","")))*4+(LEN(T80&amp;T81&amp;T82&amp;T83)-LEN(SUBSTITUTE(T80&amp;T81&amp;T82&amp;T83,"К","")))*3+(LEN(T80&amp;T81&amp;T82&amp;T83)-LEN(SUBSTITUTE(T80&amp;T81&amp;T82&amp;T83,"Д","")))*2+(LEN(T80&amp;T81&amp;T82&amp;T83)-LEN(SUBSTITUTE(T80&amp;T81&amp;T82&amp;T83,"В","")))+0.1)</f>
        <v>7.1</v>
      </c>
    </row>
    <row r="79" spans="1:23" s="39" customFormat="1" ht="12.75" customHeight="1">
      <c r="A79" s="90"/>
      <c r="B79" s="91"/>
      <c r="C79" s="92"/>
      <c r="D79" s="93"/>
      <c r="E79" s="34" t="s">
        <v>79</v>
      </c>
      <c r="F79" s="94" t="s">
        <v>1241</v>
      </c>
      <c r="G79" s="95"/>
      <c r="H79" s="96"/>
      <c r="I79" s="44"/>
      <c r="J79" s="276">
        <f>IF(J77="","",(LEN(F84&amp;F85&amp;F86&amp;F87)-LEN(SUBSTITUTE(F84&amp;F85&amp;F86&amp;F87,"Т","")))*4+(LEN(F84&amp;F85&amp;F86&amp;F87)-LEN(SUBSTITUTE(F84&amp;F85&amp;F86&amp;F87,"К","")))*3+(LEN(F84&amp;F85&amp;F86&amp;F87)-LEN(SUBSTITUTE(F84&amp;F85&amp;F86&amp;F87,"Д","")))*2+(LEN(F84&amp;F85&amp;F86&amp;F87)-LEN(SUBSTITUTE(F84&amp;F85&amp;F86&amp;F87,"В","")))+0.1)</f>
        <v>8.1</v>
      </c>
      <c r="K79" s="277"/>
      <c r="L79" s="98"/>
      <c r="M79" s="90"/>
      <c r="N79" s="91"/>
      <c r="O79" s="92"/>
      <c r="P79" s="93"/>
      <c r="Q79" s="34" t="s">
        <v>79</v>
      </c>
      <c r="R79" s="94" t="s">
        <v>319</v>
      </c>
      <c r="S79" s="95"/>
      <c r="T79" s="96"/>
      <c r="U79" s="44"/>
      <c r="V79" s="276">
        <f>IF(V77="","",(LEN(R84&amp;R85&amp;R86&amp;R87)-LEN(SUBSTITUTE(R84&amp;R85&amp;R86&amp;R87,"Т","")))*4+(LEN(R84&amp;R85&amp;R86&amp;R87)-LEN(SUBSTITUTE(R84&amp;R85&amp;R86&amp;R87,"К","")))*3+(LEN(R84&amp;R85&amp;R86&amp;R87)-LEN(SUBSTITUTE(R84&amp;R85&amp;R86&amp;R87,"Д","")))*2+(LEN(R84&amp;R85&amp;R86&amp;R87)-LEN(SUBSTITUTE(R84&amp;R85&amp;R86&amp;R87,"В","")))+0.1)</f>
        <v>9.1</v>
      </c>
      <c r="W79" s="277"/>
    </row>
    <row r="80" spans="1:23" s="39" customFormat="1" ht="12.75" customHeight="1">
      <c r="A80" s="101" t="s">
        <v>70</v>
      </c>
      <c r="B80" s="102" t="s">
        <v>142</v>
      </c>
      <c r="C80" s="92"/>
      <c r="D80" s="93"/>
      <c r="E80" s="103"/>
      <c r="F80" s="95"/>
      <c r="G80" s="34" t="s">
        <v>70</v>
      </c>
      <c r="H80" s="104" t="s">
        <v>1963</v>
      </c>
      <c r="I80" s="95"/>
      <c r="J80" s="99"/>
      <c r="K80" s="97"/>
      <c r="L80" s="98"/>
      <c r="M80" s="101" t="s">
        <v>70</v>
      </c>
      <c r="N80" s="102" t="s">
        <v>304</v>
      </c>
      <c r="O80" s="92"/>
      <c r="P80" s="93"/>
      <c r="Q80" s="103"/>
      <c r="R80" s="95"/>
      <c r="S80" s="34" t="s">
        <v>70</v>
      </c>
      <c r="T80" s="104" t="s">
        <v>1964</v>
      </c>
      <c r="U80" s="95"/>
      <c r="V80" s="99"/>
      <c r="W80" s="97"/>
    </row>
    <row r="81" spans="1:23" s="39" customFormat="1" ht="12.75" customHeight="1">
      <c r="A81" s="105" t="s">
        <v>73</v>
      </c>
      <c r="B81" s="102" t="s">
        <v>1965</v>
      </c>
      <c r="C81" s="106"/>
      <c r="D81" s="93"/>
      <c r="E81" s="103"/>
      <c r="F81" s="107"/>
      <c r="G81" s="40" t="s">
        <v>73</v>
      </c>
      <c r="H81" s="104" t="s">
        <v>161</v>
      </c>
      <c r="I81" s="95"/>
      <c r="J81" s="99"/>
      <c r="K81" s="97"/>
      <c r="L81" s="98"/>
      <c r="M81" s="105" t="s">
        <v>73</v>
      </c>
      <c r="N81" s="102" t="s">
        <v>1966</v>
      </c>
      <c r="O81" s="106"/>
      <c r="P81" s="93"/>
      <c r="Q81" s="103"/>
      <c r="R81" s="107"/>
      <c r="S81" s="40" t="s">
        <v>73</v>
      </c>
      <c r="T81" s="104" t="s">
        <v>553</v>
      </c>
      <c r="U81" s="95"/>
      <c r="V81" s="99"/>
      <c r="W81" s="97"/>
    </row>
    <row r="82" spans="1:23" s="39" customFormat="1" ht="12.75" customHeight="1">
      <c r="A82" s="105" t="s">
        <v>76</v>
      </c>
      <c r="B82" s="102" t="s">
        <v>504</v>
      </c>
      <c r="C82" s="92"/>
      <c r="D82" s="93"/>
      <c r="E82" s="103"/>
      <c r="F82" s="107"/>
      <c r="G82" s="40" t="s">
        <v>76</v>
      </c>
      <c r="H82" s="104" t="s">
        <v>553</v>
      </c>
      <c r="I82" s="95"/>
      <c r="J82" s="95"/>
      <c r="K82" s="97"/>
      <c r="L82" s="98"/>
      <c r="M82" s="105" t="s">
        <v>76</v>
      </c>
      <c r="N82" s="102" t="s">
        <v>1967</v>
      </c>
      <c r="O82" s="92"/>
      <c r="P82" s="93"/>
      <c r="Q82" s="103"/>
      <c r="R82" s="107"/>
      <c r="S82" s="40" t="s">
        <v>76</v>
      </c>
      <c r="T82" s="104" t="s">
        <v>1203</v>
      </c>
      <c r="U82" s="95"/>
      <c r="V82" s="95"/>
      <c r="W82" s="97"/>
    </row>
    <row r="83" spans="1:23" s="39" customFormat="1" ht="12.75" customHeight="1">
      <c r="A83" s="101" t="s">
        <v>79</v>
      </c>
      <c r="B83" s="102" t="s">
        <v>505</v>
      </c>
      <c r="C83" s="106"/>
      <c r="D83" s="93"/>
      <c r="E83" s="103"/>
      <c r="F83" s="95"/>
      <c r="G83" s="34" t="s">
        <v>79</v>
      </c>
      <c r="H83" s="104" t="s">
        <v>1968</v>
      </c>
      <c r="I83" s="95"/>
      <c r="J83" s="108" t="s">
        <v>96</v>
      </c>
      <c r="K83" s="97"/>
      <c r="L83" s="98"/>
      <c r="M83" s="101" t="s">
        <v>79</v>
      </c>
      <c r="N83" s="102" t="s">
        <v>155</v>
      </c>
      <c r="O83" s="106"/>
      <c r="P83" s="93"/>
      <c r="Q83" s="103"/>
      <c r="R83" s="95"/>
      <c r="S83" s="34" t="s">
        <v>79</v>
      </c>
      <c r="T83" s="104" t="s">
        <v>1069</v>
      </c>
      <c r="U83" s="95"/>
      <c r="V83" s="108" t="s">
        <v>96</v>
      </c>
      <c r="W83" s="97"/>
    </row>
    <row r="84" spans="1:23" s="39" customFormat="1" ht="12.75" customHeight="1">
      <c r="A84" s="110"/>
      <c r="B84" s="106"/>
      <c r="C84" s="106"/>
      <c r="D84" s="93"/>
      <c r="E84" s="34" t="s">
        <v>70</v>
      </c>
      <c r="F84" s="100" t="s">
        <v>265</v>
      </c>
      <c r="G84" s="95"/>
      <c r="H84" s="111"/>
      <c r="I84" s="112" t="s">
        <v>100</v>
      </c>
      <c r="J84" s="113" t="s">
        <v>1969</v>
      </c>
      <c r="K84" s="97"/>
      <c r="L84" s="98"/>
      <c r="M84" s="110"/>
      <c r="N84" s="106"/>
      <c r="O84" s="106"/>
      <c r="P84" s="93"/>
      <c r="Q84" s="34" t="s">
        <v>70</v>
      </c>
      <c r="R84" s="94" t="s">
        <v>1138</v>
      </c>
      <c r="S84" s="95"/>
      <c r="T84" s="111"/>
      <c r="U84" s="112" t="s">
        <v>100</v>
      </c>
      <c r="V84" s="113" t="s">
        <v>1970</v>
      </c>
      <c r="W84" s="97"/>
    </row>
    <row r="85" spans="1:23" s="39" customFormat="1" ht="12.75" customHeight="1">
      <c r="A85" s="90"/>
      <c r="B85" s="114" t="s">
        <v>104</v>
      </c>
      <c r="C85" s="92"/>
      <c r="D85" s="93"/>
      <c r="E85" s="40" t="s">
        <v>73</v>
      </c>
      <c r="F85" s="94" t="s">
        <v>1516</v>
      </c>
      <c r="G85" s="95"/>
      <c r="H85" s="96"/>
      <c r="I85" s="112" t="s">
        <v>5</v>
      </c>
      <c r="J85" s="115" t="s">
        <v>1969</v>
      </c>
      <c r="K85" s="97"/>
      <c r="L85" s="98"/>
      <c r="M85" s="90"/>
      <c r="N85" s="114" t="s">
        <v>104</v>
      </c>
      <c r="O85" s="92"/>
      <c r="P85" s="93"/>
      <c r="Q85" s="40" t="s">
        <v>73</v>
      </c>
      <c r="R85" s="94" t="s">
        <v>1971</v>
      </c>
      <c r="S85" s="95"/>
      <c r="T85" s="96"/>
      <c r="U85" s="112" t="s">
        <v>5</v>
      </c>
      <c r="V85" s="115" t="s">
        <v>1970</v>
      </c>
      <c r="W85" s="97"/>
    </row>
    <row r="86" spans="1:23" s="39" customFormat="1" ht="12.75" customHeight="1">
      <c r="A86" s="90"/>
      <c r="B86" s="114" t="s">
        <v>1972</v>
      </c>
      <c r="C86" s="92"/>
      <c r="D86" s="93"/>
      <c r="E86" s="40" t="s">
        <v>76</v>
      </c>
      <c r="F86" s="94" t="s">
        <v>978</v>
      </c>
      <c r="G86" s="99"/>
      <c r="H86" s="96"/>
      <c r="I86" s="112" t="s">
        <v>109</v>
      </c>
      <c r="J86" s="115" t="s">
        <v>1973</v>
      </c>
      <c r="K86" s="97"/>
      <c r="L86" s="98"/>
      <c r="M86" s="90"/>
      <c r="N86" s="114" t="s">
        <v>1160</v>
      </c>
      <c r="O86" s="92"/>
      <c r="P86" s="93"/>
      <c r="Q86" s="40" t="s">
        <v>76</v>
      </c>
      <c r="R86" s="94" t="s">
        <v>161</v>
      </c>
      <c r="S86" s="99"/>
      <c r="T86" s="96"/>
      <c r="U86" s="112" t="s">
        <v>109</v>
      </c>
      <c r="V86" s="115" t="s">
        <v>1974</v>
      </c>
      <c r="W86" s="97"/>
    </row>
    <row r="87" spans="1:23" s="39" customFormat="1" ht="12.75" customHeight="1">
      <c r="A87" s="116"/>
      <c r="B87" s="117"/>
      <c r="C87" s="117"/>
      <c r="D87" s="93"/>
      <c r="E87" s="34" t="s">
        <v>79</v>
      </c>
      <c r="F87" s="102" t="s">
        <v>628</v>
      </c>
      <c r="G87" s="117"/>
      <c r="H87" s="117"/>
      <c r="I87" s="118" t="s">
        <v>115</v>
      </c>
      <c r="J87" s="115" t="s">
        <v>1975</v>
      </c>
      <c r="K87" s="119"/>
      <c r="L87" s="120"/>
      <c r="M87" s="116"/>
      <c r="N87" s="117"/>
      <c r="O87" s="117"/>
      <c r="P87" s="93"/>
      <c r="Q87" s="34" t="s">
        <v>79</v>
      </c>
      <c r="R87" s="102" t="s">
        <v>1976</v>
      </c>
      <c r="S87" s="117"/>
      <c r="T87" s="117"/>
      <c r="U87" s="118" t="s">
        <v>115</v>
      </c>
      <c r="V87" s="115" t="s">
        <v>1974</v>
      </c>
      <c r="W87" s="119"/>
    </row>
    <row r="88" spans="1:23" ht="4.5" customHeight="1">
      <c r="A88" s="121"/>
      <c r="B88" s="122"/>
      <c r="C88" s="123"/>
      <c r="D88" s="124"/>
      <c r="E88" s="125"/>
      <c r="F88" s="126"/>
      <c r="G88" s="127"/>
      <c r="H88" s="127"/>
      <c r="I88" s="123"/>
      <c r="J88" s="122"/>
      <c r="K88" s="128"/>
      <c r="L88" s="129"/>
      <c r="M88" s="121"/>
      <c r="N88" s="122"/>
      <c r="O88" s="123"/>
      <c r="P88" s="124"/>
      <c r="Q88" s="125"/>
      <c r="R88" s="126"/>
      <c r="S88" s="127"/>
      <c r="T88" s="127"/>
      <c r="U88" s="123"/>
      <c r="V88" s="122"/>
      <c r="W88" s="128"/>
    </row>
    <row r="89" spans="1:23" ht="12.75" customHeight="1">
      <c r="A89" s="130"/>
      <c r="B89" s="130" t="s">
        <v>117</v>
      </c>
      <c r="C89" s="131"/>
      <c r="D89" s="132" t="s">
        <v>118</v>
      </c>
      <c r="E89" s="132" t="s">
        <v>119</v>
      </c>
      <c r="F89" s="132" t="s">
        <v>120</v>
      </c>
      <c r="G89" s="133" t="s">
        <v>121</v>
      </c>
      <c r="H89" s="134"/>
      <c r="I89" s="131" t="s">
        <v>122</v>
      </c>
      <c r="J89" s="132" t="s">
        <v>117</v>
      </c>
      <c r="K89" s="130" t="s">
        <v>123</v>
      </c>
      <c r="L89" s="26">
        <v>150</v>
      </c>
      <c r="M89" s="130"/>
      <c r="N89" s="130" t="s">
        <v>117</v>
      </c>
      <c r="O89" s="131"/>
      <c r="P89" s="132" t="s">
        <v>118</v>
      </c>
      <c r="Q89" s="132" t="s">
        <v>119</v>
      </c>
      <c r="R89" s="132" t="s">
        <v>120</v>
      </c>
      <c r="S89" s="133" t="s">
        <v>121</v>
      </c>
      <c r="T89" s="134"/>
      <c r="U89" s="131" t="s">
        <v>122</v>
      </c>
      <c r="V89" s="132" t="s">
        <v>117</v>
      </c>
      <c r="W89" s="135" t="s">
        <v>123</v>
      </c>
    </row>
    <row r="90" spans="1:23" ht="12.75">
      <c r="A90" s="136" t="s">
        <v>123</v>
      </c>
      <c r="B90" s="136" t="s">
        <v>124</v>
      </c>
      <c r="C90" s="137" t="s">
        <v>125</v>
      </c>
      <c r="D90" s="138" t="s">
        <v>126</v>
      </c>
      <c r="E90" s="138" t="s">
        <v>127</v>
      </c>
      <c r="F90" s="138"/>
      <c r="G90" s="139" t="s">
        <v>125</v>
      </c>
      <c r="H90" s="139" t="s">
        <v>122</v>
      </c>
      <c r="I90" s="137"/>
      <c r="J90" s="136" t="s">
        <v>124</v>
      </c>
      <c r="K90" s="136"/>
      <c r="L90" s="26">
        <v>150</v>
      </c>
      <c r="M90" s="136" t="s">
        <v>123</v>
      </c>
      <c r="N90" s="136" t="s">
        <v>124</v>
      </c>
      <c r="O90" s="137" t="s">
        <v>125</v>
      </c>
      <c r="P90" s="138" t="s">
        <v>126</v>
      </c>
      <c r="Q90" s="138" t="s">
        <v>127</v>
      </c>
      <c r="R90" s="138"/>
      <c r="S90" s="139" t="s">
        <v>125</v>
      </c>
      <c r="T90" s="139" t="s">
        <v>122</v>
      </c>
      <c r="U90" s="137"/>
      <c r="V90" s="136" t="s">
        <v>124</v>
      </c>
      <c r="W90" s="140"/>
    </row>
    <row r="91" spans="1:23" ht="16.5" customHeight="1">
      <c r="A91" s="141">
        <v>-1.3125</v>
      </c>
      <c r="B91" s="142">
        <v>2</v>
      </c>
      <c r="C91" s="143">
        <v>7</v>
      </c>
      <c r="D91" s="182" t="s">
        <v>181</v>
      </c>
      <c r="E91" s="144" t="s">
        <v>109</v>
      </c>
      <c r="F91" s="150">
        <v>8</v>
      </c>
      <c r="G91" s="146">
        <v>100</v>
      </c>
      <c r="H91" s="146"/>
      <c r="I91" s="147">
        <v>8</v>
      </c>
      <c r="J91" s="148">
        <v>6</v>
      </c>
      <c r="K91" s="187">
        <v>1.3125</v>
      </c>
      <c r="L91" s="26"/>
      <c r="M91" s="141">
        <v>-11.25</v>
      </c>
      <c r="N91" s="142">
        <v>0</v>
      </c>
      <c r="O91" s="143">
        <v>7</v>
      </c>
      <c r="P91" s="182" t="s">
        <v>1412</v>
      </c>
      <c r="Q91" s="144" t="s">
        <v>115</v>
      </c>
      <c r="R91" s="150">
        <v>12</v>
      </c>
      <c r="S91" s="146"/>
      <c r="T91" s="146">
        <v>920</v>
      </c>
      <c r="U91" s="147">
        <v>8</v>
      </c>
      <c r="V91" s="148">
        <v>8</v>
      </c>
      <c r="W91" s="183">
        <v>11.25</v>
      </c>
    </row>
    <row r="92" spans="1:23" ht="16.5" customHeight="1">
      <c r="A92" s="141">
        <v>1.4375</v>
      </c>
      <c r="B92" s="142">
        <v>5</v>
      </c>
      <c r="C92" s="143">
        <v>5</v>
      </c>
      <c r="D92" s="185" t="s">
        <v>179</v>
      </c>
      <c r="E92" s="144" t="s">
        <v>109</v>
      </c>
      <c r="F92" s="145">
        <v>8</v>
      </c>
      <c r="G92" s="146">
        <v>200</v>
      </c>
      <c r="H92" s="146"/>
      <c r="I92" s="147">
        <v>10</v>
      </c>
      <c r="J92" s="148">
        <v>3</v>
      </c>
      <c r="K92" s="187">
        <v>-1.4375</v>
      </c>
      <c r="L92" s="26"/>
      <c r="M92" s="141">
        <v>3.125</v>
      </c>
      <c r="N92" s="142">
        <v>6</v>
      </c>
      <c r="O92" s="143">
        <v>5</v>
      </c>
      <c r="P92" s="185" t="s">
        <v>301</v>
      </c>
      <c r="Q92" s="144" t="s">
        <v>115</v>
      </c>
      <c r="R92" s="145">
        <v>11</v>
      </c>
      <c r="S92" s="146"/>
      <c r="T92" s="146">
        <v>150</v>
      </c>
      <c r="U92" s="147">
        <v>10</v>
      </c>
      <c r="V92" s="148">
        <v>2</v>
      </c>
      <c r="W92" s="183">
        <v>-3.125</v>
      </c>
    </row>
    <row r="93" spans="1:23" ht="16.5" customHeight="1">
      <c r="A93" s="141">
        <v>4.0625</v>
      </c>
      <c r="B93" s="142">
        <v>8</v>
      </c>
      <c r="C93" s="143">
        <v>4</v>
      </c>
      <c r="D93" s="185" t="s">
        <v>179</v>
      </c>
      <c r="E93" s="144" t="s">
        <v>109</v>
      </c>
      <c r="F93" s="145">
        <v>7</v>
      </c>
      <c r="G93" s="146">
        <v>300</v>
      </c>
      <c r="H93" s="146"/>
      <c r="I93" s="147">
        <v>1</v>
      </c>
      <c r="J93" s="148">
        <v>0</v>
      </c>
      <c r="K93" s="187">
        <v>-4.0625</v>
      </c>
      <c r="L93" s="26"/>
      <c r="M93" s="141">
        <v>2.1875</v>
      </c>
      <c r="N93" s="142">
        <v>4</v>
      </c>
      <c r="O93" s="143">
        <v>4</v>
      </c>
      <c r="P93" s="185" t="s">
        <v>133</v>
      </c>
      <c r="Q93" s="144" t="s">
        <v>115</v>
      </c>
      <c r="R93" s="145">
        <v>12</v>
      </c>
      <c r="S93" s="146"/>
      <c r="T93" s="146">
        <v>170</v>
      </c>
      <c r="U93" s="147">
        <v>1</v>
      </c>
      <c r="V93" s="148">
        <v>4</v>
      </c>
      <c r="W93" s="183">
        <v>-2.1875</v>
      </c>
    </row>
    <row r="94" spans="1:23" ht="16.5" customHeight="1">
      <c r="A94" s="141">
        <v>1.4375</v>
      </c>
      <c r="B94" s="142">
        <v>5</v>
      </c>
      <c r="C94" s="143">
        <v>3</v>
      </c>
      <c r="D94" s="185" t="s">
        <v>181</v>
      </c>
      <c r="E94" s="144" t="s">
        <v>109</v>
      </c>
      <c r="F94" s="145">
        <v>7</v>
      </c>
      <c r="G94" s="146">
        <v>200</v>
      </c>
      <c r="H94" s="146"/>
      <c r="I94" s="147">
        <v>9</v>
      </c>
      <c r="J94" s="148">
        <v>3</v>
      </c>
      <c r="K94" s="189">
        <v>-1.4375</v>
      </c>
      <c r="L94" s="26"/>
      <c r="M94" s="141">
        <v>-5.375</v>
      </c>
      <c r="N94" s="142">
        <v>2</v>
      </c>
      <c r="O94" s="143">
        <v>3</v>
      </c>
      <c r="P94" s="188" t="s">
        <v>128</v>
      </c>
      <c r="Q94" s="144" t="s">
        <v>109</v>
      </c>
      <c r="R94" s="145">
        <v>13</v>
      </c>
      <c r="S94" s="146"/>
      <c r="T94" s="146">
        <v>520</v>
      </c>
      <c r="U94" s="147">
        <v>9</v>
      </c>
      <c r="V94" s="148">
        <v>6</v>
      </c>
      <c r="W94" s="183">
        <v>5.375</v>
      </c>
    </row>
    <row r="95" spans="1:23" ht="16.5" customHeight="1">
      <c r="A95" s="141">
        <v>-13.1875</v>
      </c>
      <c r="B95" s="142">
        <v>0</v>
      </c>
      <c r="C95" s="143">
        <v>2</v>
      </c>
      <c r="D95" s="185" t="s">
        <v>698</v>
      </c>
      <c r="E95" s="144" t="s">
        <v>100</v>
      </c>
      <c r="F95" s="145">
        <v>7</v>
      </c>
      <c r="G95" s="146"/>
      <c r="H95" s="146">
        <v>800</v>
      </c>
      <c r="I95" s="147">
        <v>6</v>
      </c>
      <c r="J95" s="148">
        <v>8</v>
      </c>
      <c r="K95" s="187">
        <v>13.1875</v>
      </c>
      <c r="L95" s="26"/>
      <c r="M95" s="141">
        <v>7.125</v>
      </c>
      <c r="N95" s="142">
        <v>8</v>
      </c>
      <c r="O95" s="143">
        <v>2</v>
      </c>
      <c r="P95" s="188" t="s">
        <v>1280</v>
      </c>
      <c r="Q95" s="144" t="s">
        <v>115</v>
      </c>
      <c r="R95" s="145">
        <v>11</v>
      </c>
      <c r="S95" s="146">
        <v>50</v>
      </c>
      <c r="T95" s="146"/>
      <c r="U95" s="147">
        <v>6</v>
      </c>
      <c r="V95" s="148">
        <v>0</v>
      </c>
      <c r="W95" s="183">
        <v>-7.125</v>
      </c>
    </row>
    <row r="96" spans="1:23" s="39" customFormat="1" ht="9.75" customHeight="1">
      <c r="A96" s="27"/>
      <c r="B96" s="27"/>
      <c r="C96" s="54"/>
      <c r="D96" s="27"/>
      <c r="E96" s="27"/>
      <c r="F96" s="27"/>
      <c r="G96" s="27"/>
      <c r="H96" s="27"/>
      <c r="I96" s="54"/>
      <c r="J96" s="27"/>
      <c r="K96" s="27"/>
      <c r="L96" s="52"/>
      <c r="M96" s="27"/>
      <c r="N96" s="27"/>
      <c r="O96" s="54"/>
      <c r="P96" s="27"/>
      <c r="Q96" s="27"/>
      <c r="R96" s="27"/>
      <c r="S96" s="27"/>
      <c r="T96" s="27"/>
      <c r="U96" s="54"/>
      <c r="V96" s="27"/>
      <c r="W96" s="27"/>
    </row>
    <row r="97" spans="1:23" s="39" customFormat="1" ht="15">
      <c r="A97" s="18"/>
      <c r="B97" s="19" t="s">
        <v>61</v>
      </c>
      <c r="C97" s="20"/>
      <c r="D97" s="19"/>
      <c r="E97" s="21" t="s">
        <v>264</v>
      </c>
      <c r="F97" s="22"/>
      <c r="G97" s="23" t="s">
        <v>63</v>
      </c>
      <c r="H97" s="23"/>
      <c r="I97" s="24" t="s">
        <v>64</v>
      </c>
      <c r="J97" s="24"/>
      <c r="K97" s="25"/>
      <c r="L97" s="26">
        <v>150</v>
      </c>
      <c r="M97" s="18"/>
      <c r="N97" s="19" t="s">
        <v>61</v>
      </c>
      <c r="O97" s="20"/>
      <c r="P97" s="19"/>
      <c r="Q97" s="21" t="s">
        <v>265</v>
      </c>
      <c r="R97" s="22"/>
      <c r="S97" s="23" t="s">
        <v>63</v>
      </c>
      <c r="T97" s="23"/>
      <c r="U97" s="24" t="s">
        <v>66</v>
      </c>
      <c r="V97" s="24"/>
      <c r="W97" s="25"/>
    </row>
    <row r="98" spans="1:23" s="39" customFormat="1" ht="12.75">
      <c r="A98" s="28"/>
      <c r="B98" s="28"/>
      <c r="C98" s="29"/>
      <c r="D98" s="30"/>
      <c r="E98" s="30"/>
      <c r="F98" s="30"/>
      <c r="G98" s="31" t="s">
        <v>67</v>
      </c>
      <c r="H98" s="31"/>
      <c r="I98" s="24" t="s">
        <v>140</v>
      </c>
      <c r="J98" s="24"/>
      <c r="K98" s="25"/>
      <c r="L98" s="26">
        <v>150</v>
      </c>
      <c r="M98" s="28"/>
      <c r="N98" s="28"/>
      <c r="O98" s="29"/>
      <c r="P98" s="30"/>
      <c r="Q98" s="30"/>
      <c r="R98" s="30"/>
      <c r="S98" s="31" t="s">
        <v>67</v>
      </c>
      <c r="T98" s="31"/>
      <c r="U98" s="24" t="s">
        <v>141</v>
      </c>
      <c r="V98" s="24"/>
      <c r="W98" s="25"/>
    </row>
    <row r="99" spans="1:23" s="39" customFormat="1" ht="4.5" customHeight="1">
      <c r="A99" s="82"/>
      <c r="B99" s="83"/>
      <c r="C99" s="84"/>
      <c r="D99" s="85"/>
      <c r="E99" s="86"/>
      <c r="F99" s="87"/>
      <c r="G99" s="88"/>
      <c r="H99" s="88"/>
      <c r="I99" s="84"/>
      <c r="J99" s="83"/>
      <c r="K99" s="89"/>
      <c r="L99" s="81"/>
      <c r="M99" s="82"/>
      <c r="N99" s="83"/>
      <c r="O99" s="84"/>
      <c r="P99" s="85"/>
      <c r="Q99" s="86"/>
      <c r="R99" s="87"/>
      <c r="S99" s="88"/>
      <c r="T99" s="88"/>
      <c r="U99" s="84"/>
      <c r="V99" s="83"/>
      <c r="W99" s="89"/>
    </row>
    <row r="100" spans="1:23" s="39" customFormat="1" ht="12.75" customHeight="1">
      <c r="A100" s="90"/>
      <c r="B100" s="91"/>
      <c r="C100" s="92"/>
      <c r="D100" s="93"/>
      <c r="E100" s="34" t="s">
        <v>70</v>
      </c>
      <c r="F100" s="94" t="s">
        <v>1977</v>
      </c>
      <c r="G100" s="95"/>
      <c r="H100" s="96"/>
      <c r="I100" s="42"/>
      <c r="J100" s="275"/>
      <c r="K100" s="209"/>
      <c r="L100" s="98"/>
      <c r="M100" s="90"/>
      <c r="N100" s="91"/>
      <c r="O100" s="92"/>
      <c r="P100" s="93"/>
      <c r="Q100" s="34" t="s">
        <v>70</v>
      </c>
      <c r="R100" s="94" t="s">
        <v>547</v>
      </c>
      <c r="S100" s="95"/>
      <c r="T100" s="96"/>
      <c r="U100" s="42"/>
      <c r="V100" s="275"/>
      <c r="W100" s="209"/>
    </row>
    <row r="101" spans="1:23" s="39" customFormat="1" ht="12.75" customHeight="1">
      <c r="A101" s="90"/>
      <c r="B101" s="91"/>
      <c r="C101" s="92"/>
      <c r="D101" s="93"/>
      <c r="E101" s="40" t="s">
        <v>73</v>
      </c>
      <c r="F101" s="94" t="s">
        <v>389</v>
      </c>
      <c r="G101" s="99"/>
      <c r="H101" s="96"/>
      <c r="I101" s="44"/>
      <c r="J101" s="276">
        <f>IF(F100&amp;F101&amp;F102&amp;F103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8.1</v>
      </c>
      <c r="K101" s="277"/>
      <c r="L101" s="98"/>
      <c r="M101" s="90"/>
      <c r="N101" s="91"/>
      <c r="O101" s="92"/>
      <c r="P101" s="93"/>
      <c r="Q101" s="40" t="s">
        <v>73</v>
      </c>
      <c r="R101" s="94" t="s">
        <v>323</v>
      </c>
      <c r="S101" s="99"/>
      <c r="T101" s="96"/>
      <c r="U101" s="44"/>
      <c r="V101" s="276">
        <f>IF(R100&amp;R101&amp;R102&amp;R103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101" s="277"/>
    </row>
    <row r="102" spans="1:23" s="39" customFormat="1" ht="12.75" customHeight="1">
      <c r="A102" s="90"/>
      <c r="B102" s="91"/>
      <c r="C102" s="92"/>
      <c r="D102" s="93"/>
      <c r="E102" s="40" t="s">
        <v>76</v>
      </c>
      <c r="F102" s="94" t="s">
        <v>393</v>
      </c>
      <c r="G102" s="95"/>
      <c r="H102" s="96"/>
      <c r="I102" s="278">
        <f>IF(J101="","",(LEN(B104&amp;B105&amp;B106&amp;B107)-LEN(SUBSTITUTE(B104&amp;B105&amp;B106&amp;B107,"Т","")))*4+(LEN(B104&amp;B105&amp;B106&amp;B107)-LEN(SUBSTITUTE(B104&amp;B105&amp;B106&amp;B107,"К","")))*3+(LEN(B104&amp;B105&amp;B106&amp;B107)-LEN(SUBSTITUTE(B104&amp;B105&amp;B106&amp;B107,"Д","")))*2+(LEN(B104&amp;B105&amp;B106&amp;B107)-LEN(SUBSTITUTE(B104&amp;B105&amp;B106&amp;B107,"В","")))+0.1)</f>
        <v>11.1</v>
      </c>
      <c r="J102" s="276" t="str">
        <f>IF(J101="","","+")</f>
        <v>+</v>
      </c>
      <c r="K102" s="279">
        <f>IF(J101="","",(LEN(H104&amp;H105&amp;H106&amp;H107)-LEN(SUBSTITUTE(H104&amp;H105&amp;H106&amp;H107,"Т","")))*4+(LEN(H104&amp;H105&amp;H106&amp;H107)-LEN(SUBSTITUTE(H104&amp;H105&amp;H106&amp;H107,"К","")))*3+(LEN(H104&amp;H105&amp;H106&amp;H107)-LEN(SUBSTITUTE(H104&amp;H105&amp;H106&amp;H107,"Д","")))*2+(LEN(H104&amp;H105&amp;H106&amp;H107)-LEN(SUBSTITUTE(H104&amp;H105&amp;H106&amp;H107,"В","")))+0.1)</f>
        <v>9.1</v>
      </c>
      <c r="L102" s="98"/>
      <c r="M102" s="90"/>
      <c r="N102" s="91"/>
      <c r="O102" s="92"/>
      <c r="P102" s="93"/>
      <c r="Q102" s="40" t="s">
        <v>76</v>
      </c>
      <c r="R102" s="94" t="s">
        <v>1978</v>
      </c>
      <c r="S102" s="95"/>
      <c r="T102" s="96"/>
      <c r="U102" s="278">
        <f>IF(V101="","",(LEN(N104&amp;N105&amp;N106&amp;N107)-LEN(SUBSTITUTE(N104&amp;N105&amp;N106&amp;N107,"Т","")))*4+(LEN(N104&amp;N105&amp;N106&amp;N107)-LEN(SUBSTITUTE(N104&amp;N105&amp;N106&amp;N107,"К","")))*3+(LEN(N104&amp;N105&amp;N106&amp;N107)-LEN(SUBSTITUTE(N104&amp;N105&amp;N106&amp;N107,"Д","")))*2+(LEN(N104&amp;N105&amp;N106&amp;N107)-LEN(SUBSTITUTE(N104&amp;N105&amp;N106&amp;N107,"В","")))+0.1)</f>
        <v>12.1</v>
      </c>
      <c r="V102" s="276" t="str">
        <f>IF(V101="","","+")</f>
        <v>+</v>
      </c>
      <c r="W102" s="279">
        <f>IF(V101="","",(LEN(T104&amp;T105&amp;T106&amp;T107)-LEN(SUBSTITUTE(T104&amp;T105&amp;T106&amp;T107,"Т","")))*4+(LEN(T104&amp;T105&amp;T106&amp;T107)-LEN(SUBSTITUTE(T104&amp;T105&amp;T106&amp;T107,"К","")))*3+(LEN(T104&amp;T105&amp;T106&amp;T107)-LEN(SUBSTITUTE(T104&amp;T105&amp;T106&amp;T107,"Д","")))*2+(LEN(T104&amp;T105&amp;T106&amp;T107)-LEN(SUBSTITUTE(T104&amp;T105&amp;T106&amp;T107,"В","")))+0.1)</f>
        <v>12.1</v>
      </c>
    </row>
    <row r="103" spans="1:23" s="39" customFormat="1" ht="12.75" customHeight="1">
      <c r="A103" s="90"/>
      <c r="B103" s="91"/>
      <c r="C103" s="92"/>
      <c r="D103" s="93"/>
      <c r="E103" s="34" t="s">
        <v>79</v>
      </c>
      <c r="F103" s="94" t="s">
        <v>97</v>
      </c>
      <c r="G103" s="95"/>
      <c r="H103" s="96"/>
      <c r="I103" s="44"/>
      <c r="J103" s="276">
        <f>IF(J101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12.1</v>
      </c>
      <c r="K103" s="277"/>
      <c r="L103" s="98"/>
      <c r="M103" s="90"/>
      <c r="N103" s="91"/>
      <c r="O103" s="92"/>
      <c r="P103" s="93"/>
      <c r="Q103" s="34" t="s">
        <v>79</v>
      </c>
      <c r="R103" s="94" t="s">
        <v>581</v>
      </c>
      <c r="S103" s="95"/>
      <c r="T103" s="96"/>
      <c r="U103" s="44"/>
      <c r="V103" s="276">
        <f>IF(V101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7.1</v>
      </c>
      <c r="W103" s="277"/>
    </row>
    <row r="104" spans="1:23" s="39" customFormat="1" ht="12.75" customHeight="1">
      <c r="A104" s="101" t="s">
        <v>70</v>
      </c>
      <c r="B104" s="109" t="s">
        <v>1979</v>
      </c>
      <c r="C104" s="92"/>
      <c r="D104" s="93"/>
      <c r="E104" s="103"/>
      <c r="F104" s="95"/>
      <c r="G104" s="34" t="s">
        <v>70</v>
      </c>
      <c r="H104" s="104" t="s">
        <v>632</v>
      </c>
      <c r="I104" s="95"/>
      <c r="J104" s="99"/>
      <c r="K104" s="97"/>
      <c r="L104" s="98"/>
      <c r="M104" s="101" t="s">
        <v>70</v>
      </c>
      <c r="N104" s="102" t="s">
        <v>413</v>
      </c>
      <c r="O104" s="92"/>
      <c r="P104" s="93"/>
      <c r="Q104" s="103"/>
      <c r="R104" s="95"/>
      <c r="S104" s="34" t="s">
        <v>70</v>
      </c>
      <c r="T104" s="104" t="s">
        <v>277</v>
      </c>
      <c r="U104" s="95"/>
      <c r="V104" s="99"/>
      <c r="W104" s="97"/>
    </row>
    <row r="105" spans="1:23" s="39" customFormat="1" ht="12.75" customHeight="1">
      <c r="A105" s="105" t="s">
        <v>73</v>
      </c>
      <c r="B105" s="102" t="s">
        <v>281</v>
      </c>
      <c r="C105" s="106"/>
      <c r="D105" s="93"/>
      <c r="E105" s="103"/>
      <c r="F105" s="107"/>
      <c r="G105" s="40" t="s">
        <v>73</v>
      </c>
      <c r="H105" s="104" t="s">
        <v>230</v>
      </c>
      <c r="I105" s="95"/>
      <c r="J105" s="99"/>
      <c r="K105" s="97"/>
      <c r="L105" s="98"/>
      <c r="M105" s="105" t="s">
        <v>73</v>
      </c>
      <c r="N105" s="102" t="s">
        <v>1980</v>
      </c>
      <c r="O105" s="106"/>
      <c r="P105" s="93"/>
      <c r="Q105" s="103"/>
      <c r="R105" s="107"/>
      <c r="S105" s="40" t="s">
        <v>73</v>
      </c>
      <c r="T105" s="104" t="s">
        <v>205</v>
      </c>
      <c r="U105" s="95"/>
      <c r="V105" s="99"/>
      <c r="W105" s="97"/>
    </row>
    <row r="106" spans="1:23" s="39" customFormat="1" ht="12.75" customHeight="1">
      <c r="A106" s="105" t="s">
        <v>76</v>
      </c>
      <c r="B106" s="102" t="s">
        <v>1981</v>
      </c>
      <c r="C106" s="92"/>
      <c r="D106" s="93"/>
      <c r="E106" s="103"/>
      <c r="F106" s="107"/>
      <c r="G106" s="40" t="s">
        <v>76</v>
      </c>
      <c r="H106" s="104" t="s">
        <v>734</v>
      </c>
      <c r="I106" s="95"/>
      <c r="J106" s="95"/>
      <c r="K106" s="97"/>
      <c r="L106" s="98"/>
      <c r="M106" s="105" t="s">
        <v>76</v>
      </c>
      <c r="N106" s="102" t="s">
        <v>1050</v>
      </c>
      <c r="O106" s="92"/>
      <c r="P106" s="93"/>
      <c r="Q106" s="103"/>
      <c r="R106" s="107"/>
      <c r="S106" s="40" t="s">
        <v>76</v>
      </c>
      <c r="T106" s="104" t="s">
        <v>1101</v>
      </c>
      <c r="U106" s="95"/>
      <c r="V106" s="95"/>
      <c r="W106" s="97"/>
    </row>
    <row r="107" spans="1:23" s="39" customFormat="1" ht="12.75" customHeight="1">
      <c r="A107" s="101" t="s">
        <v>79</v>
      </c>
      <c r="B107" s="102" t="s">
        <v>413</v>
      </c>
      <c r="C107" s="106"/>
      <c r="D107" s="93"/>
      <c r="E107" s="103"/>
      <c r="F107" s="95"/>
      <c r="G107" s="34" t="s">
        <v>79</v>
      </c>
      <c r="H107" s="104" t="s">
        <v>1982</v>
      </c>
      <c r="I107" s="95"/>
      <c r="J107" s="108" t="s">
        <v>96</v>
      </c>
      <c r="K107" s="97"/>
      <c r="L107" s="98"/>
      <c r="M107" s="101" t="s">
        <v>79</v>
      </c>
      <c r="N107" s="109" t="s">
        <v>873</v>
      </c>
      <c r="O107" s="106"/>
      <c r="P107" s="93"/>
      <c r="Q107" s="103"/>
      <c r="R107" s="95"/>
      <c r="S107" s="34" t="s">
        <v>79</v>
      </c>
      <c r="T107" s="104" t="s">
        <v>1983</v>
      </c>
      <c r="U107" s="95"/>
      <c r="V107" s="108" t="s">
        <v>96</v>
      </c>
      <c r="W107" s="97"/>
    </row>
    <row r="108" spans="1:23" s="39" customFormat="1" ht="12.75" customHeight="1">
      <c r="A108" s="110"/>
      <c r="B108" s="106"/>
      <c r="C108" s="106"/>
      <c r="D108" s="93"/>
      <c r="E108" s="34" t="s">
        <v>70</v>
      </c>
      <c r="F108" s="94" t="s">
        <v>830</v>
      </c>
      <c r="G108" s="95"/>
      <c r="H108" s="111"/>
      <c r="I108" s="112" t="s">
        <v>100</v>
      </c>
      <c r="J108" s="113" t="s">
        <v>1984</v>
      </c>
      <c r="K108" s="97"/>
      <c r="L108" s="98"/>
      <c r="M108" s="110"/>
      <c r="N108" s="106"/>
      <c r="O108" s="106"/>
      <c r="P108" s="93"/>
      <c r="Q108" s="34" t="s">
        <v>70</v>
      </c>
      <c r="R108" s="94" t="s">
        <v>1985</v>
      </c>
      <c r="S108" s="95"/>
      <c r="T108" s="111"/>
      <c r="U108" s="112" t="s">
        <v>100</v>
      </c>
      <c r="V108" s="113" t="s">
        <v>1986</v>
      </c>
      <c r="W108" s="97"/>
    </row>
    <row r="109" spans="1:23" s="39" customFormat="1" ht="12.75" customHeight="1">
      <c r="A109" s="90"/>
      <c r="B109" s="114" t="s">
        <v>104</v>
      </c>
      <c r="C109" s="92"/>
      <c r="D109" s="93"/>
      <c r="E109" s="40" t="s">
        <v>73</v>
      </c>
      <c r="F109" s="94" t="s">
        <v>357</v>
      </c>
      <c r="G109" s="95"/>
      <c r="H109" s="96"/>
      <c r="I109" s="112" t="s">
        <v>5</v>
      </c>
      <c r="J109" s="115" t="s">
        <v>1984</v>
      </c>
      <c r="K109" s="97"/>
      <c r="L109" s="98"/>
      <c r="M109" s="90"/>
      <c r="N109" s="114" t="s">
        <v>104</v>
      </c>
      <c r="O109" s="92"/>
      <c r="P109" s="93"/>
      <c r="Q109" s="40" t="s">
        <v>73</v>
      </c>
      <c r="R109" s="94" t="s">
        <v>68</v>
      </c>
      <c r="S109" s="95"/>
      <c r="T109" s="96"/>
      <c r="U109" s="112" t="s">
        <v>5</v>
      </c>
      <c r="V109" s="115" t="s">
        <v>1986</v>
      </c>
      <c r="W109" s="97"/>
    </row>
    <row r="110" spans="1:23" s="39" customFormat="1" ht="12.75" customHeight="1">
      <c r="A110" s="90"/>
      <c r="B110" s="114" t="s">
        <v>1987</v>
      </c>
      <c r="C110" s="92"/>
      <c r="D110" s="93"/>
      <c r="E110" s="40" t="s">
        <v>76</v>
      </c>
      <c r="F110" s="94" t="s">
        <v>828</v>
      </c>
      <c r="G110" s="99"/>
      <c r="H110" s="96"/>
      <c r="I110" s="112" t="s">
        <v>109</v>
      </c>
      <c r="J110" s="115" t="s">
        <v>1988</v>
      </c>
      <c r="K110" s="97"/>
      <c r="L110" s="98"/>
      <c r="M110" s="90"/>
      <c r="N110" s="114" t="s">
        <v>368</v>
      </c>
      <c r="O110" s="92"/>
      <c r="P110" s="93"/>
      <c r="Q110" s="40" t="s">
        <v>76</v>
      </c>
      <c r="R110" s="94" t="s">
        <v>1828</v>
      </c>
      <c r="S110" s="99"/>
      <c r="T110" s="96"/>
      <c r="U110" s="112" t="s">
        <v>109</v>
      </c>
      <c r="V110" s="115" t="s">
        <v>1989</v>
      </c>
      <c r="W110" s="97"/>
    </row>
    <row r="111" spans="1:23" s="39" customFormat="1" ht="12.75" customHeight="1">
      <c r="A111" s="116"/>
      <c r="B111" s="117"/>
      <c r="C111" s="117"/>
      <c r="D111" s="93"/>
      <c r="E111" s="34" t="s">
        <v>79</v>
      </c>
      <c r="F111" s="102" t="s">
        <v>1377</v>
      </c>
      <c r="G111" s="117"/>
      <c r="H111" s="117"/>
      <c r="I111" s="118" t="s">
        <v>115</v>
      </c>
      <c r="J111" s="115" t="s">
        <v>1988</v>
      </c>
      <c r="K111" s="119"/>
      <c r="L111" s="120"/>
      <c r="M111" s="116"/>
      <c r="N111" s="117"/>
      <c r="O111" s="117"/>
      <c r="P111" s="93"/>
      <c r="Q111" s="34" t="s">
        <v>79</v>
      </c>
      <c r="R111" s="102" t="s">
        <v>105</v>
      </c>
      <c r="S111" s="117"/>
      <c r="T111" s="117"/>
      <c r="U111" s="118" t="s">
        <v>115</v>
      </c>
      <c r="V111" s="115" t="s">
        <v>1990</v>
      </c>
      <c r="W111" s="119"/>
    </row>
    <row r="112" spans="1:23" ht="4.5" customHeight="1">
      <c r="A112" s="121"/>
      <c r="B112" s="122"/>
      <c r="C112" s="123"/>
      <c r="D112" s="124"/>
      <c r="E112" s="125"/>
      <c r="F112" s="126"/>
      <c r="G112" s="127"/>
      <c r="H112" s="127"/>
      <c r="I112" s="123"/>
      <c r="J112" s="122"/>
      <c r="K112" s="128"/>
      <c r="L112" s="129"/>
      <c r="M112" s="121"/>
      <c r="N112" s="122"/>
      <c r="O112" s="123"/>
      <c r="P112" s="124"/>
      <c r="Q112" s="125"/>
      <c r="R112" s="126"/>
      <c r="S112" s="127"/>
      <c r="T112" s="127"/>
      <c r="U112" s="123"/>
      <c r="V112" s="122"/>
      <c r="W112" s="128"/>
    </row>
    <row r="113" spans="1:23" ht="12.75" customHeight="1">
      <c r="A113" s="130"/>
      <c r="B113" s="130" t="s">
        <v>117</v>
      </c>
      <c r="C113" s="131"/>
      <c r="D113" s="132" t="s">
        <v>118</v>
      </c>
      <c r="E113" s="132" t="s">
        <v>119</v>
      </c>
      <c r="F113" s="132" t="s">
        <v>120</v>
      </c>
      <c r="G113" s="133" t="s">
        <v>121</v>
      </c>
      <c r="H113" s="134"/>
      <c r="I113" s="131" t="s">
        <v>122</v>
      </c>
      <c r="J113" s="132" t="s">
        <v>117</v>
      </c>
      <c r="K113" s="130" t="s">
        <v>123</v>
      </c>
      <c r="L113" s="26">
        <v>150</v>
      </c>
      <c r="M113" s="130"/>
      <c r="N113" s="130" t="s">
        <v>117</v>
      </c>
      <c r="O113" s="131"/>
      <c r="P113" s="132" t="s">
        <v>118</v>
      </c>
      <c r="Q113" s="132" t="s">
        <v>119</v>
      </c>
      <c r="R113" s="132" t="s">
        <v>120</v>
      </c>
      <c r="S113" s="133" t="s">
        <v>121</v>
      </c>
      <c r="T113" s="134"/>
      <c r="U113" s="131" t="s">
        <v>122</v>
      </c>
      <c r="V113" s="132" t="s">
        <v>117</v>
      </c>
      <c r="W113" s="135" t="s">
        <v>123</v>
      </c>
    </row>
    <row r="114" spans="1:23" ht="12.75">
      <c r="A114" s="136" t="s">
        <v>123</v>
      </c>
      <c r="B114" s="136" t="s">
        <v>124</v>
      </c>
      <c r="C114" s="137" t="s">
        <v>125</v>
      </c>
      <c r="D114" s="138" t="s">
        <v>126</v>
      </c>
      <c r="E114" s="138" t="s">
        <v>127</v>
      </c>
      <c r="F114" s="138"/>
      <c r="G114" s="139" t="s">
        <v>125</v>
      </c>
      <c r="H114" s="139" t="s">
        <v>122</v>
      </c>
      <c r="I114" s="137"/>
      <c r="J114" s="136" t="s">
        <v>124</v>
      </c>
      <c r="K114" s="136"/>
      <c r="L114" s="26">
        <v>150</v>
      </c>
      <c r="M114" s="136" t="s">
        <v>123</v>
      </c>
      <c r="N114" s="136" t="s">
        <v>124</v>
      </c>
      <c r="O114" s="137" t="s">
        <v>125</v>
      </c>
      <c r="P114" s="138" t="s">
        <v>126</v>
      </c>
      <c r="Q114" s="138" t="s">
        <v>127</v>
      </c>
      <c r="R114" s="138"/>
      <c r="S114" s="139" t="s">
        <v>125</v>
      </c>
      <c r="T114" s="139" t="s">
        <v>122</v>
      </c>
      <c r="U114" s="137"/>
      <c r="V114" s="136" t="s">
        <v>124</v>
      </c>
      <c r="W114" s="140"/>
    </row>
    <row r="115" spans="1:23" ht="16.5" customHeight="1">
      <c r="A115" s="141">
        <v>-1.75</v>
      </c>
      <c r="B115" s="142">
        <v>2</v>
      </c>
      <c r="C115" s="143">
        <v>9</v>
      </c>
      <c r="D115" s="182" t="s">
        <v>301</v>
      </c>
      <c r="E115" s="144" t="s">
        <v>115</v>
      </c>
      <c r="F115" s="150">
        <v>8</v>
      </c>
      <c r="G115" s="146"/>
      <c r="H115" s="146">
        <v>90</v>
      </c>
      <c r="I115" s="147">
        <v>10</v>
      </c>
      <c r="J115" s="148">
        <v>6</v>
      </c>
      <c r="K115" s="187">
        <v>1.75</v>
      </c>
      <c r="L115" s="26"/>
      <c r="M115" s="141">
        <v>11.3125</v>
      </c>
      <c r="N115" s="142">
        <v>8</v>
      </c>
      <c r="O115" s="143">
        <v>9</v>
      </c>
      <c r="P115" s="182" t="s">
        <v>132</v>
      </c>
      <c r="Q115" s="144" t="s">
        <v>115</v>
      </c>
      <c r="R115" s="150">
        <v>12</v>
      </c>
      <c r="S115" s="146"/>
      <c r="T115" s="146">
        <v>680</v>
      </c>
      <c r="U115" s="147">
        <v>10</v>
      </c>
      <c r="V115" s="148">
        <v>0</v>
      </c>
      <c r="W115" s="183">
        <v>-11.3125</v>
      </c>
    </row>
    <row r="116" spans="1:23" ht="16.5" customHeight="1">
      <c r="A116" s="141">
        <v>-0.8125</v>
      </c>
      <c r="B116" s="142">
        <v>4</v>
      </c>
      <c r="C116" s="143">
        <v>6</v>
      </c>
      <c r="D116" s="186" t="s">
        <v>261</v>
      </c>
      <c r="E116" s="144" t="s">
        <v>100</v>
      </c>
      <c r="F116" s="145">
        <v>6</v>
      </c>
      <c r="G116" s="146"/>
      <c r="H116" s="146">
        <v>50</v>
      </c>
      <c r="I116" s="147">
        <v>4</v>
      </c>
      <c r="J116" s="148">
        <v>4</v>
      </c>
      <c r="K116" s="187">
        <v>0.8125</v>
      </c>
      <c r="L116" s="26"/>
      <c r="M116" s="141">
        <v>2.375</v>
      </c>
      <c r="N116" s="142">
        <v>6</v>
      </c>
      <c r="O116" s="143">
        <v>6</v>
      </c>
      <c r="P116" s="182" t="s">
        <v>616</v>
      </c>
      <c r="Q116" s="144" t="s">
        <v>115</v>
      </c>
      <c r="R116" s="145">
        <v>13</v>
      </c>
      <c r="S116" s="146"/>
      <c r="T116" s="146">
        <v>1250</v>
      </c>
      <c r="U116" s="147">
        <v>4</v>
      </c>
      <c r="V116" s="148">
        <v>2</v>
      </c>
      <c r="W116" s="183">
        <v>-2.375</v>
      </c>
    </row>
    <row r="117" spans="1:23" ht="16.5" customHeight="1">
      <c r="A117" s="141">
        <v>-4.4375</v>
      </c>
      <c r="B117" s="142">
        <v>0</v>
      </c>
      <c r="C117" s="143">
        <v>2</v>
      </c>
      <c r="D117" s="182" t="s">
        <v>1991</v>
      </c>
      <c r="E117" s="144" t="s">
        <v>109</v>
      </c>
      <c r="F117" s="145">
        <v>8</v>
      </c>
      <c r="G117" s="146"/>
      <c r="H117" s="146">
        <v>180</v>
      </c>
      <c r="I117" s="147">
        <v>7</v>
      </c>
      <c r="J117" s="148">
        <v>8</v>
      </c>
      <c r="K117" s="187">
        <v>4.4375</v>
      </c>
      <c r="L117" s="26"/>
      <c r="M117" s="141">
        <v>-2.4375</v>
      </c>
      <c r="N117" s="142">
        <v>1</v>
      </c>
      <c r="O117" s="143">
        <v>2</v>
      </c>
      <c r="P117" s="182" t="s">
        <v>372</v>
      </c>
      <c r="Q117" s="144" t="s">
        <v>109</v>
      </c>
      <c r="R117" s="145">
        <v>12</v>
      </c>
      <c r="S117" s="146"/>
      <c r="T117" s="146">
        <v>1430</v>
      </c>
      <c r="U117" s="147">
        <v>7</v>
      </c>
      <c r="V117" s="148">
        <v>7</v>
      </c>
      <c r="W117" s="183">
        <v>2.4375</v>
      </c>
    </row>
    <row r="118" spans="1:23" ht="16.5" customHeight="1">
      <c r="A118" s="141">
        <v>3.125</v>
      </c>
      <c r="B118" s="142">
        <v>6</v>
      </c>
      <c r="C118" s="143">
        <v>8</v>
      </c>
      <c r="D118" s="185" t="s">
        <v>134</v>
      </c>
      <c r="E118" s="144" t="s">
        <v>109</v>
      </c>
      <c r="F118" s="150">
        <v>7</v>
      </c>
      <c r="G118" s="146">
        <v>100</v>
      </c>
      <c r="H118" s="146"/>
      <c r="I118" s="147">
        <v>5</v>
      </c>
      <c r="J118" s="148">
        <v>2</v>
      </c>
      <c r="K118" s="187">
        <v>-3.125</v>
      </c>
      <c r="L118" s="26"/>
      <c r="M118" s="141">
        <v>-2.4375</v>
      </c>
      <c r="N118" s="142">
        <v>1</v>
      </c>
      <c r="O118" s="143">
        <v>8</v>
      </c>
      <c r="P118" s="185" t="s">
        <v>372</v>
      </c>
      <c r="Q118" s="144" t="s">
        <v>109</v>
      </c>
      <c r="R118" s="150">
        <v>12</v>
      </c>
      <c r="S118" s="146"/>
      <c r="T118" s="146">
        <v>1430</v>
      </c>
      <c r="U118" s="147">
        <v>5</v>
      </c>
      <c r="V118" s="148">
        <v>7</v>
      </c>
      <c r="W118" s="183">
        <v>2.4375</v>
      </c>
    </row>
    <row r="119" spans="1:23" ht="16.5" customHeight="1">
      <c r="A119" s="141">
        <v>3.8125</v>
      </c>
      <c r="B119" s="142">
        <v>8</v>
      </c>
      <c r="C119" s="143">
        <v>3</v>
      </c>
      <c r="D119" s="186" t="s">
        <v>261</v>
      </c>
      <c r="E119" s="144" t="s">
        <v>5</v>
      </c>
      <c r="F119" s="150">
        <v>8</v>
      </c>
      <c r="G119" s="146">
        <v>120</v>
      </c>
      <c r="H119" s="146"/>
      <c r="I119" s="147">
        <v>1</v>
      </c>
      <c r="J119" s="148">
        <v>0</v>
      </c>
      <c r="K119" s="187">
        <v>-3.8125</v>
      </c>
      <c r="L119" s="26"/>
      <c r="M119" s="141">
        <v>-1.4375</v>
      </c>
      <c r="N119" s="142">
        <v>4</v>
      </c>
      <c r="O119" s="143">
        <v>3</v>
      </c>
      <c r="P119" s="182" t="s">
        <v>1992</v>
      </c>
      <c r="Q119" s="144" t="s">
        <v>5</v>
      </c>
      <c r="R119" s="150">
        <v>8</v>
      </c>
      <c r="S119" s="146"/>
      <c r="T119" s="146">
        <v>1400</v>
      </c>
      <c r="U119" s="147">
        <v>1</v>
      </c>
      <c r="V119" s="148">
        <v>4</v>
      </c>
      <c r="W119" s="183">
        <v>1.4375</v>
      </c>
    </row>
    <row r="120" spans="1:23" s="39" customFormat="1" ht="30" customHeight="1">
      <c r="A120" s="27"/>
      <c r="B120" s="27"/>
      <c r="C120" s="54"/>
      <c r="D120" s="27"/>
      <c r="E120" s="27"/>
      <c r="F120" s="27"/>
      <c r="G120" s="27"/>
      <c r="H120" s="27"/>
      <c r="I120" s="54"/>
      <c r="J120" s="27"/>
      <c r="K120" s="27"/>
      <c r="L120" s="52"/>
      <c r="M120" s="27"/>
      <c r="N120" s="27"/>
      <c r="O120" s="54"/>
      <c r="P120" s="27"/>
      <c r="Q120" s="27"/>
      <c r="R120" s="27"/>
      <c r="S120" s="27"/>
      <c r="T120" s="27"/>
      <c r="U120" s="54"/>
      <c r="V120" s="27"/>
      <c r="W120" s="27"/>
    </row>
    <row r="121" spans="1:23" s="39" customFormat="1" ht="15">
      <c r="A121" s="18"/>
      <c r="B121" s="19" t="s">
        <v>61</v>
      </c>
      <c r="C121" s="20"/>
      <c r="D121" s="19"/>
      <c r="E121" s="21" t="s">
        <v>302</v>
      </c>
      <c r="F121" s="22"/>
      <c r="G121" s="23" t="s">
        <v>63</v>
      </c>
      <c r="H121" s="23"/>
      <c r="I121" s="24" t="s">
        <v>137</v>
      </c>
      <c r="J121" s="24"/>
      <c r="K121" s="25"/>
      <c r="L121" s="26">
        <v>150</v>
      </c>
      <c r="M121" s="18"/>
      <c r="N121" s="19" t="s">
        <v>61</v>
      </c>
      <c r="O121" s="20"/>
      <c r="P121" s="19"/>
      <c r="Q121" s="21" t="s">
        <v>303</v>
      </c>
      <c r="R121" s="22"/>
      <c r="S121" s="23" t="s">
        <v>63</v>
      </c>
      <c r="T121" s="23"/>
      <c r="U121" s="24" t="s">
        <v>139</v>
      </c>
      <c r="V121" s="24"/>
      <c r="W121" s="25"/>
    </row>
    <row r="122" spans="1:23" s="39" customFormat="1" ht="12.75">
      <c r="A122" s="28"/>
      <c r="B122" s="28"/>
      <c r="C122" s="29"/>
      <c r="D122" s="30"/>
      <c r="E122" s="30"/>
      <c r="F122" s="30"/>
      <c r="G122" s="31" t="s">
        <v>67</v>
      </c>
      <c r="H122" s="31"/>
      <c r="I122" s="24" t="s">
        <v>68</v>
      </c>
      <c r="J122" s="24"/>
      <c r="K122" s="25"/>
      <c r="L122" s="26">
        <v>150</v>
      </c>
      <c r="M122" s="28"/>
      <c r="N122" s="28"/>
      <c r="O122" s="29"/>
      <c r="P122" s="30"/>
      <c r="Q122" s="30"/>
      <c r="R122" s="30"/>
      <c r="S122" s="31" t="s">
        <v>67</v>
      </c>
      <c r="T122" s="31"/>
      <c r="U122" s="24" t="s">
        <v>69</v>
      </c>
      <c r="V122" s="24"/>
      <c r="W122" s="25"/>
    </row>
    <row r="123" spans="1:23" s="39" customFormat="1" ht="4.5" customHeight="1">
      <c r="A123" s="82"/>
      <c r="B123" s="83"/>
      <c r="C123" s="84"/>
      <c r="D123" s="85"/>
      <c r="E123" s="86"/>
      <c r="F123" s="87"/>
      <c r="G123" s="88"/>
      <c r="H123" s="88"/>
      <c r="I123" s="84"/>
      <c r="J123" s="83"/>
      <c r="K123" s="89"/>
      <c r="L123" s="81"/>
      <c r="M123" s="82"/>
      <c r="N123" s="83"/>
      <c r="O123" s="84"/>
      <c r="P123" s="85"/>
      <c r="Q123" s="86"/>
      <c r="R123" s="87"/>
      <c r="S123" s="88"/>
      <c r="T123" s="88"/>
      <c r="U123" s="84"/>
      <c r="V123" s="83"/>
      <c r="W123" s="89"/>
    </row>
    <row r="124" spans="1:23" s="39" customFormat="1" ht="12.75" customHeight="1">
      <c r="A124" s="90"/>
      <c r="B124" s="91"/>
      <c r="C124" s="92"/>
      <c r="D124" s="93"/>
      <c r="E124" s="34" t="s">
        <v>70</v>
      </c>
      <c r="F124" s="94" t="s">
        <v>385</v>
      </c>
      <c r="G124" s="95"/>
      <c r="H124" s="96"/>
      <c r="I124" s="42"/>
      <c r="J124" s="275"/>
      <c r="K124" s="209"/>
      <c r="L124" s="98"/>
      <c r="M124" s="90"/>
      <c r="N124" s="91"/>
      <c r="O124" s="92"/>
      <c r="P124" s="93"/>
      <c r="Q124" s="34" t="s">
        <v>70</v>
      </c>
      <c r="R124" s="94" t="s">
        <v>426</v>
      </c>
      <c r="S124" s="95"/>
      <c r="T124" s="96"/>
      <c r="U124" s="42"/>
      <c r="V124" s="275"/>
      <c r="W124" s="209"/>
    </row>
    <row r="125" spans="1:23" s="39" customFormat="1" ht="12.75" customHeight="1">
      <c r="A125" s="90"/>
      <c r="B125" s="91"/>
      <c r="C125" s="92"/>
      <c r="D125" s="93"/>
      <c r="E125" s="40" t="s">
        <v>73</v>
      </c>
      <c r="F125" s="94" t="s">
        <v>1289</v>
      </c>
      <c r="G125" s="99"/>
      <c r="H125" s="96"/>
      <c r="I125" s="44"/>
      <c r="J125" s="276">
        <f>IF(F124&amp;F125&amp;F126&amp;F127="","",(LEN(F124&amp;F125&amp;F126&amp;F127)-LEN(SUBSTITUTE(F124&amp;F125&amp;F126&amp;F127,"Т","")))*4+(LEN(F124&amp;F125&amp;F126&amp;F127)-LEN(SUBSTITUTE(F124&amp;F125&amp;F126&amp;F127,"К","")))*3+(LEN(F124&amp;F125&amp;F126&amp;F127)-LEN(SUBSTITUTE(F124&amp;F125&amp;F126&amp;F127,"Д","")))*2+(LEN(F124&amp;F125&amp;F126&amp;F127)-LEN(SUBSTITUTE(F124&amp;F125&amp;F126&amp;F127,"В","")))+0.1)</f>
        <v>12.1</v>
      </c>
      <c r="K125" s="277"/>
      <c r="L125" s="98"/>
      <c r="M125" s="90"/>
      <c r="N125" s="91"/>
      <c r="O125" s="92"/>
      <c r="P125" s="93"/>
      <c r="Q125" s="40" t="s">
        <v>73</v>
      </c>
      <c r="R125" s="94" t="s">
        <v>1993</v>
      </c>
      <c r="S125" s="99"/>
      <c r="T125" s="96"/>
      <c r="U125" s="44"/>
      <c r="V125" s="276">
        <f>IF(R124&amp;R125&amp;R126&amp;R127="","",(LEN(R124&amp;R125&amp;R126&amp;R127)-LEN(SUBSTITUTE(R124&amp;R125&amp;R126&amp;R127,"Т","")))*4+(LEN(R124&amp;R125&amp;R126&amp;R127)-LEN(SUBSTITUTE(R124&amp;R125&amp;R126&amp;R127,"К","")))*3+(LEN(R124&amp;R125&amp;R126&amp;R127)-LEN(SUBSTITUTE(R124&amp;R125&amp;R126&amp;R127,"Д","")))*2+(LEN(R124&amp;R125&amp;R126&amp;R127)-LEN(SUBSTITUTE(R124&amp;R125&amp;R126&amp;R127,"В","")))+0.1)</f>
        <v>8.1</v>
      </c>
      <c r="W125" s="277"/>
    </row>
    <row r="126" spans="1:23" s="39" customFormat="1" ht="12.75" customHeight="1">
      <c r="A126" s="90"/>
      <c r="B126" s="91"/>
      <c r="C126" s="92"/>
      <c r="D126" s="93"/>
      <c r="E126" s="40" t="s">
        <v>76</v>
      </c>
      <c r="F126" s="94" t="s">
        <v>1054</v>
      </c>
      <c r="G126" s="95"/>
      <c r="H126" s="96"/>
      <c r="I126" s="278">
        <f>IF(J125="","",(LEN(B128&amp;B129&amp;B130&amp;B131)-LEN(SUBSTITUTE(B128&amp;B129&amp;B130&amp;B131,"Т","")))*4+(LEN(B128&amp;B129&amp;B130&amp;B131)-LEN(SUBSTITUTE(B128&amp;B129&amp;B130&amp;B131,"К","")))*3+(LEN(B128&amp;B129&amp;B130&amp;B131)-LEN(SUBSTITUTE(B128&amp;B129&amp;B130&amp;B131,"Д","")))*2+(LEN(B128&amp;B129&amp;B130&amp;B131)-LEN(SUBSTITUTE(B128&amp;B129&amp;B130&amp;B131,"В","")))+0.1)</f>
        <v>5.1</v>
      </c>
      <c r="J126" s="276" t="str">
        <f>IF(J125="","","+")</f>
        <v>+</v>
      </c>
      <c r="K126" s="279">
        <f>IF(J125="","",(LEN(H128&amp;H129&amp;H130&amp;H131)-LEN(SUBSTITUTE(H128&amp;H129&amp;H130&amp;H131,"Т","")))*4+(LEN(H128&amp;H129&amp;H130&amp;H131)-LEN(SUBSTITUTE(H128&amp;H129&amp;H130&amp;H131,"К","")))*3+(LEN(H128&amp;H129&amp;H130&amp;H131)-LEN(SUBSTITUTE(H128&amp;H129&amp;H130&amp;H131,"Д","")))*2+(LEN(H128&amp;H129&amp;H130&amp;H131)-LEN(SUBSTITUTE(H128&amp;H129&amp;H130&amp;H131,"В","")))+0.1)</f>
        <v>18.1</v>
      </c>
      <c r="L126" s="98"/>
      <c r="M126" s="90"/>
      <c r="N126" s="91"/>
      <c r="O126" s="92"/>
      <c r="P126" s="93"/>
      <c r="Q126" s="40" t="s">
        <v>76</v>
      </c>
      <c r="R126" s="94" t="s">
        <v>290</v>
      </c>
      <c r="S126" s="95"/>
      <c r="T126" s="96"/>
      <c r="U126" s="278">
        <f>IF(V125="","",(LEN(N128&amp;N129&amp;N130&amp;N131)-LEN(SUBSTITUTE(N128&amp;N129&amp;N130&amp;N131,"Т","")))*4+(LEN(N128&amp;N129&amp;N130&amp;N131)-LEN(SUBSTITUTE(N128&amp;N129&amp;N130&amp;N131,"К","")))*3+(LEN(N128&amp;N129&amp;N130&amp;N131)-LEN(SUBSTITUTE(N128&amp;N129&amp;N130&amp;N131,"Д","")))*2+(LEN(N128&amp;N129&amp;N130&amp;N131)-LEN(SUBSTITUTE(N128&amp;N129&amp;N130&amp;N131,"В","")))+0.1)</f>
        <v>8.1</v>
      </c>
      <c r="V126" s="276" t="str">
        <f>IF(V125="","","+")</f>
        <v>+</v>
      </c>
      <c r="W126" s="279">
        <f>IF(V125="","",(LEN(T128&amp;T129&amp;T130&amp;T131)-LEN(SUBSTITUTE(T128&amp;T129&amp;T130&amp;T131,"Т","")))*4+(LEN(T128&amp;T129&amp;T130&amp;T131)-LEN(SUBSTITUTE(T128&amp;T129&amp;T130&amp;T131,"К","")))*3+(LEN(T128&amp;T129&amp;T130&amp;T131)-LEN(SUBSTITUTE(T128&amp;T129&amp;T130&amp;T131,"Д","")))*2+(LEN(T128&amp;T129&amp;T130&amp;T131)-LEN(SUBSTITUTE(T128&amp;T129&amp;T130&amp;T131,"В","")))+0.1)</f>
        <v>11.1</v>
      </c>
    </row>
    <row r="127" spans="1:23" s="39" customFormat="1" ht="12.75" customHeight="1">
      <c r="A127" s="90"/>
      <c r="B127" s="91"/>
      <c r="C127" s="92"/>
      <c r="D127" s="93"/>
      <c r="E127" s="34" t="s">
        <v>79</v>
      </c>
      <c r="F127" s="94" t="s">
        <v>1316</v>
      </c>
      <c r="G127" s="95"/>
      <c r="H127" s="96"/>
      <c r="I127" s="44"/>
      <c r="J127" s="276">
        <f>IF(J125="","",(LEN(F132&amp;F133&amp;F134&amp;F135)-LEN(SUBSTITUTE(F132&amp;F133&amp;F134&amp;F135,"Т","")))*4+(LEN(F132&amp;F133&amp;F134&amp;F135)-LEN(SUBSTITUTE(F132&amp;F133&amp;F134&amp;F135,"К","")))*3+(LEN(F132&amp;F133&amp;F134&amp;F135)-LEN(SUBSTITUTE(F132&amp;F133&amp;F134&amp;F135,"Д","")))*2+(LEN(F132&amp;F133&amp;F134&amp;F135)-LEN(SUBSTITUTE(F132&amp;F133&amp;F134&amp;F135,"В","")))+0.1)</f>
        <v>5.1</v>
      </c>
      <c r="K127" s="277"/>
      <c r="L127" s="98"/>
      <c r="M127" s="90"/>
      <c r="N127" s="91"/>
      <c r="O127" s="92"/>
      <c r="P127" s="93"/>
      <c r="Q127" s="34" t="s">
        <v>79</v>
      </c>
      <c r="R127" s="94" t="s">
        <v>1994</v>
      </c>
      <c r="S127" s="95"/>
      <c r="T127" s="96"/>
      <c r="U127" s="44"/>
      <c r="V127" s="276">
        <f>IF(V125="","",(LEN(R132&amp;R133&amp;R134&amp;R135)-LEN(SUBSTITUTE(R132&amp;R133&amp;R134&amp;R135,"Т","")))*4+(LEN(R132&amp;R133&amp;R134&amp;R135)-LEN(SUBSTITUTE(R132&amp;R133&amp;R134&amp;R135,"К","")))*3+(LEN(R132&amp;R133&amp;R134&amp;R135)-LEN(SUBSTITUTE(R132&amp;R133&amp;R134&amp;R135,"Д","")))*2+(LEN(R132&amp;R133&amp;R134&amp;R135)-LEN(SUBSTITUTE(R132&amp;R133&amp;R134&amp;R135,"В","")))+0.1)</f>
        <v>13.1</v>
      </c>
      <c r="W127" s="277"/>
    </row>
    <row r="128" spans="1:23" s="39" customFormat="1" ht="12.75" customHeight="1">
      <c r="A128" s="101" t="s">
        <v>70</v>
      </c>
      <c r="B128" s="102" t="s">
        <v>1121</v>
      </c>
      <c r="C128" s="92"/>
      <c r="D128" s="93"/>
      <c r="E128" s="103"/>
      <c r="F128" s="95"/>
      <c r="G128" s="34" t="s">
        <v>70</v>
      </c>
      <c r="H128" s="104" t="s">
        <v>321</v>
      </c>
      <c r="I128" s="95"/>
      <c r="J128" s="99"/>
      <c r="K128" s="97"/>
      <c r="L128" s="98"/>
      <c r="M128" s="101" t="s">
        <v>70</v>
      </c>
      <c r="N128" s="102" t="s">
        <v>1818</v>
      </c>
      <c r="O128" s="92"/>
      <c r="P128" s="93"/>
      <c r="Q128" s="103"/>
      <c r="R128" s="95"/>
      <c r="S128" s="34" t="s">
        <v>70</v>
      </c>
      <c r="T128" s="104" t="s">
        <v>1995</v>
      </c>
      <c r="U128" s="95"/>
      <c r="V128" s="99"/>
      <c r="W128" s="97"/>
    </row>
    <row r="129" spans="1:23" s="39" customFormat="1" ht="12.75" customHeight="1">
      <c r="A129" s="105" t="s">
        <v>73</v>
      </c>
      <c r="B129" s="102" t="s">
        <v>1203</v>
      </c>
      <c r="C129" s="106"/>
      <c r="D129" s="93"/>
      <c r="E129" s="103"/>
      <c r="F129" s="107"/>
      <c r="G129" s="40" t="s">
        <v>73</v>
      </c>
      <c r="H129" s="151" t="s">
        <v>265</v>
      </c>
      <c r="I129" s="95"/>
      <c r="J129" s="99"/>
      <c r="K129" s="97"/>
      <c r="L129" s="98"/>
      <c r="M129" s="105" t="s">
        <v>73</v>
      </c>
      <c r="N129" s="102" t="s">
        <v>1996</v>
      </c>
      <c r="O129" s="106"/>
      <c r="P129" s="93"/>
      <c r="Q129" s="103"/>
      <c r="R129" s="107"/>
      <c r="S129" s="40" t="s">
        <v>73</v>
      </c>
      <c r="T129" s="104" t="s">
        <v>114</v>
      </c>
      <c r="U129" s="95"/>
      <c r="V129" s="99"/>
      <c r="W129" s="97"/>
    </row>
    <row r="130" spans="1:23" s="39" customFormat="1" ht="12.75" customHeight="1">
      <c r="A130" s="105" t="s">
        <v>76</v>
      </c>
      <c r="B130" s="109" t="s">
        <v>408</v>
      </c>
      <c r="C130" s="92"/>
      <c r="D130" s="93"/>
      <c r="E130" s="103"/>
      <c r="F130" s="107"/>
      <c r="G130" s="40" t="s">
        <v>76</v>
      </c>
      <c r="H130" s="104" t="s">
        <v>1997</v>
      </c>
      <c r="I130" s="95"/>
      <c r="J130" s="95"/>
      <c r="K130" s="97"/>
      <c r="L130" s="98"/>
      <c r="M130" s="105" t="s">
        <v>76</v>
      </c>
      <c r="N130" s="102" t="s">
        <v>1998</v>
      </c>
      <c r="O130" s="92"/>
      <c r="P130" s="93"/>
      <c r="Q130" s="103"/>
      <c r="R130" s="107"/>
      <c r="S130" s="40" t="s">
        <v>76</v>
      </c>
      <c r="T130" s="104" t="s">
        <v>442</v>
      </c>
      <c r="U130" s="95"/>
      <c r="V130" s="95"/>
      <c r="W130" s="97"/>
    </row>
    <row r="131" spans="1:23" s="39" customFormat="1" ht="12.75" customHeight="1">
      <c r="A131" s="101" t="s">
        <v>79</v>
      </c>
      <c r="B131" s="102" t="s">
        <v>896</v>
      </c>
      <c r="C131" s="106"/>
      <c r="D131" s="93"/>
      <c r="E131" s="103"/>
      <c r="F131" s="95"/>
      <c r="G131" s="34" t="s">
        <v>79</v>
      </c>
      <c r="H131" s="104" t="s">
        <v>961</v>
      </c>
      <c r="I131" s="95"/>
      <c r="J131" s="108" t="s">
        <v>96</v>
      </c>
      <c r="K131" s="97"/>
      <c r="L131" s="98"/>
      <c r="M131" s="101" t="s">
        <v>79</v>
      </c>
      <c r="N131" s="102" t="s">
        <v>456</v>
      </c>
      <c r="O131" s="106"/>
      <c r="P131" s="93"/>
      <c r="Q131" s="103"/>
      <c r="R131" s="95"/>
      <c r="S131" s="34" t="s">
        <v>79</v>
      </c>
      <c r="T131" s="104" t="s">
        <v>1657</v>
      </c>
      <c r="U131" s="95"/>
      <c r="V131" s="108" t="s">
        <v>96</v>
      </c>
      <c r="W131" s="97"/>
    </row>
    <row r="132" spans="1:23" s="39" customFormat="1" ht="12.75" customHeight="1">
      <c r="A132" s="110"/>
      <c r="B132" s="106"/>
      <c r="C132" s="106"/>
      <c r="D132" s="93"/>
      <c r="E132" s="34" t="s">
        <v>70</v>
      </c>
      <c r="F132" s="94" t="s">
        <v>407</v>
      </c>
      <c r="G132" s="95"/>
      <c r="H132" s="111"/>
      <c r="I132" s="112" t="s">
        <v>100</v>
      </c>
      <c r="J132" s="113" t="s">
        <v>1999</v>
      </c>
      <c r="K132" s="97"/>
      <c r="L132" s="98"/>
      <c r="M132" s="110"/>
      <c r="N132" s="106"/>
      <c r="O132" s="106"/>
      <c r="P132" s="93"/>
      <c r="Q132" s="34" t="s">
        <v>70</v>
      </c>
      <c r="R132" s="94" t="s">
        <v>1788</v>
      </c>
      <c r="S132" s="95"/>
      <c r="T132" s="111"/>
      <c r="U132" s="112" t="s">
        <v>100</v>
      </c>
      <c r="V132" s="113" t="s">
        <v>2000</v>
      </c>
      <c r="W132" s="97"/>
    </row>
    <row r="133" spans="1:23" s="39" customFormat="1" ht="12.75" customHeight="1">
      <c r="A133" s="90"/>
      <c r="B133" s="114" t="s">
        <v>104</v>
      </c>
      <c r="C133" s="92"/>
      <c r="D133" s="93"/>
      <c r="E133" s="40" t="s">
        <v>73</v>
      </c>
      <c r="F133" s="94" t="s">
        <v>1752</v>
      </c>
      <c r="G133" s="95"/>
      <c r="H133" s="96"/>
      <c r="I133" s="112" t="s">
        <v>5</v>
      </c>
      <c r="J133" s="115" t="s">
        <v>1999</v>
      </c>
      <c r="K133" s="97"/>
      <c r="L133" s="98"/>
      <c r="M133" s="90"/>
      <c r="N133" s="114" t="s">
        <v>104</v>
      </c>
      <c r="O133" s="92"/>
      <c r="P133" s="93"/>
      <c r="Q133" s="40" t="s">
        <v>73</v>
      </c>
      <c r="R133" s="94" t="s">
        <v>915</v>
      </c>
      <c r="S133" s="95"/>
      <c r="T133" s="96"/>
      <c r="U133" s="112" t="s">
        <v>5</v>
      </c>
      <c r="V133" s="115" t="s">
        <v>2001</v>
      </c>
      <c r="W133" s="97"/>
    </row>
    <row r="134" spans="1:23" s="39" customFormat="1" ht="12.75" customHeight="1">
      <c r="A134" s="90"/>
      <c r="B134" s="114" t="s">
        <v>2002</v>
      </c>
      <c r="C134" s="92"/>
      <c r="D134" s="93"/>
      <c r="E134" s="40" t="s">
        <v>76</v>
      </c>
      <c r="F134" s="94" t="s">
        <v>105</v>
      </c>
      <c r="G134" s="99"/>
      <c r="H134" s="96"/>
      <c r="I134" s="112" t="s">
        <v>109</v>
      </c>
      <c r="J134" s="115" t="s">
        <v>2003</v>
      </c>
      <c r="K134" s="97"/>
      <c r="L134" s="98"/>
      <c r="M134" s="90"/>
      <c r="N134" s="114" t="s">
        <v>2004</v>
      </c>
      <c r="O134" s="92"/>
      <c r="P134" s="93"/>
      <c r="Q134" s="40" t="s">
        <v>76</v>
      </c>
      <c r="R134" s="94" t="s">
        <v>2005</v>
      </c>
      <c r="S134" s="99"/>
      <c r="T134" s="96"/>
      <c r="U134" s="112" t="s">
        <v>109</v>
      </c>
      <c r="V134" s="115" t="s">
        <v>2006</v>
      </c>
      <c r="W134" s="97"/>
    </row>
    <row r="135" spans="1:23" s="39" customFormat="1" ht="12.75" customHeight="1">
      <c r="A135" s="116"/>
      <c r="B135" s="117"/>
      <c r="C135" s="117"/>
      <c r="D135" s="93"/>
      <c r="E135" s="34" t="s">
        <v>79</v>
      </c>
      <c r="F135" s="109" t="s">
        <v>2007</v>
      </c>
      <c r="G135" s="117"/>
      <c r="H135" s="117"/>
      <c r="I135" s="118" t="s">
        <v>115</v>
      </c>
      <c r="J135" s="115" t="s">
        <v>2003</v>
      </c>
      <c r="K135" s="119"/>
      <c r="L135" s="120"/>
      <c r="M135" s="116"/>
      <c r="N135" s="117"/>
      <c r="O135" s="117"/>
      <c r="P135" s="93"/>
      <c r="Q135" s="34" t="s">
        <v>79</v>
      </c>
      <c r="R135" s="102" t="s">
        <v>534</v>
      </c>
      <c r="S135" s="117"/>
      <c r="T135" s="117"/>
      <c r="U135" s="118" t="s">
        <v>115</v>
      </c>
      <c r="V135" s="115" t="s">
        <v>2006</v>
      </c>
      <c r="W135" s="119"/>
    </row>
    <row r="136" spans="1:23" ht="4.5" customHeight="1">
      <c r="A136" s="121"/>
      <c r="B136" s="122"/>
      <c r="C136" s="123"/>
      <c r="D136" s="124"/>
      <c r="E136" s="125"/>
      <c r="F136" s="126"/>
      <c r="G136" s="127"/>
      <c r="H136" s="127"/>
      <c r="I136" s="123"/>
      <c r="J136" s="122"/>
      <c r="K136" s="128"/>
      <c r="L136" s="129"/>
      <c r="M136" s="121"/>
      <c r="N136" s="122"/>
      <c r="O136" s="123"/>
      <c r="P136" s="124"/>
      <c r="Q136" s="125"/>
      <c r="R136" s="126"/>
      <c r="S136" s="127"/>
      <c r="T136" s="127"/>
      <c r="U136" s="123"/>
      <c r="V136" s="122"/>
      <c r="W136" s="128"/>
    </row>
    <row r="137" spans="1:23" ht="12.75" customHeight="1">
      <c r="A137" s="130"/>
      <c r="B137" s="130" t="s">
        <v>117</v>
      </c>
      <c r="C137" s="131"/>
      <c r="D137" s="132" t="s">
        <v>118</v>
      </c>
      <c r="E137" s="132" t="s">
        <v>119</v>
      </c>
      <c r="F137" s="132" t="s">
        <v>120</v>
      </c>
      <c r="G137" s="133" t="s">
        <v>121</v>
      </c>
      <c r="H137" s="134"/>
      <c r="I137" s="131" t="s">
        <v>122</v>
      </c>
      <c r="J137" s="132" t="s">
        <v>117</v>
      </c>
      <c r="K137" s="130" t="s">
        <v>123</v>
      </c>
      <c r="L137" s="26">
        <v>150</v>
      </c>
      <c r="M137" s="130"/>
      <c r="N137" s="130" t="s">
        <v>117</v>
      </c>
      <c r="O137" s="131"/>
      <c r="P137" s="132" t="s">
        <v>118</v>
      </c>
      <c r="Q137" s="132" t="s">
        <v>119</v>
      </c>
      <c r="R137" s="132" t="s">
        <v>120</v>
      </c>
      <c r="S137" s="133" t="s">
        <v>121</v>
      </c>
      <c r="T137" s="134"/>
      <c r="U137" s="131" t="s">
        <v>122</v>
      </c>
      <c r="V137" s="132" t="s">
        <v>117</v>
      </c>
      <c r="W137" s="135" t="s">
        <v>123</v>
      </c>
    </row>
    <row r="138" spans="1:23" ht="12.75">
      <c r="A138" s="136" t="s">
        <v>123</v>
      </c>
      <c r="B138" s="136" t="s">
        <v>124</v>
      </c>
      <c r="C138" s="137" t="s">
        <v>125</v>
      </c>
      <c r="D138" s="138" t="s">
        <v>126</v>
      </c>
      <c r="E138" s="138" t="s">
        <v>127</v>
      </c>
      <c r="F138" s="138"/>
      <c r="G138" s="139" t="s">
        <v>125</v>
      </c>
      <c r="H138" s="139" t="s">
        <v>122</v>
      </c>
      <c r="I138" s="137"/>
      <c r="J138" s="136" t="s">
        <v>124</v>
      </c>
      <c r="K138" s="136"/>
      <c r="L138" s="26">
        <v>150</v>
      </c>
      <c r="M138" s="136" t="s">
        <v>123</v>
      </c>
      <c r="N138" s="136" t="s">
        <v>124</v>
      </c>
      <c r="O138" s="137" t="s">
        <v>125</v>
      </c>
      <c r="P138" s="138" t="s">
        <v>126</v>
      </c>
      <c r="Q138" s="138" t="s">
        <v>127</v>
      </c>
      <c r="R138" s="138"/>
      <c r="S138" s="139" t="s">
        <v>125</v>
      </c>
      <c r="T138" s="139" t="s">
        <v>122</v>
      </c>
      <c r="U138" s="137"/>
      <c r="V138" s="136" t="s">
        <v>124</v>
      </c>
      <c r="W138" s="140"/>
    </row>
    <row r="139" spans="1:23" ht="16.5" customHeight="1">
      <c r="A139" s="141">
        <v>-7.0625</v>
      </c>
      <c r="B139" s="142">
        <v>0</v>
      </c>
      <c r="C139" s="143">
        <v>1</v>
      </c>
      <c r="D139" s="182" t="s">
        <v>179</v>
      </c>
      <c r="E139" s="144" t="s">
        <v>109</v>
      </c>
      <c r="F139" s="150">
        <v>10</v>
      </c>
      <c r="G139" s="146"/>
      <c r="H139" s="146">
        <v>420</v>
      </c>
      <c r="I139" s="147">
        <v>5</v>
      </c>
      <c r="J139" s="148">
        <v>8</v>
      </c>
      <c r="K139" s="187">
        <v>7.0625</v>
      </c>
      <c r="L139" s="26"/>
      <c r="M139" s="141">
        <v>-8.9375</v>
      </c>
      <c r="N139" s="142">
        <v>0</v>
      </c>
      <c r="O139" s="143">
        <v>1</v>
      </c>
      <c r="P139" s="182" t="s">
        <v>222</v>
      </c>
      <c r="Q139" s="144" t="s">
        <v>100</v>
      </c>
      <c r="R139" s="150">
        <v>7</v>
      </c>
      <c r="S139" s="146"/>
      <c r="T139" s="146">
        <v>500</v>
      </c>
      <c r="U139" s="147">
        <v>5</v>
      </c>
      <c r="V139" s="148">
        <v>8</v>
      </c>
      <c r="W139" s="183">
        <v>8.9375</v>
      </c>
    </row>
    <row r="140" spans="1:23" ht="16.5" customHeight="1">
      <c r="A140" s="141">
        <v>6.5625</v>
      </c>
      <c r="B140" s="142">
        <v>8</v>
      </c>
      <c r="C140" s="143">
        <v>2</v>
      </c>
      <c r="D140" s="182" t="s">
        <v>179</v>
      </c>
      <c r="E140" s="144" t="s">
        <v>115</v>
      </c>
      <c r="F140" s="145">
        <v>7</v>
      </c>
      <c r="G140" s="146">
        <v>150</v>
      </c>
      <c r="H140" s="146"/>
      <c r="I140" s="147">
        <v>10</v>
      </c>
      <c r="J140" s="148">
        <v>0</v>
      </c>
      <c r="K140" s="187">
        <v>-6.5625</v>
      </c>
      <c r="L140" s="26"/>
      <c r="M140" s="141">
        <v>5.4375</v>
      </c>
      <c r="N140" s="142">
        <v>6</v>
      </c>
      <c r="O140" s="143">
        <v>2</v>
      </c>
      <c r="P140" s="182" t="s">
        <v>181</v>
      </c>
      <c r="Q140" s="144" t="s">
        <v>109</v>
      </c>
      <c r="R140" s="145">
        <v>5</v>
      </c>
      <c r="S140" s="146">
        <v>200</v>
      </c>
      <c r="T140" s="146"/>
      <c r="U140" s="147">
        <v>10</v>
      </c>
      <c r="V140" s="148">
        <v>2</v>
      </c>
      <c r="W140" s="183">
        <v>-5.4375</v>
      </c>
    </row>
    <row r="141" spans="1:23" ht="16.5" customHeight="1">
      <c r="A141" s="141">
        <v>-0.25</v>
      </c>
      <c r="B141" s="142">
        <v>3</v>
      </c>
      <c r="C141" s="143">
        <v>7</v>
      </c>
      <c r="D141" s="182" t="s">
        <v>2008</v>
      </c>
      <c r="E141" s="144" t="s">
        <v>109</v>
      </c>
      <c r="F141" s="145">
        <v>10</v>
      </c>
      <c r="G141" s="146"/>
      <c r="H141" s="146">
        <v>130</v>
      </c>
      <c r="I141" s="147">
        <v>9</v>
      </c>
      <c r="J141" s="148">
        <v>5</v>
      </c>
      <c r="K141" s="187">
        <v>0.25</v>
      </c>
      <c r="L141" s="26"/>
      <c r="M141" s="141">
        <v>-1</v>
      </c>
      <c r="N141" s="142">
        <v>4</v>
      </c>
      <c r="O141" s="143">
        <v>7</v>
      </c>
      <c r="P141" s="182" t="s">
        <v>129</v>
      </c>
      <c r="Q141" s="144" t="s">
        <v>100</v>
      </c>
      <c r="R141" s="145">
        <v>7</v>
      </c>
      <c r="S141" s="146"/>
      <c r="T141" s="146">
        <v>100</v>
      </c>
      <c r="U141" s="147">
        <v>9</v>
      </c>
      <c r="V141" s="148">
        <v>4</v>
      </c>
      <c r="W141" s="183">
        <v>1</v>
      </c>
    </row>
    <row r="142" spans="1:23" ht="16.5" customHeight="1">
      <c r="A142" s="141">
        <v>-0.25</v>
      </c>
      <c r="B142" s="142">
        <v>3</v>
      </c>
      <c r="C142" s="143">
        <v>4</v>
      </c>
      <c r="D142" s="185" t="s">
        <v>2008</v>
      </c>
      <c r="E142" s="144" t="s">
        <v>109</v>
      </c>
      <c r="F142" s="150">
        <v>10</v>
      </c>
      <c r="G142" s="146"/>
      <c r="H142" s="146">
        <v>130</v>
      </c>
      <c r="I142" s="147">
        <v>8</v>
      </c>
      <c r="J142" s="148">
        <v>5</v>
      </c>
      <c r="K142" s="187">
        <v>0.25</v>
      </c>
      <c r="L142" s="26"/>
      <c r="M142" s="141">
        <v>-3.625</v>
      </c>
      <c r="N142" s="142">
        <v>2</v>
      </c>
      <c r="O142" s="143">
        <v>4</v>
      </c>
      <c r="P142" s="184" t="s">
        <v>261</v>
      </c>
      <c r="Q142" s="144" t="s">
        <v>100</v>
      </c>
      <c r="R142" s="150">
        <v>5</v>
      </c>
      <c r="S142" s="146"/>
      <c r="T142" s="146">
        <v>200</v>
      </c>
      <c r="U142" s="147">
        <v>8</v>
      </c>
      <c r="V142" s="148">
        <v>6</v>
      </c>
      <c r="W142" s="183">
        <v>3.625</v>
      </c>
    </row>
    <row r="143" spans="1:23" ht="16.5" customHeight="1">
      <c r="A143" s="141">
        <v>0.75</v>
      </c>
      <c r="B143" s="142">
        <v>6</v>
      </c>
      <c r="C143" s="143">
        <v>6</v>
      </c>
      <c r="D143" s="182" t="s">
        <v>130</v>
      </c>
      <c r="E143" s="144" t="s">
        <v>100</v>
      </c>
      <c r="F143" s="150">
        <v>8</v>
      </c>
      <c r="G143" s="146"/>
      <c r="H143" s="146">
        <v>100</v>
      </c>
      <c r="I143" s="147">
        <v>3</v>
      </c>
      <c r="J143" s="148">
        <v>2</v>
      </c>
      <c r="K143" s="187">
        <v>-0.75</v>
      </c>
      <c r="L143" s="26"/>
      <c r="M143" s="141">
        <v>7.6875</v>
      </c>
      <c r="N143" s="142">
        <v>8</v>
      </c>
      <c r="O143" s="143">
        <v>6</v>
      </c>
      <c r="P143" s="182" t="s">
        <v>300</v>
      </c>
      <c r="Q143" s="144" t="s">
        <v>109</v>
      </c>
      <c r="R143" s="150">
        <v>7</v>
      </c>
      <c r="S143" s="146">
        <v>300</v>
      </c>
      <c r="T143" s="146"/>
      <c r="U143" s="147">
        <v>3</v>
      </c>
      <c r="V143" s="148">
        <v>0</v>
      </c>
      <c r="W143" s="183">
        <v>-7.6875</v>
      </c>
    </row>
    <row r="144" spans="1:23" s="39" customFormat="1" ht="9.75" customHeight="1">
      <c r="A144" s="27"/>
      <c r="B144" s="27"/>
      <c r="C144" s="54"/>
      <c r="D144" s="27"/>
      <c r="E144" s="27"/>
      <c r="F144" s="27"/>
      <c r="G144" s="27"/>
      <c r="H144" s="27"/>
      <c r="I144" s="54"/>
      <c r="J144" s="27"/>
      <c r="K144" s="27"/>
      <c r="L144" s="52"/>
      <c r="M144" s="27"/>
      <c r="N144" s="27"/>
      <c r="O144" s="54"/>
      <c r="P144" s="27"/>
      <c r="Q144" s="27"/>
      <c r="R144" s="27"/>
      <c r="S144" s="27"/>
      <c r="T144" s="27"/>
      <c r="U144" s="54"/>
      <c r="V144" s="27"/>
      <c r="W144" s="27"/>
    </row>
    <row r="145" spans="1:23" s="39" customFormat="1" ht="15">
      <c r="A145" s="18"/>
      <c r="B145" s="19" t="s">
        <v>61</v>
      </c>
      <c r="C145" s="20"/>
      <c r="D145" s="19"/>
      <c r="E145" s="21" t="s">
        <v>337</v>
      </c>
      <c r="F145" s="22"/>
      <c r="G145" s="23" t="s">
        <v>63</v>
      </c>
      <c r="H145" s="23"/>
      <c r="I145" s="24" t="s">
        <v>64</v>
      </c>
      <c r="J145" s="24"/>
      <c r="K145" s="25"/>
      <c r="L145" s="26">
        <v>150</v>
      </c>
      <c r="M145" s="18"/>
      <c r="N145" s="19" t="s">
        <v>61</v>
      </c>
      <c r="O145" s="20"/>
      <c r="P145" s="19"/>
      <c r="Q145" s="21" t="s">
        <v>338</v>
      </c>
      <c r="R145" s="22"/>
      <c r="S145" s="23" t="s">
        <v>63</v>
      </c>
      <c r="T145" s="23"/>
      <c r="U145" s="24" t="s">
        <v>66</v>
      </c>
      <c r="V145" s="24"/>
      <c r="W145" s="25"/>
    </row>
    <row r="146" spans="1:23" s="39" customFormat="1" ht="12.75">
      <c r="A146" s="28"/>
      <c r="B146" s="28"/>
      <c r="C146" s="29"/>
      <c r="D146" s="30"/>
      <c r="E146" s="30"/>
      <c r="F146" s="30"/>
      <c r="G146" s="31" t="s">
        <v>67</v>
      </c>
      <c r="H146" s="31"/>
      <c r="I146" s="24" t="s">
        <v>141</v>
      </c>
      <c r="J146" s="24"/>
      <c r="K146" s="25"/>
      <c r="L146" s="26">
        <v>150</v>
      </c>
      <c r="M146" s="28"/>
      <c r="N146" s="28"/>
      <c r="O146" s="29"/>
      <c r="P146" s="30"/>
      <c r="Q146" s="30"/>
      <c r="R146" s="30"/>
      <c r="S146" s="31" t="s">
        <v>67</v>
      </c>
      <c r="T146" s="31"/>
      <c r="U146" s="24" t="s">
        <v>68</v>
      </c>
      <c r="V146" s="24"/>
      <c r="W146" s="25"/>
    </row>
    <row r="147" spans="1:23" s="39" customFormat="1" ht="4.5" customHeight="1">
      <c r="A147" s="82"/>
      <c r="B147" s="83"/>
      <c r="C147" s="84"/>
      <c r="D147" s="85"/>
      <c r="E147" s="86"/>
      <c r="F147" s="87"/>
      <c r="G147" s="88"/>
      <c r="H147" s="88"/>
      <c r="I147" s="84"/>
      <c r="J147" s="83"/>
      <c r="K147" s="89"/>
      <c r="L147" s="81"/>
      <c r="M147" s="82"/>
      <c r="N147" s="83"/>
      <c r="O147" s="84"/>
      <c r="P147" s="85"/>
      <c r="Q147" s="86"/>
      <c r="R147" s="87"/>
      <c r="S147" s="88"/>
      <c r="T147" s="88"/>
      <c r="U147" s="84"/>
      <c r="V147" s="83"/>
      <c r="W147" s="89"/>
    </row>
    <row r="148" spans="1:23" s="39" customFormat="1" ht="12.75" customHeight="1">
      <c r="A148" s="90"/>
      <c r="B148" s="91"/>
      <c r="C148" s="92"/>
      <c r="D148" s="93"/>
      <c r="E148" s="34" t="s">
        <v>70</v>
      </c>
      <c r="F148" s="94" t="s">
        <v>567</v>
      </c>
      <c r="G148" s="95"/>
      <c r="H148" s="96"/>
      <c r="I148" s="42"/>
      <c r="J148" s="275"/>
      <c r="K148" s="209"/>
      <c r="L148" s="98"/>
      <c r="M148" s="90"/>
      <c r="N148" s="91"/>
      <c r="O148" s="92"/>
      <c r="P148" s="93"/>
      <c r="Q148" s="34" t="s">
        <v>70</v>
      </c>
      <c r="R148" s="94" t="s">
        <v>311</v>
      </c>
      <c r="S148" s="95"/>
      <c r="T148" s="96"/>
      <c r="U148" s="42"/>
      <c r="V148" s="275"/>
      <c r="W148" s="209"/>
    </row>
    <row r="149" spans="1:23" s="39" customFormat="1" ht="12.75" customHeight="1">
      <c r="A149" s="90"/>
      <c r="B149" s="91"/>
      <c r="C149" s="92"/>
      <c r="D149" s="93"/>
      <c r="E149" s="40" t="s">
        <v>73</v>
      </c>
      <c r="F149" s="94" t="s">
        <v>676</v>
      </c>
      <c r="G149" s="99"/>
      <c r="H149" s="96"/>
      <c r="I149" s="44"/>
      <c r="J149" s="276">
        <f>IF(F148&amp;F149&amp;F150&amp;F151="","",(LEN(F148&amp;F149&amp;F150&amp;F151)-LEN(SUBSTITUTE(F148&amp;F149&amp;F150&amp;F151,"Т","")))*4+(LEN(F148&amp;F149&amp;F150&amp;F151)-LEN(SUBSTITUTE(F148&amp;F149&amp;F150&amp;F151,"К","")))*3+(LEN(F148&amp;F149&amp;F150&amp;F151)-LEN(SUBSTITUTE(F148&amp;F149&amp;F150&amp;F151,"Д","")))*2+(LEN(F148&amp;F149&amp;F150&amp;F151)-LEN(SUBSTITUTE(F148&amp;F149&amp;F150&amp;F151,"В","")))+0.1)</f>
        <v>10.1</v>
      </c>
      <c r="K149" s="277"/>
      <c r="L149" s="98"/>
      <c r="M149" s="90"/>
      <c r="N149" s="91"/>
      <c r="O149" s="92"/>
      <c r="P149" s="93"/>
      <c r="Q149" s="40" t="s">
        <v>73</v>
      </c>
      <c r="R149" s="94" t="s">
        <v>1673</v>
      </c>
      <c r="S149" s="99"/>
      <c r="T149" s="96"/>
      <c r="U149" s="44"/>
      <c r="V149" s="276">
        <f>IF(R148&amp;R149&amp;R150&amp;R151="","",(LEN(R148&amp;R149&amp;R150&amp;R151)-LEN(SUBSTITUTE(R148&amp;R149&amp;R150&amp;R151,"Т","")))*4+(LEN(R148&amp;R149&amp;R150&amp;R151)-LEN(SUBSTITUTE(R148&amp;R149&amp;R150&amp;R151,"К","")))*3+(LEN(R148&amp;R149&amp;R150&amp;R151)-LEN(SUBSTITUTE(R148&amp;R149&amp;R150&amp;R151,"Д","")))*2+(LEN(R148&amp;R149&amp;R150&amp;R151)-LEN(SUBSTITUTE(R148&amp;R149&amp;R150&amp;R151,"В","")))+0.1)</f>
        <v>13.1</v>
      </c>
      <c r="W149" s="277"/>
    </row>
    <row r="150" spans="1:23" s="39" customFormat="1" ht="12.75" customHeight="1">
      <c r="A150" s="90"/>
      <c r="B150" s="91"/>
      <c r="C150" s="92"/>
      <c r="D150" s="93"/>
      <c r="E150" s="40" t="s">
        <v>76</v>
      </c>
      <c r="F150" s="94" t="s">
        <v>618</v>
      </c>
      <c r="G150" s="95"/>
      <c r="H150" s="96"/>
      <c r="I150" s="278">
        <f>IF(J149="","",(LEN(B152&amp;B153&amp;B154&amp;B155)-LEN(SUBSTITUTE(B152&amp;B153&amp;B154&amp;B155,"Т","")))*4+(LEN(B152&amp;B153&amp;B154&amp;B155)-LEN(SUBSTITUTE(B152&amp;B153&amp;B154&amp;B155,"К","")))*3+(LEN(B152&amp;B153&amp;B154&amp;B155)-LEN(SUBSTITUTE(B152&amp;B153&amp;B154&amp;B155,"Д","")))*2+(LEN(B152&amp;B153&amp;B154&amp;B155)-LEN(SUBSTITUTE(B152&amp;B153&amp;B154&amp;B155,"В","")))+0.1)</f>
        <v>16.1</v>
      </c>
      <c r="J150" s="276" t="str">
        <f>IF(J149="","","+")</f>
        <v>+</v>
      </c>
      <c r="K150" s="279">
        <f>IF(J149="","",(LEN(H152&amp;H153&amp;H154&amp;H155)-LEN(SUBSTITUTE(H152&amp;H153&amp;H154&amp;H155,"Т","")))*4+(LEN(H152&amp;H153&amp;H154&amp;H155)-LEN(SUBSTITUTE(H152&amp;H153&amp;H154&amp;H155,"К","")))*3+(LEN(H152&amp;H153&amp;H154&amp;H155)-LEN(SUBSTITUTE(H152&amp;H153&amp;H154&amp;H155,"Д","")))*2+(LEN(H152&amp;H153&amp;H154&amp;H155)-LEN(SUBSTITUTE(H152&amp;H153&amp;H154&amp;H155,"В","")))+0.1)</f>
        <v>7.1</v>
      </c>
      <c r="L150" s="98"/>
      <c r="M150" s="90"/>
      <c r="N150" s="91"/>
      <c r="O150" s="92"/>
      <c r="P150" s="93"/>
      <c r="Q150" s="40" t="s">
        <v>76</v>
      </c>
      <c r="R150" s="94" t="s">
        <v>605</v>
      </c>
      <c r="S150" s="95"/>
      <c r="T150" s="96"/>
      <c r="U150" s="278">
        <f>IF(V149="","",(LEN(N152&amp;N153&amp;N154&amp;N155)-LEN(SUBSTITUTE(N152&amp;N153&amp;N154&amp;N155,"Т","")))*4+(LEN(N152&amp;N153&amp;N154&amp;N155)-LEN(SUBSTITUTE(N152&amp;N153&amp;N154&amp;N155,"К","")))*3+(LEN(N152&amp;N153&amp;N154&amp;N155)-LEN(SUBSTITUTE(N152&amp;N153&amp;N154&amp;N155,"Д","")))*2+(LEN(N152&amp;N153&amp;N154&amp;N155)-LEN(SUBSTITUTE(N152&amp;N153&amp;N154&amp;N155,"В","")))+0.1)</f>
        <v>10.1</v>
      </c>
      <c r="V150" s="276" t="str">
        <f>IF(V149="","","+")</f>
        <v>+</v>
      </c>
      <c r="W150" s="279">
        <f>IF(V149="","",(LEN(T152&amp;T153&amp;T154&amp;T155)-LEN(SUBSTITUTE(T152&amp;T153&amp;T154&amp;T155,"Т","")))*4+(LEN(T152&amp;T153&amp;T154&amp;T155)-LEN(SUBSTITUTE(T152&amp;T153&amp;T154&amp;T155,"К","")))*3+(LEN(T152&amp;T153&amp;T154&amp;T155)-LEN(SUBSTITUTE(T152&amp;T153&amp;T154&amp;T155,"Д","")))*2+(LEN(T152&amp;T153&amp;T154&amp;T155)-LEN(SUBSTITUTE(T152&amp;T153&amp;T154&amp;T155,"В","")))+0.1)</f>
        <v>9.1</v>
      </c>
    </row>
    <row r="151" spans="1:23" s="39" customFormat="1" ht="12.75" customHeight="1">
      <c r="A151" s="90"/>
      <c r="B151" s="91"/>
      <c r="C151" s="92"/>
      <c r="D151" s="93"/>
      <c r="E151" s="34" t="s">
        <v>79</v>
      </c>
      <c r="F151" s="94" t="s">
        <v>1855</v>
      </c>
      <c r="G151" s="95"/>
      <c r="H151" s="96"/>
      <c r="I151" s="44"/>
      <c r="J151" s="276">
        <f>IF(J149="","",(LEN(F156&amp;F157&amp;F158&amp;F159)-LEN(SUBSTITUTE(F156&amp;F157&amp;F158&amp;F159,"Т","")))*4+(LEN(F156&amp;F157&amp;F158&amp;F159)-LEN(SUBSTITUTE(F156&amp;F157&amp;F158&amp;F159,"К","")))*3+(LEN(F156&amp;F157&amp;F158&amp;F159)-LEN(SUBSTITUTE(F156&amp;F157&amp;F158&amp;F159,"Д","")))*2+(LEN(F156&amp;F157&amp;F158&amp;F159)-LEN(SUBSTITUTE(F156&amp;F157&amp;F158&amp;F159,"В","")))+0.1)</f>
        <v>7.1</v>
      </c>
      <c r="K151" s="277"/>
      <c r="L151" s="98"/>
      <c r="M151" s="90"/>
      <c r="N151" s="91"/>
      <c r="O151" s="92"/>
      <c r="P151" s="93"/>
      <c r="Q151" s="34" t="s">
        <v>79</v>
      </c>
      <c r="R151" s="94" t="s">
        <v>2009</v>
      </c>
      <c r="S151" s="95"/>
      <c r="T151" s="96"/>
      <c r="U151" s="44"/>
      <c r="V151" s="276">
        <f>IF(V149="","",(LEN(R156&amp;R157&amp;R158&amp;R159)-LEN(SUBSTITUTE(R156&amp;R157&amp;R158&amp;R159,"Т","")))*4+(LEN(R156&amp;R157&amp;R158&amp;R159)-LEN(SUBSTITUTE(R156&amp;R157&amp;R158&amp;R159,"К","")))*3+(LEN(R156&amp;R157&amp;R158&amp;R159)-LEN(SUBSTITUTE(R156&amp;R157&amp;R158&amp;R159,"Д","")))*2+(LEN(R156&amp;R157&amp;R158&amp;R159)-LEN(SUBSTITUTE(R156&amp;R157&amp;R158&amp;R159,"В","")))+0.1)</f>
        <v>8.1</v>
      </c>
      <c r="W151" s="277"/>
    </row>
    <row r="152" spans="1:23" s="39" customFormat="1" ht="12.75" customHeight="1">
      <c r="A152" s="101" t="s">
        <v>70</v>
      </c>
      <c r="B152" s="102" t="s">
        <v>1004</v>
      </c>
      <c r="C152" s="92"/>
      <c r="D152" s="93"/>
      <c r="E152" s="103"/>
      <c r="F152" s="95"/>
      <c r="G152" s="34" t="s">
        <v>70</v>
      </c>
      <c r="H152" s="104" t="s">
        <v>2010</v>
      </c>
      <c r="I152" s="95"/>
      <c r="J152" s="99"/>
      <c r="K152" s="97"/>
      <c r="L152" s="98"/>
      <c r="M152" s="101" t="s">
        <v>70</v>
      </c>
      <c r="N152" s="102" t="s">
        <v>1457</v>
      </c>
      <c r="O152" s="92"/>
      <c r="P152" s="93"/>
      <c r="Q152" s="103"/>
      <c r="R152" s="95"/>
      <c r="S152" s="34" t="s">
        <v>70</v>
      </c>
      <c r="T152" s="104" t="s">
        <v>490</v>
      </c>
      <c r="U152" s="95"/>
      <c r="V152" s="99"/>
      <c r="W152" s="97"/>
    </row>
    <row r="153" spans="1:23" s="39" customFormat="1" ht="12.75" customHeight="1">
      <c r="A153" s="105" t="s">
        <v>73</v>
      </c>
      <c r="B153" s="102" t="s">
        <v>605</v>
      </c>
      <c r="C153" s="106"/>
      <c r="D153" s="93"/>
      <c r="E153" s="103"/>
      <c r="F153" s="107"/>
      <c r="G153" s="40" t="s">
        <v>73</v>
      </c>
      <c r="H153" s="104" t="s">
        <v>504</v>
      </c>
      <c r="I153" s="95"/>
      <c r="J153" s="99"/>
      <c r="K153" s="97"/>
      <c r="L153" s="98"/>
      <c r="M153" s="105" t="s">
        <v>73</v>
      </c>
      <c r="N153" s="109" t="s">
        <v>895</v>
      </c>
      <c r="O153" s="106"/>
      <c r="P153" s="93"/>
      <c r="Q153" s="103"/>
      <c r="R153" s="107"/>
      <c r="S153" s="40" t="s">
        <v>73</v>
      </c>
      <c r="T153" s="104" t="s">
        <v>1083</v>
      </c>
      <c r="U153" s="95"/>
      <c r="V153" s="99"/>
      <c r="W153" s="97"/>
    </row>
    <row r="154" spans="1:23" s="39" customFormat="1" ht="12.75" customHeight="1">
      <c r="A154" s="105" t="s">
        <v>76</v>
      </c>
      <c r="B154" s="102" t="s">
        <v>1514</v>
      </c>
      <c r="C154" s="92"/>
      <c r="D154" s="93"/>
      <c r="E154" s="103"/>
      <c r="F154" s="107"/>
      <c r="G154" s="40" t="s">
        <v>76</v>
      </c>
      <c r="H154" s="104" t="s">
        <v>1461</v>
      </c>
      <c r="I154" s="95"/>
      <c r="J154" s="95"/>
      <c r="K154" s="97"/>
      <c r="L154" s="98"/>
      <c r="M154" s="105" t="s">
        <v>76</v>
      </c>
      <c r="N154" s="102" t="s">
        <v>1026</v>
      </c>
      <c r="O154" s="92"/>
      <c r="P154" s="93"/>
      <c r="Q154" s="103"/>
      <c r="R154" s="107"/>
      <c r="S154" s="40" t="s">
        <v>76</v>
      </c>
      <c r="T154" s="104" t="s">
        <v>513</v>
      </c>
      <c r="U154" s="95"/>
      <c r="V154" s="95"/>
      <c r="W154" s="97"/>
    </row>
    <row r="155" spans="1:23" s="39" customFormat="1" ht="12.75" customHeight="1">
      <c r="A155" s="101" t="s">
        <v>79</v>
      </c>
      <c r="B155" s="102" t="s">
        <v>2011</v>
      </c>
      <c r="C155" s="106"/>
      <c r="D155" s="93"/>
      <c r="E155" s="103"/>
      <c r="F155" s="95"/>
      <c r="G155" s="34" t="s">
        <v>79</v>
      </c>
      <c r="H155" s="151" t="s">
        <v>873</v>
      </c>
      <c r="I155" s="95"/>
      <c r="J155" s="108" t="s">
        <v>96</v>
      </c>
      <c r="K155" s="97"/>
      <c r="L155" s="98"/>
      <c r="M155" s="101" t="s">
        <v>79</v>
      </c>
      <c r="N155" s="102" t="s">
        <v>1091</v>
      </c>
      <c r="O155" s="106"/>
      <c r="P155" s="93"/>
      <c r="Q155" s="103"/>
      <c r="R155" s="95"/>
      <c r="S155" s="34" t="s">
        <v>79</v>
      </c>
      <c r="T155" s="104" t="s">
        <v>379</v>
      </c>
      <c r="U155" s="95"/>
      <c r="V155" s="108" t="s">
        <v>96</v>
      </c>
      <c r="W155" s="97"/>
    </row>
    <row r="156" spans="1:23" s="39" customFormat="1" ht="12.75" customHeight="1">
      <c r="A156" s="110"/>
      <c r="B156" s="106"/>
      <c r="C156" s="106"/>
      <c r="D156" s="93"/>
      <c r="E156" s="34" t="s">
        <v>70</v>
      </c>
      <c r="F156" s="94" t="s">
        <v>2012</v>
      </c>
      <c r="G156" s="95"/>
      <c r="H156" s="111"/>
      <c r="I156" s="112" t="s">
        <v>100</v>
      </c>
      <c r="J156" s="113" t="s">
        <v>2013</v>
      </c>
      <c r="K156" s="97"/>
      <c r="L156" s="98"/>
      <c r="M156" s="110"/>
      <c r="N156" s="106"/>
      <c r="O156" s="106"/>
      <c r="P156" s="93"/>
      <c r="Q156" s="34" t="s">
        <v>70</v>
      </c>
      <c r="R156" s="94" t="s">
        <v>1126</v>
      </c>
      <c r="S156" s="95"/>
      <c r="T156" s="111"/>
      <c r="U156" s="112" t="s">
        <v>100</v>
      </c>
      <c r="V156" s="113" t="s">
        <v>2014</v>
      </c>
      <c r="W156" s="97"/>
    </row>
    <row r="157" spans="1:23" s="39" customFormat="1" ht="12.75" customHeight="1">
      <c r="A157" s="90"/>
      <c r="B157" s="114" t="s">
        <v>104</v>
      </c>
      <c r="C157" s="92"/>
      <c r="D157" s="93"/>
      <c r="E157" s="40" t="s">
        <v>73</v>
      </c>
      <c r="F157" s="100" t="s">
        <v>2015</v>
      </c>
      <c r="G157" s="95"/>
      <c r="H157" s="96"/>
      <c r="I157" s="112" t="s">
        <v>5</v>
      </c>
      <c r="J157" s="115" t="s">
        <v>882</v>
      </c>
      <c r="K157" s="97"/>
      <c r="L157" s="98"/>
      <c r="M157" s="90"/>
      <c r="N157" s="114" t="s">
        <v>104</v>
      </c>
      <c r="O157" s="92"/>
      <c r="P157" s="93"/>
      <c r="Q157" s="40" t="s">
        <v>73</v>
      </c>
      <c r="R157" s="94" t="s">
        <v>419</v>
      </c>
      <c r="S157" s="95"/>
      <c r="T157" s="96"/>
      <c r="U157" s="112" t="s">
        <v>5</v>
      </c>
      <c r="V157" s="115" t="s">
        <v>2014</v>
      </c>
      <c r="W157" s="97"/>
    </row>
    <row r="158" spans="1:23" s="39" customFormat="1" ht="12.75" customHeight="1">
      <c r="A158" s="90"/>
      <c r="B158" s="114" t="s">
        <v>2016</v>
      </c>
      <c r="C158" s="92"/>
      <c r="D158" s="93"/>
      <c r="E158" s="40" t="s">
        <v>76</v>
      </c>
      <c r="F158" s="94" t="s">
        <v>355</v>
      </c>
      <c r="G158" s="99"/>
      <c r="H158" s="96"/>
      <c r="I158" s="112" t="s">
        <v>109</v>
      </c>
      <c r="J158" s="115" t="s">
        <v>2017</v>
      </c>
      <c r="K158" s="97"/>
      <c r="L158" s="98"/>
      <c r="M158" s="90"/>
      <c r="N158" s="114" t="s">
        <v>2018</v>
      </c>
      <c r="O158" s="92"/>
      <c r="P158" s="93"/>
      <c r="Q158" s="40" t="s">
        <v>76</v>
      </c>
      <c r="R158" s="94" t="s">
        <v>2019</v>
      </c>
      <c r="S158" s="99"/>
      <c r="T158" s="96"/>
      <c r="U158" s="112" t="s">
        <v>109</v>
      </c>
      <c r="V158" s="115" t="s">
        <v>2020</v>
      </c>
      <c r="W158" s="97"/>
    </row>
    <row r="159" spans="1:23" s="39" customFormat="1" ht="12.75" customHeight="1">
      <c r="A159" s="116"/>
      <c r="B159" s="117"/>
      <c r="C159" s="117"/>
      <c r="D159" s="93"/>
      <c r="E159" s="34" t="s">
        <v>79</v>
      </c>
      <c r="F159" s="102" t="s">
        <v>1050</v>
      </c>
      <c r="G159" s="117"/>
      <c r="H159" s="117"/>
      <c r="I159" s="118" t="s">
        <v>115</v>
      </c>
      <c r="J159" s="115" t="s">
        <v>2021</v>
      </c>
      <c r="K159" s="119"/>
      <c r="L159" s="120"/>
      <c r="M159" s="116"/>
      <c r="N159" s="117"/>
      <c r="O159" s="117"/>
      <c r="P159" s="93"/>
      <c r="Q159" s="34" t="s">
        <v>79</v>
      </c>
      <c r="R159" s="102" t="s">
        <v>1253</v>
      </c>
      <c r="S159" s="117"/>
      <c r="T159" s="117"/>
      <c r="U159" s="118" t="s">
        <v>115</v>
      </c>
      <c r="V159" s="115" t="s">
        <v>2020</v>
      </c>
      <c r="W159" s="119"/>
    </row>
    <row r="160" spans="1:23" ht="4.5" customHeight="1">
      <c r="A160" s="121"/>
      <c r="B160" s="122"/>
      <c r="C160" s="123"/>
      <c r="D160" s="124"/>
      <c r="E160" s="125"/>
      <c r="F160" s="126"/>
      <c r="G160" s="127"/>
      <c r="H160" s="127"/>
      <c r="I160" s="123"/>
      <c r="J160" s="122"/>
      <c r="K160" s="128"/>
      <c r="L160" s="129"/>
      <c r="M160" s="121"/>
      <c r="N160" s="122"/>
      <c r="O160" s="123"/>
      <c r="P160" s="124"/>
      <c r="Q160" s="125"/>
      <c r="R160" s="126"/>
      <c r="S160" s="127"/>
      <c r="T160" s="127"/>
      <c r="U160" s="123"/>
      <c r="V160" s="122"/>
      <c r="W160" s="128"/>
    </row>
    <row r="161" spans="1:23" ht="12.75" customHeight="1">
      <c r="A161" s="130"/>
      <c r="B161" s="130" t="s">
        <v>117</v>
      </c>
      <c r="C161" s="131"/>
      <c r="D161" s="132" t="s">
        <v>118</v>
      </c>
      <c r="E161" s="132" t="s">
        <v>119</v>
      </c>
      <c r="F161" s="132" t="s">
        <v>120</v>
      </c>
      <c r="G161" s="133" t="s">
        <v>121</v>
      </c>
      <c r="H161" s="134"/>
      <c r="I161" s="131" t="s">
        <v>122</v>
      </c>
      <c r="J161" s="132" t="s">
        <v>117</v>
      </c>
      <c r="K161" s="130" t="s">
        <v>123</v>
      </c>
      <c r="L161" s="26">
        <v>150</v>
      </c>
      <c r="M161" s="130"/>
      <c r="N161" s="130" t="s">
        <v>117</v>
      </c>
      <c r="O161" s="131"/>
      <c r="P161" s="132" t="s">
        <v>118</v>
      </c>
      <c r="Q161" s="132" t="s">
        <v>119</v>
      </c>
      <c r="R161" s="132" t="s">
        <v>120</v>
      </c>
      <c r="S161" s="133" t="s">
        <v>121</v>
      </c>
      <c r="T161" s="134"/>
      <c r="U161" s="131" t="s">
        <v>122</v>
      </c>
      <c r="V161" s="132" t="s">
        <v>117</v>
      </c>
      <c r="W161" s="135" t="s">
        <v>123</v>
      </c>
    </row>
    <row r="162" spans="1:23" ht="12.75">
      <c r="A162" s="136" t="s">
        <v>123</v>
      </c>
      <c r="B162" s="136" t="s">
        <v>124</v>
      </c>
      <c r="C162" s="137" t="s">
        <v>125</v>
      </c>
      <c r="D162" s="138" t="s">
        <v>126</v>
      </c>
      <c r="E162" s="138" t="s">
        <v>127</v>
      </c>
      <c r="F162" s="138"/>
      <c r="G162" s="139" t="s">
        <v>125</v>
      </c>
      <c r="H162" s="139" t="s">
        <v>122</v>
      </c>
      <c r="I162" s="137"/>
      <c r="J162" s="136" t="s">
        <v>124</v>
      </c>
      <c r="K162" s="136"/>
      <c r="L162" s="26">
        <v>150</v>
      </c>
      <c r="M162" s="136" t="s">
        <v>123</v>
      </c>
      <c r="N162" s="136" t="s">
        <v>124</v>
      </c>
      <c r="O162" s="137" t="s">
        <v>125</v>
      </c>
      <c r="P162" s="138" t="s">
        <v>126</v>
      </c>
      <c r="Q162" s="138" t="s">
        <v>127</v>
      </c>
      <c r="R162" s="138"/>
      <c r="S162" s="139" t="s">
        <v>125</v>
      </c>
      <c r="T162" s="139" t="s">
        <v>122</v>
      </c>
      <c r="U162" s="137"/>
      <c r="V162" s="136" t="s">
        <v>124</v>
      </c>
      <c r="W162" s="140"/>
    </row>
    <row r="163" spans="1:23" ht="16.5" customHeight="1">
      <c r="A163" s="141">
        <v>0.1875</v>
      </c>
      <c r="B163" s="142">
        <v>4</v>
      </c>
      <c r="C163" s="143">
        <v>9</v>
      </c>
      <c r="D163" s="182" t="s">
        <v>130</v>
      </c>
      <c r="E163" s="144" t="s">
        <v>109</v>
      </c>
      <c r="F163" s="150">
        <v>9</v>
      </c>
      <c r="G163" s="146">
        <v>100</v>
      </c>
      <c r="H163" s="146"/>
      <c r="I163" s="147">
        <v>6</v>
      </c>
      <c r="J163" s="148">
        <v>4</v>
      </c>
      <c r="K163" s="187">
        <v>-0.1875</v>
      </c>
      <c r="L163" s="26"/>
      <c r="M163" s="141">
        <v>-2.25</v>
      </c>
      <c r="N163" s="142">
        <v>2</v>
      </c>
      <c r="O163" s="143">
        <v>9</v>
      </c>
      <c r="P163" s="182" t="s">
        <v>133</v>
      </c>
      <c r="Q163" s="144" t="s">
        <v>5</v>
      </c>
      <c r="R163" s="150">
        <v>8</v>
      </c>
      <c r="S163" s="146"/>
      <c r="T163" s="146">
        <v>50</v>
      </c>
      <c r="U163" s="147">
        <v>6</v>
      </c>
      <c r="V163" s="148">
        <v>6</v>
      </c>
      <c r="W163" s="183">
        <v>2.25</v>
      </c>
    </row>
    <row r="164" spans="1:23" ht="16.5" customHeight="1">
      <c r="A164" s="141">
        <v>3.125</v>
      </c>
      <c r="B164" s="142">
        <v>8</v>
      </c>
      <c r="C164" s="143">
        <v>7</v>
      </c>
      <c r="D164" s="182" t="s">
        <v>130</v>
      </c>
      <c r="E164" s="144" t="s">
        <v>115</v>
      </c>
      <c r="F164" s="150">
        <v>8</v>
      </c>
      <c r="G164" s="146">
        <v>200</v>
      </c>
      <c r="H164" s="146"/>
      <c r="I164" s="147">
        <v>1</v>
      </c>
      <c r="J164" s="148">
        <v>0</v>
      </c>
      <c r="K164" s="187">
        <v>-3.125</v>
      </c>
      <c r="L164" s="26"/>
      <c r="M164" s="141">
        <v>2.0625</v>
      </c>
      <c r="N164" s="142">
        <v>7</v>
      </c>
      <c r="O164" s="143">
        <v>7</v>
      </c>
      <c r="P164" s="182" t="s">
        <v>131</v>
      </c>
      <c r="Q164" s="144" t="s">
        <v>109</v>
      </c>
      <c r="R164" s="150">
        <v>7</v>
      </c>
      <c r="S164" s="146">
        <v>100</v>
      </c>
      <c r="T164" s="146"/>
      <c r="U164" s="147">
        <v>1</v>
      </c>
      <c r="V164" s="148">
        <v>1</v>
      </c>
      <c r="W164" s="183">
        <v>-2.0625</v>
      </c>
    </row>
    <row r="165" spans="1:23" ht="16.5" customHeight="1">
      <c r="A165" s="141">
        <v>0.1875</v>
      </c>
      <c r="B165" s="142">
        <v>4</v>
      </c>
      <c r="C165" s="143">
        <v>5</v>
      </c>
      <c r="D165" s="182" t="s">
        <v>130</v>
      </c>
      <c r="E165" s="144" t="s">
        <v>115</v>
      </c>
      <c r="F165" s="145">
        <v>9</v>
      </c>
      <c r="G165" s="146">
        <v>100</v>
      </c>
      <c r="H165" s="146"/>
      <c r="I165" s="147">
        <v>3</v>
      </c>
      <c r="J165" s="148">
        <v>4</v>
      </c>
      <c r="K165" s="187">
        <v>-0.1875</v>
      </c>
      <c r="L165" s="26"/>
      <c r="M165" s="141">
        <v>0.375</v>
      </c>
      <c r="N165" s="142">
        <v>4</v>
      </c>
      <c r="O165" s="143">
        <v>5</v>
      </c>
      <c r="P165" s="182" t="s">
        <v>129</v>
      </c>
      <c r="Q165" s="144" t="s">
        <v>109</v>
      </c>
      <c r="R165" s="145">
        <v>7</v>
      </c>
      <c r="S165" s="146">
        <v>50</v>
      </c>
      <c r="T165" s="146"/>
      <c r="U165" s="147">
        <v>3</v>
      </c>
      <c r="V165" s="148">
        <v>4</v>
      </c>
      <c r="W165" s="183">
        <v>-0.375</v>
      </c>
    </row>
    <row r="166" spans="1:23" ht="16.5" customHeight="1">
      <c r="A166" s="141">
        <v>-5.75</v>
      </c>
      <c r="B166" s="142">
        <v>0</v>
      </c>
      <c r="C166" s="143">
        <v>4</v>
      </c>
      <c r="D166" s="182" t="s">
        <v>224</v>
      </c>
      <c r="E166" s="144" t="s">
        <v>109</v>
      </c>
      <c r="F166" s="150">
        <v>9</v>
      </c>
      <c r="G166" s="146"/>
      <c r="H166" s="146">
        <v>140</v>
      </c>
      <c r="I166" s="147">
        <v>10</v>
      </c>
      <c r="J166" s="148">
        <v>8</v>
      </c>
      <c r="K166" s="187">
        <v>5.75</v>
      </c>
      <c r="L166" s="26"/>
      <c r="M166" s="141">
        <v>-3.5625</v>
      </c>
      <c r="N166" s="142">
        <v>0</v>
      </c>
      <c r="O166" s="143">
        <v>4</v>
      </c>
      <c r="P166" s="186" t="s">
        <v>128</v>
      </c>
      <c r="Q166" s="144" t="s">
        <v>100</v>
      </c>
      <c r="R166" s="150">
        <v>7</v>
      </c>
      <c r="S166" s="146"/>
      <c r="T166" s="146">
        <v>100</v>
      </c>
      <c r="U166" s="147">
        <v>10</v>
      </c>
      <c r="V166" s="148">
        <v>8</v>
      </c>
      <c r="W166" s="183">
        <v>3.5625</v>
      </c>
    </row>
    <row r="167" spans="1:23" ht="16.5" customHeight="1">
      <c r="A167" s="141">
        <v>0.1875</v>
      </c>
      <c r="B167" s="142">
        <v>4</v>
      </c>
      <c r="C167" s="143">
        <v>8</v>
      </c>
      <c r="D167" s="182" t="s">
        <v>130</v>
      </c>
      <c r="E167" s="144" t="s">
        <v>109</v>
      </c>
      <c r="F167" s="150">
        <v>9</v>
      </c>
      <c r="G167" s="146">
        <v>100</v>
      </c>
      <c r="H167" s="146"/>
      <c r="I167" s="147">
        <v>2</v>
      </c>
      <c r="J167" s="148">
        <v>4</v>
      </c>
      <c r="K167" s="187">
        <v>-0.1875</v>
      </c>
      <c r="L167" s="26"/>
      <c r="M167" s="141">
        <v>2.0625</v>
      </c>
      <c r="N167" s="142">
        <v>7</v>
      </c>
      <c r="O167" s="143">
        <v>8</v>
      </c>
      <c r="P167" s="182" t="s">
        <v>135</v>
      </c>
      <c r="Q167" s="144" t="s">
        <v>109</v>
      </c>
      <c r="R167" s="150">
        <v>6</v>
      </c>
      <c r="S167" s="146">
        <v>100</v>
      </c>
      <c r="T167" s="146"/>
      <c r="U167" s="147">
        <v>2</v>
      </c>
      <c r="V167" s="148">
        <v>1</v>
      </c>
      <c r="W167" s="183">
        <v>-2.0625</v>
      </c>
    </row>
    <row r="168" spans="1:23" s="39" customFormat="1" ht="30" customHeight="1">
      <c r="A168" s="27"/>
      <c r="B168" s="27"/>
      <c r="C168" s="54"/>
      <c r="D168" s="27"/>
      <c r="E168" s="27"/>
      <c r="F168" s="27"/>
      <c r="G168" s="27"/>
      <c r="H168" s="27"/>
      <c r="I168" s="54"/>
      <c r="J168" s="27"/>
      <c r="K168" s="27"/>
      <c r="L168" s="52"/>
      <c r="M168" s="27"/>
      <c r="N168" s="27"/>
      <c r="O168" s="54"/>
      <c r="P168" s="27"/>
      <c r="Q168" s="27"/>
      <c r="R168" s="191"/>
      <c r="S168" s="27"/>
      <c r="T168" s="27"/>
      <c r="U168" s="54"/>
      <c r="V168" s="27"/>
      <c r="W168" s="27"/>
    </row>
    <row r="169" spans="1:23" s="39" customFormat="1" ht="15">
      <c r="A169" s="18"/>
      <c r="B169" s="19" t="s">
        <v>61</v>
      </c>
      <c r="C169" s="20"/>
      <c r="D169" s="19"/>
      <c r="E169" s="21" t="s">
        <v>375</v>
      </c>
      <c r="F169" s="22"/>
      <c r="G169" s="23" t="s">
        <v>63</v>
      </c>
      <c r="H169" s="23"/>
      <c r="I169" s="24" t="s">
        <v>137</v>
      </c>
      <c r="J169" s="24"/>
      <c r="K169" s="25"/>
      <c r="L169" s="26">
        <v>150</v>
      </c>
      <c r="M169" s="18"/>
      <c r="N169" s="19" t="s">
        <v>61</v>
      </c>
      <c r="O169" s="20"/>
      <c r="P169" s="19"/>
      <c r="Q169" s="21" t="s">
        <v>376</v>
      </c>
      <c r="R169" s="22"/>
      <c r="S169" s="23" t="s">
        <v>63</v>
      </c>
      <c r="T169" s="23"/>
      <c r="U169" s="24" t="s">
        <v>139</v>
      </c>
      <c r="V169" s="24"/>
      <c r="W169" s="25"/>
    </row>
    <row r="170" spans="1:23" s="39" customFormat="1" ht="12.75">
      <c r="A170" s="28"/>
      <c r="B170" s="28"/>
      <c r="C170" s="29"/>
      <c r="D170" s="30"/>
      <c r="E170" s="30"/>
      <c r="F170" s="30"/>
      <c r="G170" s="31" t="s">
        <v>67</v>
      </c>
      <c r="H170" s="31"/>
      <c r="I170" s="24" t="s">
        <v>69</v>
      </c>
      <c r="J170" s="24"/>
      <c r="K170" s="25"/>
      <c r="L170" s="26">
        <v>150</v>
      </c>
      <c r="M170" s="28"/>
      <c r="N170" s="28"/>
      <c r="O170" s="29"/>
      <c r="P170" s="30"/>
      <c r="Q170" s="30"/>
      <c r="R170" s="30"/>
      <c r="S170" s="31" t="s">
        <v>67</v>
      </c>
      <c r="T170" s="31"/>
      <c r="U170" s="24" t="s">
        <v>140</v>
      </c>
      <c r="V170" s="24"/>
      <c r="W170" s="25"/>
    </row>
    <row r="171" spans="1:23" s="39" customFormat="1" ht="4.5" customHeight="1">
      <c r="A171" s="82"/>
      <c r="B171" s="83"/>
      <c r="C171" s="84"/>
      <c r="D171" s="85"/>
      <c r="E171" s="86"/>
      <c r="F171" s="87"/>
      <c r="G171" s="88"/>
      <c r="H171" s="88"/>
      <c r="I171" s="84"/>
      <c r="J171" s="83"/>
      <c r="K171" s="89"/>
      <c r="L171" s="81"/>
      <c r="M171" s="82"/>
      <c r="N171" s="83"/>
      <c r="O171" s="84"/>
      <c r="P171" s="85"/>
      <c r="Q171" s="86"/>
      <c r="R171" s="87"/>
      <c r="S171" s="88"/>
      <c r="T171" s="88"/>
      <c r="U171" s="84"/>
      <c r="V171" s="83"/>
      <c r="W171" s="89"/>
    </row>
    <row r="172" spans="1:23" s="39" customFormat="1" ht="12.75" customHeight="1">
      <c r="A172" s="90"/>
      <c r="B172" s="91"/>
      <c r="C172" s="92"/>
      <c r="D172" s="93"/>
      <c r="E172" s="34" t="s">
        <v>70</v>
      </c>
      <c r="F172" s="100" t="s">
        <v>631</v>
      </c>
      <c r="G172" s="95"/>
      <c r="H172" s="96"/>
      <c r="I172" s="42"/>
      <c r="J172" s="275"/>
      <c r="K172" s="209"/>
      <c r="L172" s="98"/>
      <c r="M172" s="90"/>
      <c r="N172" s="91"/>
      <c r="O172" s="92"/>
      <c r="P172" s="93"/>
      <c r="Q172" s="34" t="s">
        <v>70</v>
      </c>
      <c r="R172" s="94" t="s">
        <v>1822</v>
      </c>
      <c r="S172" s="95"/>
      <c r="T172" s="96"/>
      <c r="U172" s="42"/>
      <c r="V172" s="275"/>
      <c r="W172" s="209"/>
    </row>
    <row r="173" spans="1:23" s="39" customFormat="1" ht="12.75" customHeight="1">
      <c r="A173" s="90"/>
      <c r="B173" s="91"/>
      <c r="C173" s="92"/>
      <c r="D173" s="93"/>
      <c r="E173" s="40" t="s">
        <v>73</v>
      </c>
      <c r="F173" s="94" t="s">
        <v>2022</v>
      </c>
      <c r="G173" s="99"/>
      <c r="H173" s="96"/>
      <c r="I173" s="44"/>
      <c r="J173" s="276">
        <f>IF(F172&amp;F173&amp;F174&amp;F175="","",(LEN(F172&amp;F173&amp;F174&amp;F175)-LEN(SUBSTITUTE(F172&amp;F173&amp;F174&amp;F175,"Т","")))*4+(LEN(F172&amp;F173&amp;F174&amp;F175)-LEN(SUBSTITUTE(F172&amp;F173&amp;F174&amp;F175,"К","")))*3+(LEN(F172&amp;F173&amp;F174&amp;F175)-LEN(SUBSTITUTE(F172&amp;F173&amp;F174&amp;F175,"Д","")))*2+(LEN(F172&amp;F173&amp;F174&amp;F175)-LEN(SUBSTITUTE(F172&amp;F173&amp;F174&amp;F175,"В","")))+0.1)</f>
        <v>6.1</v>
      </c>
      <c r="K173" s="277"/>
      <c r="L173" s="98"/>
      <c r="M173" s="90"/>
      <c r="N173" s="91"/>
      <c r="O173" s="92"/>
      <c r="P173" s="93"/>
      <c r="Q173" s="40" t="s">
        <v>73</v>
      </c>
      <c r="R173" s="94" t="s">
        <v>510</v>
      </c>
      <c r="S173" s="99"/>
      <c r="T173" s="96"/>
      <c r="U173" s="44"/>
      <c r="V173" s="276">
        <f>IF(R172&amp;R173&amp;R174&amp;R175="","",(LEN(R172&amp;R173&amp;R174&amp;R175)-LEN(SUBSTITUTE(R172&amp;R173&amp;R174&amp;R175,"Т","")))*4+(LEN(R172&amp;R173&amp;R174&amp;R175)-LEN(SUBSTITUTE(R172&amp;R173&amp;R174&amp;R175,"К","")))*3+(LEN(R172&amp;R173&amp;R174&amp;R175)-LEN(SUBSTITUTE(R172&amp;R173&amp;R174&amp;R175,"Д","")))*2+(LEN(R172&amp;R173&amp;R174&amp;R175)-LEN(SUBSTITUTE(R172&amp;R173&amp;R174&amp;R175,"В","")))+0.1)</f>
        <v>8.1</v>
      </c>
      <c r="W173" s="277"/>
    </row>
    <row r="174" spans="1:23" s="39" customFormat="1" ht="12.75" customHeight="1">
      <c r="A174" s="90"/>
      <c r="B174" s="91"/>
      <c r="C174" s="92"/>
      <c r="D174" s="93"/>
      <c r="E174" s="40" t="s">
        <v>76</v>
      </c>
      <c r="F174" s="94" t="s">
        <v>1419</v>
      </c>
      <c r="G174" s="95"/>
      <c r="H174" s="96"/>
      <c r="I174" s="278">
        <f>IF(J173="","",(LEN(B176&amp;B177&amp;B178&amp;B179)-LEN(SUBSTITUTE(B176&amp;B177&amp;B178&amp;B179,"Т","")))*4+(LEN(B176&amp;B177&amp;B178&amp;B179)-LEN(SUBSTITUTE(B176&amp;B177&amp;B178&amp;B179,"К","")))*3+(LEN(B176&amp;B177&amp;B178&amp;B179)-LEN(SUBSTITUTE(B176&amp;B177&amp;B178&amp;B179,"Д","")))*2+(LEN(B176&amp;B177&amp;B178&amp;B179)-LEN(SUBSTITUTE(B176&amp;B177&amp;B178&amp;B179,"В","")))+0.1)</f>
        <v>11.1</v>
      </c>
      <c r="J174" s="276" t="str">
        <f>IF(J173="","","+")</f>
        <v>+</v>
      </c>
      <c r="K174" s="279">
        <f>IF(J173="","",(LEN(H176&amp;H177&amp;H178&amp;H179)-LEN(SUBSTITUTE(H176&amp;H177&amp;H178&amp;H179,"Т","")))*4+(LEN(H176&amp;H177&amp;H178&amp;H179)-LEN(SUBSTITUTE(H176&amp;H177&amp;H178&amp;H179,"К","")))*3+(LEN(H176&amp;H177&amp;H178&amp;H179)-LEN(SUBSTITUTE(H176&amp;H177&amp;H178&amp;H179,"Д","")))*2+(LEN(H176&amp;H177&amp;H178&amp;H179)-LEN(SUBSTITUTE(H176&amp;H177&amp;H178&amp;H179,"В","")))+0.1)</f>
        <v>8.1</v>
      </c>
      <c r="L174" s="98"/>
      <c r="M174" s="90"/>
      <c r="N174" s="91"/>
      <c r="O174" s="92"/>
      <c r="P174" s="93"/>
      <c r="Q174" s="40" t="s">
        <v>76</v>
      </c>
      <c r="R174" s="94" t="s">
        <v>1085</v>
      </c>
      <c r="S174" s="95"/>
      <c r="T174" s="96"/>
      <c r="U174" s="278">
        <f>IF(V173="","",(LEN(N176&amp;N177&amp;N178&amp;N179)-LEN(SUBSTITUTE(N176&amp;N177&amp;N178&amp;N179,"Т","")))*4+(LEN(N176&amp;N177&amp;N178&amp;N179)-LEN(SUBSTITUTE(N176&amp;N177&amp;N178&amp;N179,"К","")))*3+(LEN(N176&amp;N177&amp;N178&amp;N179)-LEN(SUBSTITUTE(N176&amp;N177&amp;N178&amp;N179,"Д","")))*2+(LEN(N176&amp;N177&amp;N178&amp;N179)-LEN(SUBSTITUTE(N176&amp;N177&amp;N178&amp;N179,"В","")))+0.1)</f>
        <v>16.1</v>
      </c>
      <c r="V174" s="276" t="str">
        <f>IF(V173="","","+")</f>
        <v>+</v>
      </c>
      <c r="W174" s="279">
        <f>IF(V173="","",(LEN(T176&amp;T177&amp;T178&amp;T179)-LEN(SUBSTITUTE(T176&amp;T177&amp;T178&amp;T179,"Т","")))*4+(LEN(T176&amp;T177&amp;T178&amp;T179)-LEN(SUBSTITUTE(T176&amp;T177&amp;T178&amp;T179,"К","")))*3+(LEN(T176&amp;T177&amp;T178&amp;T179)-LEN(SUBSTITUTE(T176&amp;T177&amp;T178&amp;T179,"Д","")))*2+(LEN(T176&amp;T177&amp;T178&amp;T179)-LEN(SUBSTITUTE(T176&amp;T177&amp;T178&amp;T179,"В","")))+0.1)</f>
        <v>6.1</v>
      </c>
    </row>
    <row r="175" spans="1:23" s="39" customFormat="1" ht="12.75" customHeight="1">
      <c r="A175" s="90"/>
      <c r="B175" s="91"/>
      <c r="C175" s="92"/>
      <c r="D175" s="93"/>
      <c r="E175" s="34" t="s">
        <v>79</v>
      </c>
      <c r="F175" s="100" t="s">
        <v>420</v>
      </c>
      <c r="G175" s="95"/>
      <c r="H175" s="96"/>
      <c r="I175" s="44"/>
      <c r="J175" s="276">
        <f>IF(J173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15.1</v>
      </c>
      <c r="K175" s="277"/>
      <c r="L175" s="98"/>
      <c r="M175" s="90"/>
      <c r="N175" s="91"/>
      <c r="O175" s="92"/>
      <c r="P175" s="93"/>
      <c r="Q175" s="34" t="s">
        <v>79</v>
      </c>
      <c r="R175" s="94" t="s">
        <v>538</v>
      </c>
      <c r="S175" s="95"/>
      <c r="T175" s="96"/>
      <c r="U175" s="44"/>
      <c r="V175" s="276">
        <f>IF(V173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10.1</v>
      </c>
      <c r="W175" s="277"/>
    </row>
    <row r="176" spans="1:23" s="39" customFormat="1" ht="12.75" customHeight="1">
      <c r="A176" s="101" t="s">
        <v>70</v>
      </c>
      <c r="B176" s="102" t="s">
        <v>161</v>
      </c>
      <c r="C176" s="92"/>
      <c r="D176" s="93"/>
      <c r="E176" s="103"/>
      <c r="F176" s="95"/>
      <c r="G176" s="34" t="s">
        <v>70</v>
      </c>
      <c r="H176" s="104" t="s">
        <v>2023</v>
      </c>
      <c r="I176" s="95"/>
      <c r="J176" s="99"/>
      <c r="K176" s="97"/>
      <c r="L176" s="98"/>
      <c r="M176" s="101" t="s">
        <v>70</v>
      </c>
      <c r="N176" s="102" t="s">
        <v>842</v>
      </c>
      <c r="O176" s="92"/>
      <c r="P176" s="93"/>
      <c r="Q176" s="103"/>
      <c r="R176" s="95"/>
      <c r="S176" s="34" t="s">
        <v>70</v>
      </c>
      <c r="T176" s="104" t="s">
        <v>144</v>
      </c>
      <c r="U176" s="95"/>
      <c r="V176" s="99"/>
      <c r="W176" s="97"/>
    </row>
    <row r="177" spans="1:23" s="39" customFormat="1" ht="12.75" customHeight="1">
      <c r="A177" s="105" t="s">
        <v>73</v>
      </c>
      <c r="B177" s="102" t="s">
        <v>167</v>
      </c>
      <c r="C177" s="106"/>
      <c r="D177" s="93"/>
      <c r="E177" s="103"/>
      <c r="F177" s="107"/>
      <c r="G177" s="40" t="s">
        <v>73</v>
      </c>
      <c r="H177" s="104" t="s">
        <v>165</v>
      </c>
      <c r="I177" s="95"/>
      <c r="J177" s="99"/>
      <c r="K177" s="97"/>
      <c r="L177" s="98"/>
      <c r="M177" s="105" t="s">
        <v>73</v>
      </c>
      <c r="N177" s="102" t="s">
        <v>459</v>
      </c>
      <c r="O177" s="106"/>
      <c r="P177" s="93"/>
      <c r="Q177" s="103"/>
      <c r="R177" s="107"/>
      <c r="S177" s="40" t="s">
        <v>73</v>
      </c>
      <c r="T177" s="151" t="s">
        <v>2024</v>
      </c>
      <c r="U177" s="95"/>
      <c r="V177" s="99"/>
      <c r="W177" s="97"/>
    </row>
    <row r="178" spans="1:23" s="39" customFormat="1" ht="12.75" customHeight="1">
      <c r="A178" s="105" t="s">
        <v>76</v>
      </c>
      <c r="B178" s="109" t="s">
        <v>1699</v>
      </c>
      <c r="C178" s="92"/>
      <c r="D178" s="93"/>
      <c r="E178" s="103"/>
      <c r="F178" s="107"/>
      <c r="G178" s="40" t="s">
        <v>76</v>
      </c>
      <c r="H178" s="104" t="s">
        <v>74</v>
      </c>
      <c r="I178" s="95"/>
      <c r="J178" s="95"/>
      <c r="K178" s="97"/>
      <c r="L178" s="98"/>
      <c r="M178" s="105" t="s">
        <v>76</v>
      </c>
      <c r="N178" s="102" t="s">
        <v>2025</v>
      </c>
      <c r="O178" s="92"/>
      <c r="P178" s="93"/>
      <c r="Q178" s="103"/>
      <c r="R178" s="107"/>
      <c r="S178" s="40" t="s">
        <v>76</v>
      </c>
      <c r="T178" s="104" t="s">
        <v>677</v>
      </c>
      <c r="U178" s="95"/>
      <c r="V178" s="95"/>
      <c r="W178" s="97"/>
    </row>
    <row r="179" spans="1:23" s="39" customFormat="1" ht="12.75" customHeight="1">
      <c r="A179" s="101" t="s">
        <v>79</v>
      </c>
      <c r="B179" s="102" t="s">
        <v>2026</v>
      </c>
      <c r="C179" s="106"/>
      <c r="D179" s="93"/>
      <c r="E179" s="103"/>
      <c r="F179" s="95"/>
      <c r="G179" s="34" t="s">
        <v>79</v>
      </c>
      <c r="H179" s="104" t="s">
        <v>369</v>
      </c>
      <c r="I179" s="95"/>
      <c r="J179" s="108" t="s">
        <v>96</v>
      </c>
      <c r="K179" s="97"/>
      <c r="L179" s="98"/>
      <c r="M179" s="101" t="s">
        <v>79</v>
      </c>
      <c r="N179" s="102" t="s">
        <v>430</v>
      </c>
      <c r="O179" s="106"/>
      <c r="P179" s="93"/>
      <c r="Q179" s="103"/>
      <c r="R179" s="95"/>
      <c r="S179" s="34" t="s">
        <v>79</v>
      </c>
      <c r="T179" s="104" t="s">
        <v>655</v>
      </c>
      <c r="U179" s="95"/>
      <c r="V179" s="108" t="s">
        <v>96</v>
      </c>
      <c r="W179" s="97"/>
    </row>
    <row r="180" spans="1:23" s="39" customFormat="1" ht="12.75" customHeight="1">
      <c r="A180" s="110"/>
      <c r="B180" s="106"/>
      <c r="C180" s="106"/>
      <c r="D180" s="93"/>
      <c r="E180" s="34" t="s">
        <v>70</v>
      </c>
      <c r="F180" s="94" t="s">
        <v>390</v>
      </c>
      <c r="G180" s="95"/>
      <c r="H180" s="111"/>
      <c r="I180" s="112" t="s">
        <v>100</v>
      </c>
      <c r="J180" s="113" t="s">
        <v>2027</v>
      </c>
      <c r="K180" s="97"/>
      <c r="L180" s="98"/>
      <c r="M180" s="110"/>
      <c r="N180" s="106"/>
      <c r="O180" s="106"/>
      <c r="P180" s="93"/>
      <c r="Q180" s="34" t="s">
        <v>70</v>
      </c>
      <c r="R180" s="94" t="s">
        <v>2028</v>
      </c>
      <c r="S180" s="95"/>
      <c r="T180" s="111"/>
      <c r="U180" s="112" t="s">
        <v>100</v>
      </c>
      <c r="V180" s="113" t="s">
        <v>2029</v>
      </c>
      <c r="W180" s="97"/>
    </row>
    <row r="181" spans="1:23" s="39" customFormat="1" ht="12.75" customHeight="1">
      <c r="A181" s="90"/>
      <c r="B181" s="114" t="s">
        <v>104</v>
      </c>
      <c r="C181" s="92"/>
      <c r="D181" s="93"/>
      <c r="E181" s="40" t="s">
        <v>73</v>
      </c>
      <c r="F181" s="94" t="s">
        <v>2030</v>
      </c>
      <c r="G181" s="95"/>
      <c r="H181" s="96"/>
      <c r="I181" s="112" t="s">
        <v>5</v>
      </c>
      <c r="J181" s="115" t="s">
        <v>2027</v>
      </c>
      <c r="K181" s="97"/>
      <c r="L181" s="98"/>
      <c r="M181" s="90"/>
      <c r="N181" s="114" t="s">
        <v>104</v>
      </c>
      <c r="O181" s="92"/>
      <c r="P181" s="93"/>
      <c r="Q181" s="40" t="s">
        <v>73</v>
      </c>
      <c r="R181" s="94" t="s">
        <v>319</v>
      </c>
      <c r="S181" s="95"/>
      <c r="T181" s="96"/>
      <c r="U181" s="112" t="s">
        <v>5</v>
      </c>
      <c r="V181" s="115" t="s">
        <v>2029</v>
      </c>
      <c r="W181" s="97"/>
    </row>
    <row r="182" spans="1:23" s="39" customFormat="1" ht="12.75" customHeight="1">
      <c r="A182" s="90"/>
      <c r="B182" s="114" t="s">
        <v>884</v>
      </c>
      <c r="C182" s="92"/>
      <c r="D182" s="93"/>
      <c r="E182" s="40" t="s">
        <v>76</v>
      </c>
      <c r="F182" s="94" t="s">
        <v>1609</v>
      </c>
      <c r="G182" s="99"/>
      <c r="H182" s="96"/>
      <c r="I182" s="112" t="s">
        <v>109</v>
      </c>
      <c r="J182" s="115" t="s">
        <v>2031</v>
      </c>
      <c r="K182" s="97"/>
      <c r="L182" s="98"/>
      <c r="M182" s="90"/>
      <c r="N182" s="114" t="s">
        <v>1371</v>
      </c>
      <c r="O182" s="92"/>
      <c r="P182" s="93"/>
      <c r="Q182" s="40" t="s">
        <v>76</v>
      </c>
      <c r="R182" s="94" t="s">
        <v>1498</v>
      </c>
      <c r="S182" s="99"/>
      <c r="T182" s="96"/>
      <c r="U182" s="112" t="s">
        <v>109</v>
      </c>
      <c r="V182" s="115" t="s">
        <v>2032</v>
      </c>
      <c r="W182" s="97"/>
    </row>
    <row r="183" spans="1:23" s="39" customFormat="1" ht="12.75" customHeight="1">
      <c r="A183" s="116"/>
      <c r="B183" s="117"/>
      <c r="C183" s="117"/>
      <c r="D183" s="93"/>
      <c r="E183" s="34" t="s">
        <v>79</v>
      </c>
      <c r="F183" s="102" t="s">
        <v>2033</v>
      </c>
      <c r="G183" s="117"/>
      <c r="H183" s="117"/>
      <c r="I183" s="118" t="s">
        <v>115</v>
      </c>
      <c r="J183" s="115" t="s">
        <v>2031</v>
      </c>
      <c r="K183" s="119"/>
      <c r="L183" s="120"/>
      <c r="M183" s="116"/>
      <c r="N183" s="117"/>
      <c r="O183" s="117"/>
      <c r="P183" s="93"/>
      <c r="Q183" s="34" t="s">
        <v>79</v>
      </c>
      <c r="R183" s="102" t="s">
        <v>1260</v>
      </c>
      <c r="S183" s="117"/>
      <c r="T183" s="117"/>
      <c r="U183" s="118" t="s">
        <v>115</v>
      </c>
      <c r="V183" s="115" t="s">
        <v>2032</v>
      </c>
      <c r="W183" s="119"/>
    </row>
    <row r="184" spans="1:23" ht="4.5" customHeight="1">
      <c r="A184" s="121"/>
      <c r="B184" s="122"/>
      <c r="C184" s="123"/>
      <c r="D184" s="124"/>
      <c r="E184" s="125"/>
      <c r="F184" s="126"/>
      <c r="G184" s="127"/>
      <c r="H184" s="127"/>
      <c r="I184" s="123"/>
      <c r="J184" s="122"/>
      <c r="K184" s="128"/>
      <c r="L184" s="129"/>
      <c r="M184" s="121"/>
      <c r="N184" s="122"/>
      <c r="O184" s="123"/>
      <c r="P184" s="124"/>
      <c r="Q184" s="125"/>
      <c r="R184" s="126"/>
      <c r="S184" s="127"/>
      <c r="T184" s="127"/>
      <c r="U184" s="123"/>
      <c r="V184" s="122"/>
      <c r="W184" s="128"/>
    </row>
    <row r="185" spans="1:23" ht="12.75" customHeight="1">
      <c r="A185" s="130"/>
      <c r="B185" s="130" t="s">
        <v>117</v>
      </c>
      <c r="C185" s="131"/>
      <c r="D185" s="132" t="s">
        <v>118</v>
      </c>
      <c r="E185" s="132" t="s">
        <v>119</v>
      </c>
      <c r="F185" s="132" t="s">
        <v>120</v>
      </c>
      <c r="G185" s="133" t="s">
        <v>121</v>
      </c>
      <c r="H185" s="134"/>
      <c r="I185" s="131" t="s">
        <v>122</v>
      </c>
      <c r="J185" s="132" t="s">
        <v>117</v>
      </c>
      <c r="K185" s="130" t="s">
        <v>123</v>
      </c>
      <c r="L185" s="26">
        <v>150</v>
      </c>
      <c r="M185" s="130"/>
      <c r="N185" s="130" t="s">
        <v>117</v>
      </c>
      <c r="O185" s="131"/>
      <c r="P185" s="132" t="s">
        <v>118</v>
      </c>
      <c r="Q185" s="132" t="s">
        <v>119</v>
      </c>
      <c r="R185" s="132" t="s">
        <v>120</v>
      </c>
      <c r="S185" s="133" t="s">
        <v>121</v>
      </c>
      <c r="T185" s="134"/>
      <c r="U185" s="131" t="s">
        <v>122</v>
      </c>
      <c r="V185" s="132" t="s">
        <v>117</v>
      </c>
      <c r="W185" s="135" t="s">
        <v>123</v>
      </c>
    </row>
    <row r="186" spans="1:23" ht="12.75">
      <c r="A186" s="136" t="s">
        <v>123</v>
      </c>
      <c r="B186" s="136" t="s">
        <v>124</v>
      </c>
      <c r="C186" s="137" t="s">
        <v>125</v>
      </c>
      <c r="D186" s="138" t="s">
        <v>126</v>
      </c>
      <c r="E186" s="138" t="s">
        <v>127</v>
      </c>
      <c r="F186" s="138"/>
      <c r="G186" s="139" t="s">
        <v>125</v>
      </c>
      <c r="H186" s="139" t="s">
        <v>122</v>
      </c>
      <c r="I186" s="137"/>
      <c r="J186" s="136" t="s">
        <v>124</v>
      </c>
      <c r="K186" s="136"/>
      <c r="L186" s="26">
        <v>150</v>
      </c>
      <c r="M186" s="136" t="s">
        <v>123</v>
      </c>
      <c r="N186" s="136" t="s">
        <v>124</v>
      </c>
      <c r="O186" s="137" t="s">
        <v>125</v>
      </c>
      <c r="P186" s="138" t="s">
        <v>126</v>
      </c>
      <c r="Q186" s="138" t="s">
        <v>127</v>
      </c>
      <c r="R186" s="138"/>
      <c r="S186" s="139" t="s">
        <v>125</v>
      </c>
      <c r="T186" s="139" t="s">
        <v>122</v>
      </c>
      <c r="U186" s="137"/>
      <c r="V186" s="136" t="s">
        <v>124</v>
      </c>
      <c r="W186" s="140"/>
    </row>
    <row r="187" spans="1:23" ht="16.5" customHeight="1">
      <c r="A187" s="141">
        <v>0.75</v>
      </c>
      <c r="B187" s="142">
        <v>4</v>
      </c>
      <c r="C187" s="143">
        <v>8</v>
      </c>
      <c r="D187" s="182" t="s">
        <v>181</v>
      </c>
      <c r="E187" s="144" t="s">
        <v>109</v>
      </c>
      <c r="F187" s="150">
        <v>8</v>
      </c>
      <c r="G187" s="146">
        <v>50</v>
      </c>
      <c r="H187" s="146"/>
      <c r="I187" s="147">
        <v>10</v>
      </c>
      <c r="J187" s="148">
        <v>4</v>
      </c>
      <c r="K187" s="187">
        <v>-0.75</v>
      </c>
      <c r="L187" s="26"/>
      <c r="M187" s="141">
        <v>-0.0625</v>
      </c>
      <c r="N187" s="142">
        <v>3</v>
      </c>
      <c r="O187" s="143">
        <v>8</v>
      </c>
      <c r="P187" s="182" t="s">
        <v>129</v>
      </c>
      <c r="Q187" s="144" t="s">
        <v>115</v>
      </c>
      <c r="R187" s="150">
        <v>9</v>
      </c>
      <c r="S187" s="146"/>
      <c r="T187" s="146">
        <v>140</v>
      </c>
      <c r="U187" s="147">
        <v>10</v>
      </c>
      <c r="V187" s="148">
        <v>5</v>
      </c>
      <c r="W187" s="183">
        <v>0.0625</v>
      </c>
    </row>
    <row r="188" spans="1:23" ht="16.5" customHeight="1">
      <c r="A188" s="141">
        <v>-5.1875</v>
      </c>
      <c r="B188" s="142">
        <v>0</v>
      </c>
      <c r="C188" s="143">
        <v>3</v>
      </c>
      <c r="D188" s="182" t="s">
        <v>2008</v>
      </c>
      <c r="E188" s="144" t="s">
        <v>5</v>
      </c>
      <c r="F188" s="145">
        <v>8</v>
      </c>
      <c r="G188" s="146"/>
      <c r="H188" s="146">
        <v>200</v>
      </c>
      <c r="I188" s="147">
        <v>7</v>
      </c>
      <c r="J188" s="148">
        <v>8</v>
      </c>
      <c r="K188" s="187">
        <v>5.1875</v>
      </c>
      <c r="L188" s="26"/>
      <c r="M188" s="141">
        <v>-0.0625</v>
      </c>
      <c r="N188" s="142">
        <v>3</v>
      </c>
      <c r="O188" s="143">
        <v>3</v>
      </c>
      <c r="P188" s="182" t="s">
        <v>129</v>
      </c>
      <c r="Q188" s="144" t="s">
        <v>115</v>
      </c>
      <c r="R188" s="145">
        <v>9</v>
      </c>
      <c r="S188" s="146"/>
      <c r="T188" s="146">
        <v>140</v>
      </c>
      <c r="U188" s="147">
        <v>7</v>
      </c>
      <c r="V188" s="148">
        <v>5</v>
      </c>
      <c r="W188" s="183">
        <v>0.0625</v>
      </c>
    </row>
    <row r="189" spans="1:23" ht="16.5" customHeight="1">
      <c r="A189" s="141">
        <v>-3.875</v>
      </c>
      <c r="B189" s="142">
        <v>2</v>
      </c>
      <c r="C189" s="143">
        <v>6</v>
      </c>
      <c r="D189" s="182" t="s">
        <v>181</v>
      </c>
      <c r="E189" s="144" t="s">
        <v>109</v>
      </c>
      <c r="F189" s="145">
        <v>9</v>
      </c>
      <c r="G189" s="146"/>
      <c r="H189" s="146">
        <v>140</v>
      </c>
      <c r="I189" s="147">
        <v>1</v>
      </c>
      <c r="J189" s="148">
        <v>6</v>
      </c>
      <c r="K189" s="187">
        <v>3.875</v>
      </c>
      <c r="L189" s="26"/>
      <c r="M189" s="141">
        <v>0.9375</v>
      </c>
      <c r="N189" s="142">
        <v>8</v>
      </c>
      <c r="O189" s="143">
        <v>6</v>
      </c>
      <c r="P189" s="190" t="s">
        <v>261</v>
      </c>
      <c r="Q189" s="144" t="s">
        <v>115</v>
      </c>
      <c r="R189" s="145">
        <v>8</v>
      </c>
      <c r="S189" s="146"/>
      <c r="T189" s="146">
        <v>120</v>
      </c>
      <c r="U189" s="147">
        <v>1</v>
      </c>
      <c r="V189" s="148">
        <v>0</v>
      </c>
      <c r="W189" s="183">
        <v>-0.9375</v>
      </c>
    </row>
    <row r="190" spans="1:23" ht="16.5" customHeight="1">
      <c r="A190" s="141">
        <v>6.6875</v>
      </c>
      <c r="B190" s="142">
        <v>8</v>
      </c>
      <c r="C190" s="143">
        <v>5</v>
      </c>
      <c r="D190" s="182" t="s">
        <v>183</v>
      </c>
      <c r="E190" s="144" t="s">
        <v>109</v>
      </c>
      <c r="F190" s="150">
        <v>8</v>
      </c>
      <c r="G190" s="146">
        <v>300</v>
      </c>
      <c r="H190" s="146"/>
      <c r="I190" s="147">
        <v>2</v>
      </c>
      <c r="J190" s="148">
        <v>0</v>
      </c>
      <c r="K190" s="187">
        <v>-6.6875</v>
      </c>
      <c r="L190" s="26"/>
      <c r="M190" s="141">
        <v>-0.0625</v>
      </c>
      <c r="N190" s="142">
        <v>3</v>
      </c>
      <c r="O190" s="143">
        <v>5</v>
      </c>
      <c r="P190" s="182" t="s">
        <v>224</v>
      </c>
      <c r="Q190" s="144" t="s">
        <v>115</v>
      </c>
      <c r="R190" s="150">
        <v>9</v>
      </c>
      <c r="S190" s="146"/>
      <c r="T190" s="146">
        <v>140</v>
      </c>
      <c r="U190" s="147">
        <v>2</v>
      </c>
      <c r="V190" s="148">
        <v>5</v>
      </c>
      <c r="W190" s="183">
        <v>0.0625</v>
      </c>
    </row>
    <row r="191" spans="1:23" ht="16.5" customHeight="1">
      <c r="A191" s="141">
        <v>2.375</v>
      </c>
      <c r="B191" s="142">
        <v>6</v>
      </c>
      <c r="C191" s="143">
        <v>4</v>
      </c>
      <c r="D191" s="182" t="s">
        <v>179</v>
      </c>
      <c r="E191" s="144" t="s">
        <v>109</v>
      </c>
      <c r="F191" s="150">
        <v>8</v>
      </c>
      <c r="G191" s="146">
        <v>100</v>
      </c>
      <c r="H191" s="146"/>
      <c r="I191" s="147">
        <v>9</v>
      </c>
      <c r="J191" s="148">
        <v>2</v>
      </c>
      <c r="K191" s="187">
        <v>-2.375</v>
      </c>
      <c r="L191" s="26"/>
      <c r="M191" s="141">
        <v>-0.0625</v>
      </c>
      <c r="N191" s="142">
        <v>3</v>
      </c>
      <c r="O191" s="143">
        <v>4</v>
      </c>
      <c r="P191" s="182" t="s">
        <v>129</v>
      </c>
      <c r="Q191" s="144" t="s">
        <v>115</v>
      </c>
      <c r="R191" s="150">
        <v>9</v>
      </c>
      <c r="S191" s="146"/>
      <c r="T191" s="146">
        <v>140</v>
      </c>
      <c r="U191" s="147">
        <v>9</v>
      </c>
      <c r="V191" s="148">
        <v>5</v>
      </c>
      <c r="W191" s="183">
        <v>0.0625</v>
      </c>
    </row>
    <row r="192" spans="1:23" s="39" customFormat="1" ht="9.75" customHeight="1">
      <c r="A192" s="192"/>
      <c r="B192" s="193"/>
      <c r="C192" s="47"/>
      <c r="D192" s="48"/>
      <c r="E192" s="49"/>
      <c r="F192" s="50"/>
      <c r="G192" s="51"/>
      <c r="H192" s="51"/>
      <c r="I192" s="47"/>
      <c r="J192" s="193"/>
      <c r="K192" s="192"/>
      <c r="L192" s="26"/>
      <c r="M192" s="192"/>
      <c r="N192" s="193"/>
      <c r="O192" s="47"/>
      <c r="P192" s="48"/>
      <c r="Q192" s="49"/>
      <c r="R192" s="50"/>
      <c r="S192" s="51"/>
      <c r="T192" s="51"/>
      <c r="U192" s="47"/>
      <c r="V192" s="193"/>
      <c r="W192" s="192"/>
    </row>
    <row r="193" spans="1:23" s="39" customFormat="1" ht="15">
      <c r="A193" s="18"/>
      <c r="B193" s="19" t="s">
        <v>61</v>
      </c>
      <c r="C193" s="20"/>
      <c r="D193" s="19"/>
      <c r="E193" s="21" t="s">
        <v>405</v>
      </c>
      <c r="F193" s="22"/>
      <c r="G193" s="23" t="s">
        <v>63</v>
      </c>
      <c r="H193" s="23"/>
      <c r="I193" s="24" t="s">
        <v>64</v>
      </c>
      <c r="J193" s="24"/>
      <c r="K193" s="25"/>
      <c r="L193" s="26">
        <v>150</v>
      </c>
      <c r="M193" s="18"/>
      <c r="N193" s="19" t="s">
        <v>61</v>
      </c>
      <c r="O193" s="20"/>
      <c r="P193" s="19"/>
      <c r="Q193" s="21" t="s">
        <v>406</v>
      </c>
      <c r="R193" s="22"/>
      <c r="S193" s="23" t="s">
        <v>63</v>
      </c>
      <c r="T193" s="23"/>
      <c r="U193" s="24" t="s">
        <v>66</v>
      </c>
      <c r="V193" s="24"/>
      <c r="W193" s="25"/>
    </row>
    <row r="194" spans="1:23" s="39" customFormat="1" ht="12.75">
      <c r="A194" s="28"/>
      <c r="B194" s="28"/>
      <c r="C194" s="29"/>
      <c r="D194" s="30"/>
      <c r="E194" s="30"/>
      <c r="F194" s="30"/>
      <c r="G194" s="31" t="s">
        <v>67</v>
      </c>
      <c r="H194" s="31"/>
      <c r="I194" s="24" t="s">
        <v>68</v>
      </c>
      <c r="J194" s="24"/>
      <c r="K194" s="25"/>
      <c r="L194" s="26">
        <v>150</v>
      </c>
      <c r="M194" s="28"/>
      <c r="N194" s="28"/>
      <c r="O194" s="29"/>
      <c r="P194" s="30"/>
      <c r="Q194" s="30"/>
      <c r="R194" s="30"/>
      <c r="S194" s="31" t="s">
        <v>67</v>
      </c>
      <c r="T194" s="31"/>
      <c r="U194" s="24" t="s">
        <v>69</v>
      </c>
      <c r="V194" s="24"/>
      <c r="W194" s="25"/>
    </row>
    <row r="195" spans="1:23" s="39" customFormat="1" ht="4.5" customHeight="1">
      <c r="A195" s="82"/>
      <c r="B195" s="83"/>
      <c r="C195" s="84"/>
      <c r="D195" s="85"/>
      <c r="E195" s="86"/>
      <c r="F195" s="87"/>
      <c r="G195" s="88"/>
      <c r="H195" s="88"/>
      <c r="I195" s="84"/>
      <c r="J195" s="83"/>
      <c r="K195" s="89"/>
      <c r="L195" s="81"/>
      <c r="M195" s="82"/>
      <c r="N195" s="83"/>
      <c r="O195" s="84"/>
      <c r="P195" s="85"/>
      <c r="Q195" s="86"/>
      <c r="R195" s="87"/>
      <c r="S195" s="88"/>
      <c r="T195" s="88"/>
      <c r="U195" s="84"/>
      <c r="V195" s="83"/>
      <c r="W195" s="89"/>
    </row>
    <row r="196" spans="1:23" s="39" customFormat="1" ht="12.75" customHeight="1">
      <c r="A196" s="90"/>
      <c r="B196" s="91"/>
      <c r="C196" s="92"/>
      <c r="D196" s="93"/>
      <c r="E196" s="34" t="s">
        <v>70</v>
      </c>
      <c r="F196" s="94" t="s">
        <v>1377</v>
      </c>
      <c r="G196" s="95"/>
      <c r="H196" s="96"/>
      <c r="I196" s="42"/>
      <c r="J196" s="275"/>
      <c r="K196" s="209"/>
      <c r="L196" s="98"/>
      <c r="M196" s="90"/>
      <c r="N196" s="91"/>
      <c r="O196" s="92"/>
      <c r="P196" s="93"/>
      <c r="Q196" s="34" t="s">
        <v>70</v>
      </c>
      <c r="R196" s="94" t="s">
        <v>1917</v>
      </c>
      <c r="S196" s="95"/>
      <c r="T196" s="96"/>
      <c r="U196" s="42"/>
      <c r="V196" s="275"/>
      <c r="W196" s="209"/>
    </row>
    <row r="197" spans="1:23" s="39" customFormat="1" ht="12.75" customHeight="1">
      <c r="A197" s="90"/>
      <c r="B197" s="91"/>
      <c r="C197" s="92"/>
      <c r="D197" s="93"/>
      <c r="E197" s="40" t="s">
        <v>73</v>
      </c>
      <c r="F197" s="94" t="s">
        <v>870</v>
      </c>
      <c r="G197" s="99"/>
      <c r="H197" s="96"/>
      <c r="I197" s="44"/>
      <c r="J197" s="276">
        <f>IF(F196&amp;F197&amp;F198&amp;F199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8.1</v>
      </c>
      <c r="K197" s="277"/>
      <c r="L197" s="98"/>
      <c r="M197" s="90"/>
      <c r="N197" s="91"/>
      <c r="O197" s="92"/>
      <c r="P197" s="93"/>
      <c r="Q197" s="40" t="s">
        <v>73</v>
      </c>
      <c r="R197" s="100" t="s">
        <v>1875</v>
      </c>
      <c r="S197" s="99"/>
      <c r="T197" s="96"/>
      <c r="U197" s="44"/>
      <c r="V197" s="276">
        <f>IF(R196&amp;R197&amp;R198&amp;R199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8.1</v>
      </c>
      <c r="W197" s="277"/>
    </row>
    <row r="198" spans="1:23" s="39" customFormat="1" ht="12.75" customHeight="1">
      <c r="A198" s="90"/>
      <c r="B198" s="91"/>
      <c r="C198" s="92"/>
      <c r="D198" s="93"/>
      <c r="E198" s="40" t="s">
        <v>76</v>
      </c>
      <c r="F198" s="94" t="s">
        <v>323</v>
      </c>
      <c r="G198" s="95"/>
      <c r="H198" s="96"/>
      <c r="I198" s="278">
        <f>IF(J197="","",(LEN(B200&amp;B201&amp;B202&amp;B203)-LEN(SUBSTITUTE(B200&amp;B201&amp;B202&amp;B203,"Т","")))*4+(LEN(B200&amp;B201&amp;B202&amp;B203)-LEN(SUBSTITUTE(B200&amp;B201&amp;B202&amp;B203,"К","")))*3+(LEN(B200&amp;B201&amp;B202&amp;B203)-LEN(SUBSTITUTE(B200&amp;B201&amp;B202&amp;B203,"Д","")))*2+(LEN(B200&amp;B201&amp;B202&amp;B203)-LEN(SUBSTITUTE(B200&amp;B201&amp;B202&amp;B203,"В","")))+0.1)</f>
        <v>10.1</v>
      </c>
      <c r="J198" s="276" t="str">
        <f>IF(J197="","","+")</f>
        <v>+</v>
      </c>
      <c r="K198" s="279">
        <f>IF(J197="","",(LEN(H200&amp;H201&amp;H202&amp;H203)-LEN(SUBSTITUTE(H200&amp;H201&amp;H202&amp;H203,"Т","")))*4+(LEN(H200&amp;H201&amp;H202&amp;H203)-LEN(SUBSTITUTE(H200&amp;H201&amp;H202&amp;H203,"К","")))*3+(LEN(H200&amp;H201&amp;H202&amp;H203)-LEN(SUBSTITUTE(H200&amp;H201&amp;H202&amp;H203,"Д","")))*2+(LEN(H200&amp;H201&amp;H202&amp;H203)-LEN(SUBSTITUTE(H200&amp;H201&amp;H202&amp;H203,"В","")))+0.1)</f>
        <v>12.1</v>
      </c>
      <c r="L198" s="98"/>
      <c r="M198" s="90"/>
      <c r="N198" s="91"/>
      <c r="O198" s="92"/>
      <c r="P198" s="93"/>
      <c r="Q198" s="40" t="s">
        <v>76</v>
      </c>
      <c r="R198" s="100" t="s">
        <v>408</v>
      </c>
      <c r="S198" s="95"/>
      <c r="T198" s="96"/>
      <c r="U198" s="278">
        <f>IF(V197="","",(LEN(N200&amp;N201&amp;N202&amp;N203)-LEN(SUBSTITUTE(N200&amp;N201&amp;N202&amp;N203,"Т","")))*4+(LEN(N200&amp;N201&amp;N202&amp;N203)-LEN(SUBSTITUTE(N200&amp;N201&amp;N202&amp;N203,"К","")))*3+(LEN(N200&amp;N201&amp;N202&amp;N203)-LEN(SUBSTITUTE(N200&amp;N201&amp;N202&amp;N203,"Д","")))*2+(LEN(N200&amp;N201&amp;N202&amp;N203)-LEN(SUBSTITUTE(N200&amp;N201&amp;N202&amp;N203,"В","")))+0.1)</f>
        <v>7.1</v>
      </c>
      <c r="V198" s="276" t="str">
        <f>IF(V197="","","+")</f>
        <v>+</v>
      </c>
      <c r="W198" s="279">
        <f>IF(V197="","",(LEN(T200&amp;T201&amp;T202&amp;T203)-LEN(SUBSTITUTE(T200&amp;T201&amp;T202&amp;T203,"Т","")))*4+(LEN(T200&amp;T201&amp;T202&amp;T203)-LEN(SUBSTITUTE(T200&amp;T201&amp;T202&amp;T203,"К","")))*3+(LEN(T200&amp;T201&amp;T202&amp;T203)-LEN(SUBSTITUTE(T200&amp;T201&amp;T202&amp;T203,"Д","")))*2+(LEN(T200&amp;T201&amp;T202&amp;T203)-LEN(SUBSTITUTE(T200&amp;T201&amp;T202&amp;T203,"В","")))+0.1)</f>
        <v>14.1</v>
      </c>
    </row>
    <row r="199" spans="1:23" s="39" customFormat="1" ht="12.75" customHeight="1">
      <c r="A199" s="90"/>
      <c r="B199" s="91"/>
      <c r="C199" s="92"/>
      <c r="D199" s="93"/>
      <c r="E199" s="34" t="s">
        <v>79</v>
      </c>
      <c r="F199" s="94" t="s">
        <v>2034</v>
      </c>
      <c r="G199" s="95"/>
      <c r="H199" s="96"/>
      <c r="I199" s="44"/>
      <c r="J199" s="276">
        <f>IF(J197="","",(LEN(F204&amp;F205&amp;F206&amp;F207)-LEN(SUBSTITUTE(F204&amp;F205&amp;F206&amp;F207,"Т","")))*4+(LEN(F204&amp;F205&amp;F206&amp;F207)-LEN(SUBSTITUTE(F204&amp;F205&amp;F206&amp;F207,"К","")))*3+(LEN(F204&amp;F205&amp;F206&amp;F207)-LEN(SUBSTITUTE(F204&amp;F205&amp;F206&amp;F207,"Д","")))*2+(LEN(F204&amp;F205&amp;F206&amp;F207)-LEN(SUBSTITUTE(F204&amp;F205&amp;F206&amp;F207,"В","")))+0.1)</f>
        <v>10.1</v>
      </c>
      <c r="K199" s="277"/>
      <c r="L199" s="98"/>
      <c r="M199" s="90"/>
      <c r="N199" s="91"/>
      <c r="O199" s="92"/>
      <c r="P199" s="93"/>
      <c r="Q199" s="34" t="s">
        <v>79</v>
      </c>
      <c r="R199" s="94" t="s">
        <v>204</v>
      </c>
      <c r="S199" s="95"/>
      <c r="T199" s="96"/>
      <c r="U199" s="44"/>
      <c r="V199" s="276">
        <f>IF(V197="","",(LEN(R204&amp;R205&amp;R206&amp;R207)-LEN(SUBSTITUTE(R204&amp;R205&amp;R206&amp;R207,"Т","")))*4+(LEN(R204&amp;R205&amp;R206&amp;R207)-LEN(SUBSTITUTE(R204&amp;R205&amp;R206&amp;R207,"К","")))*3+(LEN(R204&amp;R205&amp;R206&amp;R207)-LEN(SUBSTITUTE(R204&amp;R205&amp;R206&amp;R207,"Д","")))*2+(LEN(R204&amp;R205&amp;R206&amp;R207)-LEN(SUBSTITUTE(R204&amp;R205&amp;R206&amp;R207,"В","")))+0.1)</f>
        <v>11.1</v>
      </c>
      <c r="W199" s="277"/>
    </row>
    <row r="200" spans="1:23" s="39" customFormat="1" ht="12.75" customHeight="1">
      <c r="A200" s="101" t="s">
        <v>70</v>
      </c>
      <c r="B200" s="102" t="s">
        <v>274</v>
      </c>
      <c r="C200" s="92"/>
      <c r="D200" s="93"/>
      <c r="E200" s="103"/>
      <c r="F200" s="95"/>
      <c r="G200" s="34" t="s">
        <v>70</v>
      </c>
      <c r="H200" s="104" t="s">
        <v>2035</v>
      </c>
      <c r="I200" s="95"/>
      <c r="J200" s="99"/>
      <c r="K200" s="97"/>
      <c r="L200" s="98"/>
      <c r="M200" s="101" t="s">
        <v>70</v>
      </c>
      <c r="N200" s="102" t="s">
        <v>450</v>
      </c>
      <c r="O200" s="92"/>
      <c r="P200" s="93"/>
      <c r="Q200" s="103"/>
      <c r="R200" s="95"/>
      <c r="S200" s="34" t="s">
        <v>70</v>
      </c>
      <c r="T200" s="104" t="s">
        <v>319</v>
      </c>
      <c r="U200" s="95"/>
      <c r="V200" s="99"/>
      <c r="W200" s="97"/>
    </row>
    <row r="201" spans="1:23" s="39" customFormat="1" ht="12.75" customHeight="1">
      <c r="A201" s="105" t="s">
        <v>73</v>
      </c>
      <c r="B201" s="102" t="s">
        <v>1729</v>
      </c>
      <c r="C201" s="106"/>
      <c r="D201" s="93"/>
      <c r="E201" s="103"/>
      <c r="F201" s="107"/>
      <c r="G201" s="40" t="s">
        <v>73</v>
      </c>
      <c r="H201" s="104" t="s">
        <v>234</v>
      </c>
      <c r="I201" s="95"/>
      <c r="J201" s="99"/>
      <c r="K201" s="97"/>
      <c r="L201" s="98"/>
      <c r="M201" s="105" t="s">
        <v>73</v>
      </c>
      <c r="N201" s="102" t="s">
        <v>2036</v>
      </c>
      <c r="O201" s="106"/>
      <c r="P201" s="93"/>
      <c r="Q201" s="103"/>
      <c r="R201" s="107"/>
      <c r="S201" s="40" t="s">
        <v>73</v>
      </c>
      <c r="T201" s="104" t="s">
        <v>856</v>
      </c>
      <c r="U201" s="95"/>
      <c r="V201" s="99"/>
      <c r="W201" s="97"/>
    </row>
    <row r="202" spans="1:23" s="39" customFormat="1" ht="12.75" customHeight="1">
      <c r="A202" s="105" t="s">
        <v>76</v>
      </c>
      <c r="B202" s="102" t="s">
        <v>2037</v>
      </c>
      <c r="C202" s="92"/>
      <c r="D202" s="93"/>
      <c r="E202" s="103"/>
      <c r="F202" s="107"/>
      <c r="G202" s="40" t="s">
        <v>76</v>
      </c>
      <c r="H202" s="104" t="s">
        <v>676</v>
      </c>
      <c r="I202" s="95"/>
      <c r="J202" s="95"/>
      <c r="K202" s="97"/>
      <c r="L202" s="98"/>
      <c r="M202" s="105" t="s">
        <v>76</v>
      </c>
      <c r="N202" s="102" t="s">
        <v>668</v>
      </c>
      <c r="O202" s="92"/>
      <c r="P202" s="93"/>
      <c r="Q202" s="103"/>
      <c r="R202" s="107"/>
      <c r="S202" s="40" t="s">
        <v>76</v>
      </c>
      <c r="T202" s="104" t="s">
        <v>887</v>
      </c>
      <c r="U202" s="95"/>
      <c r="V202" s="95"/>
      <c r="W202" s="97"/>
    </row>
    <row r="203" spans="1:23" s="39" customFormat="1" ht="12.75" customHeight="1">
      <c r="A203" s="101" t="s">
        <v>79</v>
      </c>
      <c r="B203" s="102" t="s">
        <v>390</v>
      </c>
      <c r="C203" s="106"/>
      <c r="D203" s="93"/>
      <c r="E203" s="103"/>
      <c r="F203" s="95"/>
      <c r="G203" s="34" t="s">
        <v>79</v>
      </c>
      <c r="H203" s="104" t="s">
        <v>879</v>
      </c>
      <c r="I203" s="95"/>
      <c r="J203" s="108" t="s">
        <v>96</v>
      </c>
      <c r="K203" s="97"/>
      <c r="L203" s="98"/>
      <c r="M203" s="101" t="s">
        <v>79</v>
      </c>
      <c r="N203" s="102" t="s">
        <v>1858</v>
      </c>
      <c r="O203" s="106"/>
      <c r="P203" s="93"/>
      <c r="Q203" s="103"/>
      <c r="R203" s="95"/>
      <c r="S203" s="34" t="s">
        <v>79</v>
      </c>
      <c r="T203" s="104" t="s">
        <v>807</v>
      </c>
      <c r="U203" s="95"/>
      <c r="V203" s="108" t="s">
        <v>96</v>
      </c>
      <c r="W203" s="97"/>
    </row>
    <row r="204" spans="1:23" s="39" customFormat="1" ht="12.75" customHeight="1">
      <c r="A204" s="110"/>
      <c r="B204" s="106"/>
      <c r="C204" s="106"/>
      <c r="D204" s="93"/>
      <c r="E204" s="34" t="s">
        <v>70</v>
      </c>
      <c r="F204" s="94" t="s">
        <v>1025</v>
      </c>
      <c r="G204" s="95"/>
      <c r="H204" s="111"/>
      <c r="I204" s="112" t="s">
        <v>100</v>
      </c>
      <c r="J204" s="113" t="s">
        <v>2038</v>
      </c>
      <c r="K204" s="97"/>
      <c r="L204" s="98"/>
      <c r="M204" s="110"/>
      <c r="N204" s="106"/>
      <c r="O204" s="106"/>
      <c r="P204" s="93"/>
      <c r="Q204" s="34" t="s">
        <v>70</v>
      </c>
      <c r="R204" s="94" t="s">
        <v>2039</v>
      </c>
      <c r="S204" s="95"/>
      <c r="T204" s="111"/>
      <c r="U204" s="112" t="s">
        <v>100</v>
      </c>
      <c r="V204" s="113" t="s">
        <v>2040</v>
      </c>
      <c r="W204" s="97"/>
    </row>
    <row r="205" spans="1:23" s="39" customFormat="1" ht="12.75" customHeight="1">
      <c r="A205" s="90"/>
      <c r="B205" s="114" t="s">
        <v>104</v>
      </c>
      <c r="C205" s="92"/>
      <c r="D205" s="93"/>
      <c r="E205" s="40" t="s">
        <v>73</v>
      </c>
      <c r="F205" s="94" t="s">
        <v>2041</v>
      </c>
      <c r="G205" s="95"/>
      <c r="H205" s="96"/>
      <c r="I205" s="112" t="s">
        <v>5</v>
      </c>
      <c r="J205" s="115" t="s">
        <v>2038</v>
      </c>
      <c r="K205" s="97"/>
      <c r="L205" s="98"/>
      <c r="M205" s="90"/>
      <c r="N205" s="114" t="s">
        <v>104</v>
      </c>
      <c r="O205" s="92"/>
      <c r="P205" s="93"/>
      <c r="Q205" s="40" t="s">
        <v>73</v>
      </c>
      <c r="R205" s="94" t="s">
        <v>220</v>
      </c>
      <c r="S205" s="95"/>
      <c r="T205" s="96"/>
      <c r="U205" s="112" t="s">
        <v>5</v>
      </c>
      <c r="V205" s="115" t="s">
        <v>2040</v>
      </c>
      <c r="W205" s="97"/>
    </row>
    <row r="206" spans="1:23" s="39" customFormat="1" ht="12.75" customHeight="1">
      <c r="A206" s="90"/>
      <c r="B206" s="114" t="s">
        <v>2042</v>
      </c>
      <c r="C206" s="92"/>
      <c r="D206" s="93"/>
      <c r="E206" s="40" t="s">
        <v>76</v>
      </c>
      <c r="F206" s="94" t="s">
        <v>2043</v>
      </c>
      <c r="G206" s="99"/>
      <c r="H206" s="96"/>
      <c r="I206" s="112" t="s">
        <v>109</v>
      </c>
      <c r="J206" s="115" t="s">
        <v>2044</v>
      </c>
      <c r="K206" s="97"/>
      <c r="L206" s="98"/>
      <c r="M206" s="90"/>
      <c r="N206" s="114" t="s">
        <v>2045</v>
      </c>
      <c r="O206" s="92"/>
      <c r="P206" s="93"/>
      <c r="Q206" s="40" t="s">
        <v>76</v>
      </c>
      <c r="R206" s="94" t="s">
        <v>1202</v>
      </c>
      <c r="S206" s="99"/>
      <c r="T206" s="96"/>
      <c r="U206" s="112" t="s">
        <v>109</v>
      </c>
      <c r="V206" s="115" t="s">
        <v>2046</v>
      </c>
      <c r="W206" s="97"/>
    </row>
    <row r="207" spans="1:23" s="39" customFormat="1" ht="12.75" customHeight="1">
      <c r="A207" s="116"/>
      <c r="B207" s="117"/>
      <c r="C207" s="117"/>
      <c r="D207" s="93"/>
      <c r="E207" s="34" t="s">
        <v>79</v>
      </c>
      <c r="F207" s="109" t="s">
        <v>518</v>
      </c>
      <c r="G207" s="117"/>
      <c r="H207" s="117"/>
      <c r="I207" s="118" t="s">
        <v>115</v>
      </c>
      <c r="J207" s="115" t="s">
        <v>2047</v>
      </c>
      <c r="K207" s="119"/>
      <c r="L207" s="120"/>
      <c r="M207" s="116"/>
      <c r="N207" s="117"/>
      <c r="O207" s="117"/>
      <c r="P207" s="93"/>
      <c r="Q207" s="34" t="s">
        <v>79</v>
      </c>
      <c r="R207" s="102" t="s">
        <v>1071</v>
      </c>
      <c r="S207" s="117"/>
      <c r="T207" s="117"/>
      <c r="U207" s="118" t="s">
        <v>115</v>
      </c>
      <c r="V207" s="115" t="s">
        <v>2046</v>
      </c>
      <c r="W207" s="119"/>
    </row>
    <row r="208" spans="1:23" ht="4.5" customHeight="1">
      <c r="A208" s="121"/>
      <c r="B208" s="122"/>
      <c r="C208" s="123"/>
      <c r="D208" s="124"/>
      <c r="E208" s="125"/>
      <c r="F208" s="126"/>
      <c r="G208" s="127"/>
      <c r="H208" s="127"/>
      <c r="I208" s="123"/>
      <c r="J208" s="122"/>
      <c r="K208" s="128"/>
      <c r="L208" s="129"/>
      <c r="M208" s="121"/>
      <c r="N208" s="122"/>
      <c r="O208" s="123"/>
      <c r="P208" s="124"/>
      <c r="Q208" s="125"/>
      <c r="R208" s="126"/>
      <c r="S208" s="127"/>
      <c r="T208" s="127"/>
      <c r="U208" s="123"/>
      <c r="V208" s="122"/>
      <c r="W208" s="128"/>
    </row>
    <row r="209" spans="1:23" ht="14.25" customHeight="1">
      <c r="A209" s="130"/>
      <c r="B209" s="130" t="s">
        <v>117</v>
      </c>
      <c r="C209" s="131"/>
      <c r="D209" s="132" t="s">
        <v>118</v>
      </c>
      <c r="E209" s="132" t="s">
        <v>119</v>
      </c>
      <c r="F209" s="132" t="s">
        <v>120</v>
      </c>
      <c r="G209" s="133" t="s">
        <v>121</v>
      </c>
      <c r="H209" s="134"/>
      <c r="I209" s="131" t="s">
        <v>122</v>
      </c>
      <c r="J209" s="132" t="s">
        <v>117</v>
      </c>
      <c r="K209" s="130" t="s">
        <v>123</v>
      </c>
      <c r="L209" s="26">
        <v>150</v>
      </c>
      <c r="M209" s="130"/>
      <c r="N209" s="130" t="s">
        <v>117</v>
      </c>
      <c r="O209" s="131"/>
      <c r="P209" s="132" t="s">
        <v>118</v>
      </c>
      <c r="Q209" s="132" t="s">
        <v>119</v>
      </c>
      <c r="R209" s="132" t="s">
        <v>120</v>
      </c>
      <c r="S209" s="133" t="s">
        <v>121</v>
      </c>
      <c r="T209" s="134"/>
      <c r="U209" s="131" t="s">
        <v>122</v>
      </c>
      <c r="V209" s="132" t="s">
        <v>117</v>
      </c>
      <c r="W209" s="135" t="s">
        <v>123</v>
      </c>
    </row>
    <row r="210" spans="1:23" ht="14.25" customHeight="1">
      <c r="A210" s="136" t="s">
        <v>123</v>
      </c>
      <c r="B210" s="136" t="s">
        <v>124</v>
      </c>
      <c r="C210" s="137" t="s">
        <v>125</v>
      </c>
      <c r="D210" s="138" t="s">
        <v>126</v>
      </c>
      <c r="E210" s="138" t="s">
        <v>127</v>
      </c>
      <c r="F210" s="138"/>
      <c r="G210" s="139" t="s">
        <v>125</v>
      </c>
      <c r="H210" s="139" t="s">
        <v>122</v>
      </c>
      <c r="I210" s="137"/>
      <c r="J210" s="136" t="s">
        <v>124</v>
      </c>
      <c r="K210" s="136"/>
      <c r="L210" s="26">
        <v>150</v>
      </c>
      <c r="M210" s="136" t="s">
        <v>123</v>
      </c>
      <c r="N210" s="136" t="s">
        <v>124</v>
      </c>
      <c r="O210" s="137" t="s">
        <v>125</v>
      </c>
      <c r="P210" s="138" t="s">
        <v>126</v>
      </c>
      <c r="Q210" s="138" t="s">
        <v>127</v>
      </c>
      <c r="R210" s="138"/>
      <c r="S210" s="139" t="s">
        <v>125</v>
      </c>
      <c r="T210" s="139" t="s">
        <v>122</v>
      </c>
      <c r="U210" s="137"/>
      <c r="V210" s="136" t="s">
        <v>124</v>
      </c>
      <c r="W210" s="140"/>
    </row>
    <row r="211" spans="1:23" ht="16.5" customHeight="1">
      <c r="A211" s="141">
        <v>1.0625</v>
      </c>
      <c r="B211" s="142">
        <v>6</v>
      </c>
      <c r="C211" s="143">
        <v>2</v>
      </c>
      <c r="D211" s="182" t="s">
        <v>182</v>
      </c>
      <c r="E211" s="144" t="s">
        <v>100</v>
      </c>
      <c r="F211" s="150">
        <v>8</v>
      </c>
      <c r="G211" s="146"/>
      <c r="H211" s="146">
        <v>50</v>
      </c>
      <c r="I211" s="147">
        <v>3</v>
      </c>
      <c r="J211" s="148">
        <v>2</v>
      </c>
      <c r="K211" s="187">
        <v>-1.0625</v>
      </c>
      <c r="L211" s="26"/>
      <c r="M211" s="141">
        <v>0.75</v>
      </c>
      <c r="N211" s="142">
        <v>6</v>
      </c>
      <c r="O211" s="143">
        <v>2</v>
      </c>
      <c r="P211" s="182" t="s">
        <v>181</v>
      </c>
      <c r="Q211" s="144" t="s">
        <v>100</v>
      </c>
      <c r="R211" s="150">
        <v>9</v>
      </c>
      <c r="S211" s="146">
        <v>140</v>
      </c>
      <c r="T211" s="146"/>
      <c r="U211" s="147">
        <v>3</v>
      </c>
      <c r="V211" s="148">
        <v>2</v>
      </c>
      <c r="W211" s="183">
        <v>-0.75</v>
      </c>
    </row>
    <row r="212" spans="1:23" ht="16.5" customHeight="1">
      <c r="A212" s="141">
        <v>-0.875</v>
      </c>
      <c r="B212" s="142">
        <v>2</v>
      </c>
      <c r="C212" s="143">
        <v>5</v>
      </c>
      <c r="D212" s="185" t="s">
        <v>133</v>
      </c>
      <c r="E212" s="144" t="s">
        <v>115</v>
      </c>
      <c r="F212" s="150">
        <v>9</v>
      </c>
      <c r="G212" s="146"/>
      <c r="H212" s="146">
        <v>110</v>
      </c>
      <c r="I212" s="147">
        <v>4</v>
      </c>
      <c r="J212" s="148">
        <v>6</v>
      </c>
      <c r="K212" s="187">
        <v>0.875</v>
      </c>
      <c r="L212" s="26"/>
      <c r="M212" s="141">
        <v>0.75</v>
      </c>
      <c r="N212" s="142">
        <v>6</v>
      </c>
      <c r="O212" s="143">
        <v>5</v>
      </c>
      <c r="P212" s="185" t="s">
        <v>135</v>
      </c>
      <c r="Q212" s="144" t="s">
        <v>100</v>
      </c>
      <c r="R212" s="150">
        <v>9</v>
      </c>
      <c r="S212" s="146">
        <v>140</v>
      </c>
      <c r="T212" s="146"/>
      <c r="U212" s="147">
        <v>4</v>
      </c>
      <c r="V212" s="148">
        <v>2</v>
      </c>
      <c r="W212" s="183">
        <v>-0.75</v>
      </c>
    </row>
    <row r="213" spans="1:23" ht="16.5" customHeight="1">
      <c r="A213" s="141">
        <v>1.0625</v>
      </c>
      <c r="B213" s="142">
        <v>6</v>
      </c>
      <c r="C213" s="143">
        <v>9</v>
      </c>
      <c r="D213" s="182" t="s">
        <v>182</v>
      </c>
      <c r="E213" s="144" t="s">
        <v>100</v>
      </c>
      <c r="F213" s="150">
        <v>8</v>
      </c>
      <c r="G213" s="146"/>
      <c r="H213" s="146">
        <v>50</v>
      </c>
      <c r="I213" s="147">
        <v>8</v>
      </c>
      <c r="J213" s="148">
        <v>2</v>
      </c>
      <c r="K213" s="187">
        <v>-1.0625</v>
      </c>
      <c r="L213" s="26"/>
      <c r="M213" s="141">
        <v>-0.25</v>
      </c>
      <c r="N213" s="142">
        <v>2</v>
      </c>
      <c r="O213" s="143">
        <v>9</v>
      </c>
      <c r="P213" s="182" t="s">
        <v>224</v>
      </c>
      <c r="Q213" s="144" t="s">
        <v>115</v>
      </c>
      <c r="R213" s="150">
        <v>7</v>
      </c>
      <c r="S213" s="146">
        <v>100</v>
      </c>
      <c r="T213" s="146"/>
      <c r="U213" s="147">
        <v>8</v>
      </c>
      <c r="V213" s="148">
        <v>6</v>
      </c>
      <c r="W213" s="183">
        <v>0.25</v>
      </c>
    </row>
    <row r="214" spans="1:23" ht="16.5" customHeight="1">
      <c r="A214" s="141">
        <v>-8.1875</v>
      </c>
      <c r="B214" s="142">
        <v>0</v>
      </c>
      <c r="C214" s="143">
        <v>6</v>
      </c>
      <c r="D214" s="182" t="s">
        <v>589</v>
      </c>
      <c r="E214" s="144" t="s">
        <v>115</v>
      </c>
      <c r="F214" s="150">
        <v>9</v>
      </c>
      <c r="G214" s="146"/>
      <c r="H214" s="146">
        <v>470</v>
      </c>
      <c r="I214" s="147">
        <v>7</v>
      </c>
      <c r="J214" s="148">
        <v>8</v>
      </c>
      <c r="K214" s="187">
        <v>8.1875</v>
      </c>
      <c r="L214" s="26"/>
      <c r="M214" s="141">
        <v>-7.25</v>
      </c>
      <c r="N214" s="142">
        <v>0</v>
      </c>
      <c r="O214" s="143">
        <v>6</v>
      </c>
      <c r="P214" s="182" t="s">
        <v>183</v>
      </c>
      <c r="Q214" s="144" t="s">
        <v>5</v>
      </c>
      <c r="R214" s="150">
        <v>9</v>
      </c>
      <c r="S214" s="146"/>
      <c r="T214" s="146">
        <v>200</v>
      </c>
      <c r="U214" s="147">
        <v>7</v>
      </c>
      <c r="V214" s="148">
        <v>8</v>
      </c>
      <c r="W214" s="183">
        <v>7.25</v>
      </c>
    </row>
    <row r="215" spans="1:23" ht="16.5" customHeight="1">
      <c r="A215" s="141">
        <v>1.0625</v>
      </c>
      <c r="B215" s="142">
        <v>6</v>
      </c>
      <c r="C215" s="143">
        <v>1</v>
      </c>
      <c r="D215" s="182" t="s">
        <v>182</v>
      </c>
      <c r="E215" s="144" t="s">
        <v>100</v>
      </c>
      <c r="F215" s="150">
        <v>8</v>
      </c>
      <c r="G215" s="146"/>
      <c r="H215" s="146">
        <v>50</v>
      </c>
      <c r="I215" s="147">
        <v>10</v>
      </c>
      <c r="J215" s="148">
        <v>2</v>
      </c>
      <c r="K215" s="187">
        <v>-1.0625</v>
      </c>
      <c r="L215" s="26"/>
      <c r="M215" s="141">
        <v>0.75</v>
      </c>
      <c r="N215" s="142">
        <v>6</v>
      </c>
      <c r="O215" s="143">
        <v>1</v>
      </c>
      <c r="P215" s="182" t="s">
        <v>181</v>
      </c>
      <c r="Q215" s="144" t="s">
        <v>5</v>
      </c>
      <c r="R215" s="150">
        <v>9</v>
      </c>
      <c r="S215" s="146">
        <v>140</v>
      </c>
      <c r="T215" s="146"/>
      <c r="U215" s="147">
        <v>10</v>
      </c>
      <c r="V215" s="148">
        <v>2</v>
      </c>
      <c r="W215" s="183">
        <v>-0.75</v>
      </c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252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27" bestFit="1" customWidth="1"/>
    <col min="2" max="2" width="5.25390625" style="27" customWidth="1"/>
    <col min="3" max="3" width="3.625" style="54" bestFit="1" customWidth="1"/>
    <col min="4" max="4" width="6.375" style="27" customWidth="1"/>
    <col min="5" max="5" width="3.25390625" style="27" customWidth="1"/>
    <col min="6" max="6" width="3.75390625" style="27" customWidth="1"/>
    <col min="7" max="7" width="6.875" style="27" customWidth="1"/>
    <col min="8" max="8" width="6.25390625" style="27" customWidth="1"/>
    <col min="9" max="9" width="3.625" style="54" bestFit="1" customWidth="1"/>
    <col min="10" max="10" width="5.625" style="27" customWidth="1"/>
    <col min="11" max="11" width="5.75390625" style="27" customWidth="1"/>
    <col min="12" max="12" width="0.74609375" style="52" customWidth="1"/>
    <col min="13" max="13" width="6.00390625" style="27" bestFit="1" customWidth="1"/>
    <col min="14" max="14" width="5.25390625" style="27" customWidth="1"/>
    <col min="15" max="15" width="3.625" style="54" bestFit="1" customWidth="1"/>
    <col min="16" max="16" width="5.75390625" style="27" customWidth="1"/>
    <col min="17" max="17" width="3.25390625" style="27" customWidth="1"/>
    <col min="18" max="18" width="3.75390625" style="27" customWidth="1"/>
    <col min="19" max="19" width="7.375" style="27" customWidth="1"/>
    <col min="20" max="20" width="5.75390625" style="27" customWidth="1"/>
    <col min="21" max="21" width="3.625" style="54" bestFit="1" customWidth="1"/>
    <col min="22" max="22" width="5.25390625" style="27" customWidth="1"/>
    <col min="23" max="23" width="6.00390625" style="27" bestFit="1" customWidth="1"/>
    <col min="24" max="16384" width="5.00390625" style="27" customWidth="1"/>
  </cols>
  <sheetData>
    <row r="1" spans="1:23" ht="15">
      <c r="A1" s="18"/>
      <c r="B1" s="19" t="s">
        <v>61</v>
      </c>
      <c r="C1" s="20"/>
      <c r="D1" s="19"/>
      <c r="E1" s="21" t="s">
        <v>62</v>
      </c>
      <c r="F1" s="22"/>
      <c r="G1" s="23" t="s">
        <v>63</v>
      </c>
      <c r="H1" s="23"/>
      <c r="I1" s="24" t="s">
        <v>64</v>
      </c>
      <c r="J1" s="24"/>
      <c r="K1" s="25"/>
      <c r="L1" s="26">
        <v>150</v>
      </c>
      <c r="M1" s="18"/>
      <c r="N1" s="19" t="s">
        <v>61</v>
      </c>
      <c r="O1" s="20"/>
      <c r="P1" s="19"/>
      <c r="Q1" s="21" t="s">
        <v>65</v>
      </c>
      <c r="R1" s="22"/>
      <c r="S1" s="23" t="s">
        <v>63</v>
      </c>
      <c r="T1" s="23"/>
      <c r="U1" s="24" t="s">
        <v>66</v>
      </c>
      <c r="V1" s="24"/>
      <c r="W1" s="25"/>
    </row>
    <row r="2" spans="1:23" ht="12.75">
      <c r="A2" s="28"/>
      <c r="B2" s="28"/>
      <c r="C2" s="29"/>
      <c r="D2" s="30"/>
      <c r="E2" s="30"/>
      <c r="F2" s="30"/>
      <c r="G2" s="31" t="s">
        <v>67</v>
      </c>
      <c r="H2" s="31"/>
      <c r="I2" s="24" t="s">
        <v>68</v>
      </c>
      <c r="J2" s="24"/>
      <c r="K2" s="25"/>
      <c r="L2" s="26">
        <v>150</v>
      </c>
      <c r="M2" s="28"/>
      <c r="N2" s="28"/>
      <c r="O2" s="29"/>
      <c r="P2" s="30"/>
      <c r="Q2" s="30"/>
      <c r="R2" s="30"/>
      <c r="S2" s="31" t="s">
        <v>67</v>
      </c>
      <c r="T2" s="31"/>
      <c r="U2" s="24" t="s">
        <v>69</v>
      </c>
      <c r="V2" s="24"/>
      <c r="W2" s="25"/>
    </row>
    <row r="3" spans="1:23" ht="4.5" customHeight="1">
      <c r="A3" s="198"/>
      <c r="B3" s="199"/>
      <c r="C3" s="200"/>
      <c r="D3" s="201"/>
      <c r="E3" s="202"/>
      <c r="F3" s="203"/>
      <c r="G3" s="204"/>
      <c r="H3" s="204"/>
      <c r="I3" s="200"/>
      <c r="J3" s="199"/>
      <c r="K3" s="205"/>
      <c r="L3" s="26"/>
      <c r="M3" s="198"/>
      <c r="N3" s="199"/>
      <c r="O3" s="200"/>
      <c r="P3" s="201"/>
      <c r="Q3" s="202"/>
      <c r="R3" s="203"/>
      <c r="S3" s="204"/>
      <c r="T3" s="204"/>
      <c r="U3" s="200"/>
      <c r="V3" s="199"/>
      <c r="W3" s="205"/>
    </row>
    <row r="4" spans="1:23" s="39" customFormat="1" ht="12.75" customHeight="1">
      <c r="A4" s="206"/>
      <c r="B4" s="32"/>
      <c r="C4" s="33"/>
      <c r="D4" s="207"/>
      <c r="E4" s="208" t="s">
        <v>70</v>
      </c>
      <c r="F4" s="35" t="s">
        <v>352</v>
      </c>
      <c r="G4" s="36"/>
      <c r="H4" s="42"/>
      <c r="I4" s="42"/>
      <c r="J4" s="275"/>
      <c r="K4" s="209"/>
      <c r="L4" s="38"/>
      <c r="M4" s="206"/>
      <c r="N4" s="32"/>
      <c r="O4" s="33"/>
      <c r="P4" s="207"/>
      <c r="Q4" s="208" t="s">
        <v>70</v>
      </c>
      <c r="R4" s="35" t="s">
        <v>163</v>
      </c>
      <c r="S4" s="36"/>
      <c r="T4" s="42"/>
      <c r="U4" s="42"/>
      <c r="V4" s="275"/>
      <c r="W4" s="209"/>
    </row>
    <row r="5" spans="1:23" s="39" customFormat="1" ht="12.75" customHeight="1">
      <c r="A5" s="206"/>
      <c r="B5" s="32"/>
      <c r="C5" s="33"/>
      <c r="D5" s="207"/>
      <c r="E5" s="210" t="s">
        <v>73</v>
      </c>
      <c r="F5" s="35" t="s">
        <v>1625</v>
      </c>
      <c r="G5" s="211"/>
      <c r="H5" s="42"/>
      <c r="I5" s="44"/>
      <c r="J5" s="27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277"/>
      <c r="L5" s="38"/>
      <c r="M5" s="206"/>
      <c r="N5" s="32"/>
      <c r="O5" s="33"/>
      <c r="P5" s="207"/>
      <c r="Q5" s="210" t="s">
        <v>73</v>
      </c>
      <c r="R5" s="35" t="s">
        <v>1067</v>
      </c>
      <c r="S5" s="211"/>
      <c r="T5" s="42"/>
      <c r="U5" s="44"/>
      <c r="V5" s="27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5.1</v>
      </c>
      <c r="W5" s="277"/>
    </row>
    <row r="6" spans="1:23" s="39" customFormat="1" ht="12.75" customHeight="1">
      <c r="A6" s="206"/>
      <c r="B6" s="32"/>
      <c r="C6" s="33"/>
      <c r="D6" s="207"/>
      <c r="E6" s="210" t="s">
        <v>76</v>
      </c>
      <c r="F6" s="35" t="s">
        <v>733</v>
      </c>
      <c r="G6" s="36"/>
      <c r="H6" s="42"/>
      <c r="I6" s="27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18.1</v>
      </c>
      <c r="J6" s="276" t="str">
        <f>IF(J5="","","+")</f>
        <v>+</v>
      </c>
      <c r="K6" s="27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L6" s="38"/>
      <c r="M6" s="206"/>
      <c r="N6" s="32"/>
      <c r="O6" s="33"/>
      <c r="P6" s="207"/>
      <c r="Q6" s="210" t="s">
        <v>76</v>
      </c>
      <c r="R6" s="35" t="s">
        <v>2048</v>
      </c>
      <c r="S6" s="36"/>
      <c r="T6" s="42"/>
      <c r="U6" s="27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16.1</v>
      </c>
      <c r="V6" s="276" t="str">
        <f>IF(V5="","","+")</f>
        <v>+</v>
      </c>
      <c r="W6" s="27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6.1</v>
      </c>
    </row>
    <row r="7" spans="1:23" s="39" customFormat="1" ht="12.75" customHeight="1">
      <c r="A7" s="206"/>
      <c r="B7" s="32"/>
      <c r="C7" s="33"/>
      <c r="D7" s="207"/>
      <c r="E7" s="208" t="s">
        <v>79</v>
      </c>
      <c r="F7" s="35" t="s">
        <v>550</v>
      </c>
      <c r="G7" s="36"/>
      <c r="H7" s="42"/>
      <c r="I7" s="44"/>
      <c r="J7" s="27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1.1</v>
      </c>
      <c r="K7" s="277"/>
      <c r="L7" s="38"/>
      <c r="M7" s="206"/>
      <c r="N7" s="32"/>
      <c r="O7" s="33"/>
      <c r="P7" s="207"/>
      <c r="Q7" s="208" t="s">
        <v>79</v>
      </c>
      <c r="R7" s="212" t="s">
        <v>420</v>
      </c>
      <c r="S7" s="36"/>
      <c r="T7" s="42"/>
      <c r="U7" s="44"/>
      <c r="V7" s="27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13.1</v>
      </c>
      <c r="W7" s="277"/>
    </row>
    <row r="8" spans="1:23" s="39" customFormat="1" ht="12.75" customHeight="1">
      <c r="A8" s="213" t="s">
        <v>70</v>
      </c>
      <c r="B8" s="214" t="s">
        <v>984</v>
      </c>
      <c r="C8" s="33"/>
      <c r="D8" s="207"/>
      <c r="F8" s="36"/>
      <c r="G8" s="208" t="s">
        <v>70</v>
      </c>
      <c r="H8" s="216" t="s">
        <v>1166</v>
      </c>
      <c r="I8" s="36"/>
      <c r="J8" s="211"/>
      <c r="K8" s="209"/>
      <c r="L8" s="38"/>
      <c r="M8" s="213" t="s">
        <v>70</v>
      </c>
      <c r="N8" s="214" t="s">
        <v>446</v>
      </c>
      <c r="O8" s="33"/>
      <c r="P8" s="207"/>
      <c r="R8" s="36"/>
      <c r="S8" s="208" t="s">
        <v>70</v>
      </c>
      <c r="T8" s="216" t="s">
        <v>2049</v>
      </c>
      <c r="U8" s="36"/>
      <c r="V8" s="211"/>
      <c r="W8" s="209"/>
    </row>
    <row r="9" spans="1:23" s="39" customFormat="1" ht="12.75" customHeight="1">
      <c r="A9" s="217" t="s">
        <v>73</v>
      </c>
      <c r="B9" s="214" t="s">
        <v>282</v>
      </c>
      <c r="C9" s="45"/>
      <c r="D9" s="207"/>
      <c r="F9" s="218"/>
      <c r="G9" s="210" t="s">
        <v>73</v>
      </c>
      <c r="H9" s="216" t="s">
        <v>809</v>
      </c>
      <c r="I9" s="36"/>
      <c r="J9" s="211"/>
      <c r="K9" s="209"/>
      <c r="L9" s="38"/>
      <c r="M9" s="217" t="s">
        <v>73</v>
      </c>
      <c r="N9" s="214" t="s">
        <v>835</v>
      </c>
      <c r="O9" s="45"/>
      <c r="P9" s="207"/>
      <c r="R9" s="218"/>
      <c r="S9" s="210" t="s">
        <v>73</v>
      </c>
      <c r="T9" s="216" t="s">
        <v>550</v>
      </c>
      <c r="U9" s="36"/>
      <c r="V9" s="211"/>
      <c r="W9" s="209"/>
    </row>
    <row r="10" spans="1:23" s="39" customFormat="1" ht="12.75" customHeight="1">
      <c r="A10" s="217" t="s">
        <v>76</v>
      </c>
      <c r="B10" s="214" t="s">
        <v>810</v>
      </c>
      <c r="C10" s="33"/>
      <c r="D10" s="207"/>
      <c r="F10" s="218"/>
      <c r="G10" s="210" t="s">
        <v>76</v>
      </c>
      <c r="H10" s="216" t="s">
        <v>951</v>
      </c>
      <c r="I10" s="36"/>
      <c r="J10" s="36"/>
      <c r="K10" s="209"/>
      <c r="L10" s="38"/>
      <c r="M10" s="217" t="s">
        <v>76</v>
      </c>
      <c r="N10" s="214" t="s">
        <v>78</v>
      </c>
      <c r="O10" s="33"/>
      <c r="P10" s="207"/>
      <c r="R10" s="218"/>
      <c r="S10" s="210" t="s">
        <v>76</v>
      </c>
      <c r="T10" s="216" t="s">
        <v>356</v>
      </c>
      <c r="U10" s="36"/>
      <c r="V10" s="36"/>
      <c r="W10" s="209"/>
    </row>
    <row r="11" spans="1:23" s="39" customFormat="1" ht="12.75" customHeight="1">
      <c r="A11" s="213" t="s">
        <v>79</v>
      </c>
      <c r="B11" s="214" t="s">
        <v>1519</v>
      </c>
      <c r="C11" s="45"/>
      <c r="D11" s="207"/>
      <c r="F11" s="36"/>
      <c r="G11" s="208" t="s">
        <v>79</v>
      </c>
      <c r="H11" s="216" t="s">
        <v>308</v>
      </c>
      <c r="I11" s="95"/>
      <c r="J11" s="108" t="s">
        <v>96</v>
      </c>
      <c r="K11" s="97"/>
      <c r="L11" s="38"/>
      <c r="M11" s="213" t="s">
        <v>79</v>
      </c>
      <c r="N11" s="214" t="s">
        <v>2050</v>
      </c>
      <c r="O11" s="45"/>
      <c r="P11" s="207"/>
      <c r="R11" s="36"/>
      <c r="S11" s="208" t="s">
        <v>79</v>
      </c>
      <c r="T11" s="216" t="s">
        <v>2051</v>
      </c>
      <c r="U11" s="95"/>
      <c r="V11" s="108" t="s">
        <v>96</v>
      </c>
      <c r="W11" s="97"/>
    </row>
    <row r="12" spans="1:23" s="39" customFormat="1" ht="12.75" customHeight="1">
      <c r="A12" s="220"/>
      <c r="B12" s="45"/>
      <c r="C12" s="208"/>
      <c r="D12" s="207"/>
      <c r="E12" s="208" t="s">
        <v>70</v>
      </c>
      <c r="F12" s="212" t="s">
        <v>1147</v>
      </c>
      <c r="G12" s="36"/>
      <c r="H12" s="221"/>
      <c r="I12" s="112" t="s">
        <v>100</v>
      </c>
      <c r="J12" s="113" t="s">
        <v>2052</v>
      </c>
      <c r="K12" s="97"/>
      <c r="L12" s="38"/>
      <c r="M12" s="220"/>
      <c r="N12" s="45"/>
      <c r="O12" s="208"/>
      <c r="P12" s="207"/>
      <c r="Q12" s="208" t="s">
        <v>70</v>
      </c>
      <c r="R12" s="35" t="s">
        <v>1603</v>
      </c>
      <c r="S12" s="36"/>
      <c r="T12" s="221"/>
      <c r="U12" s="112" t="s">
        <v>100</v>
      </c>
      <c r="V12" s="113" t="s">
        <v>2053</v>
      </c>
      <c r="W12" s="97"/>
    </row>
    <row r="13" spans="1:23" s="39" customFormat="1" ht="12.75" customHeight="1">
      <c r="A13" s="206"/>
      <c r="B13" s="114" t="s">
        <v>104</v>
      </c>
      <c r="C13" s="33"/>
      <c r="D13" s="207"/>
      <c r="E13" s="210" t="s">
        <v>73</v>
      </c>
      <c r="F13" s="212" t="s">
        <v>84</v>
      </c>
      <c r="G13" s="36"/>
      <c r="H13" s="42"/>
      <c r="I13" s="112" t="s">
        <v>5</v>
      </c>
      <c r="J13" s="115" t="s">
        <v>2052</v>
      </c>
      <c r="K13" s="97"/>
      <c r="L13" s="38"/>
      <c r="M13" s="206"/>
      <c r="N13" s="114" t="s">
        <v>104</v>
      </c>
      <c r="O13" s="33"/>
      <c r="P13" s="207"/>
      <c r="Q13" s="210" t="s">
        <v>73</v>
      </c>
      <c r="R13" s="35" t="s">
        <v>1216</v>
      </c>
      <c r="S13" s="36"/>
      <c r="T13" s="42"/>
      <c r="U13" s="112" t="s">
        <v>5</v>
      </c>
      <c r="V13" s="115" t="s">
        <v>2054</v>
      </c>
      <c r="W13" s="97"/>
    </row>
    <row r="14" spans="1:23" s="39" customFormat="1" ht="12.75" customHeight="1">
      <c r="A14" s="206"/>
      <c r="B14" s="114" t="s">
        <v>107</v>
      </c>
      <c r="C14" s="33"/>
      <c r="D14" s="207"/>
      <c r="E14" s="210" t="s">
        <v>76</v>
      </c>
      <c r="F14" s="35" t="s">
        <v>2055</v>
      </c>
      <c r="G14" s="211"/>
      <c r="H14" s="42"/>
      <c r="I14" s="112" t="s">
        <v>109</v>
      </c>
      <c r="J14" s="115" t="s">
        <v>2056</v>
      </c>
      <c r="K14" s="97"/>
      <c r="L14" s="38"/>
      <c r="M14" s="206"/>
      <c r="N14" s="114" t="s">
        <v>2057</v>
      </c>
      <c r="O14" s="33"/>
      <c r="P14" s="207"/>
      <c r="Q14" s="210" t="s">
        <v>76</v>
      </c>
      <c r="R14" s="35" t="s">
        <v>2058</v>
      </c>
      <c r="S14" s="211"/>
      <c r="T14" s="42"/>
      <c r="U14" s="112" t="s">
        <v>109</v>
      </c>
      <c r="V14" s="115" t="s">
        <v>2059</v>
      </c>
      <c r="W14" s="97"/>
    </row>
    <row r="15" spans="1:23" s="39" customFormat="1" ht="12.75" customHeight="1">
      <c r="A15" s="222"/>
      <c r="B15" s="43"/>
      <c r="C15" s="43"/>
      <c r="D15" s="207"/>
      <c r="E15" s="208" t="s">
        <v>79</v>
      </c>
      <c r="F15" s="214" t="s">
        <v>163</v>
      </c>
      <c r="G15" s="43"/>
      <c r="H15" s="43"/>
      <c r="I15" s="118" t="s">
        <v>115</v>
      </c>
      <c r="J15" s="115" t="s">
        <v>2056</v>
      </c>
      <c r="K15" s="119"/>
      <c r="L15" s="46"/>
      <c r="M15" s="222"/>
      <c r="N15" s="43"/>
      <c r="O15" s="43"/>
      <c r="P15" s="207"/>
      <c r="Q15" s="208" t="s">
        <v>79</v>
      </c>
      <c r="R15" s="214" t="s">
        <v>425</v>
      </c>
      <c r="S15" s="43"/>
      <c r="T15" s="43"/>
      <c r="U15" s="118" t="s">
        <v>115</v>
      </c>
      <c r="V15" s="115" t="s">
        <v>2059</v>
      </c>
      <c r="W15" s="119"/>
    </row>
    <row r="16" spans="1:23" ht="4.5" customHeight="1">
      <c r="A16" s="223"/>
      <c r="B16" s="224"/>
      <c r="C16" s="225"/>
      <c r="D16" s="226"/>
      <c r="E16" s="227"/>
      <c r="F16" s="228"/>
      <c r="G16" s="229"/>
      <c r="H16" s="229"/>
      <c r="I16" s="225"/>
      <c r="J16" s="224"/>
      <c r="K16" s="230"/>
      <c r="M16" s="223"/>
      <c r="N16" s="224"/>
      <c r="O16" s="225"/>
      <c r="P16" s="226"/>
      <c r="Q16" s="227"/>
      <c r="R16" s="228"/>
      <c r="S16" s="229"/>
      <c r="T16" s="229"/>
      <c r="U16" s="225"/>
      <c r="V16" s="224"/>
      <c r="W16" s="230"/>
    </row>
    <row r="17" spans="1:23" ht="12.75" customHeight="1">
      <c r="A17" s="130"/>
      <c r="B17" s="130" t="s">
        <v>117</v>
      </c>
      <c r="C17" s="131"/>
      <c r="D17" s="132" t="s">
        <v>118</v>
      </c>
      <c r="E17" s="132" t="s">
        <v>119</v>
      </c>
      <c r="F17" s="132" t="s">
        <v>120</v>
      </c>
      <c r="G17" s="133" t="s">
        <v>121</v>
      </c>
      <c r="H17" s="134"/>
      <c r="I17" s="131" t="s">
        <v>122</v>
      </c>
      <c r="J17" s="132" t="s">
        <v>117</v>
      </c>
      <c r="K17" s="130" t="s">
        <v>123</v>
      </c>
      <c r="L17" s="26">
        <v>150</v>
      </c>
      <c r="M17" s="130"/>
      <c r="N17" s="130" t="s">
        <v>117</v>
      </c>
      <c r="O17" s="131"/>
      <c r="P17" s="132" t="s">
        <v>118</v>
      </c>
      <c r="Q17" s="132" t="s">
        <v>119</v>
      </c>
      <c r="R17" s="132" t="s">
        <v>120</v>
      </c>
      <c r="S17" s="133" t="s">
        <v>121</v>
      </c>
      <c r="T17" s="134"/>
      <c r="U17" s="131" t="s">
        <v>122</v>
      </c>
      <c r="V17" s="132" t="s">
        <v>117</v>
      </c>
      <c r="W17" s="130" t="s">
        <v>123</v>
      </c>
    </row>
    <row r="18" spans="1:23" ht="12.75">
      <c r="A18" s="136" t="s">
        <v>123</v>
      </c>
      <c r="B18" s="179" t="s">
        <v>124</v>
      </c>
      <c r="C18" s="180" t="s">
        <v>125</v>
      </c>
      <c r="D18" s="181" t="s">
        <v>126</v>
      </c>
      <c r="E18" s="181" t="s">
        <v>127</v>
      </c>
      <c r="F18" s="181"/>
      <c r="G18" s="139" t="s">
        <v>125</v>
      </c>
      <c r="H18" s="139" t="s">
        <v>122</v>
      </c>
      <c r="I18" s="137"/>
      <c r="J18" s="136" t="s">
        <v>124</v>
      </c>
      <c r="K18" s="136"/>
      <c r="L18" s="26">
        <v>150</v>
      </c>
      <c r="M18" s="136" t="s">
        <v>123</v>
      </c>
      <c r="N18" s="179" t="s">
        <v>124</v>
      </c>
      <c r="O18" s="180" t="s">
        <v>125</v>
      </c>
      <c r="P18" s="181" t="s">
        <v>126</v>
      </c>
      <c r="Q18" s="181" t="s">
        <v>127</v>
      </c>
      <c r="R18" s="181"/>
      <c r="S18" s="139" t="s">
        <v>125</v>
      </c>
      <c r="T18" s="139" t="s">
        <v>122</v>
      </c>
      <c r="U18" s="137"/>
      <c r="V18" s="136" t="s">
        <v>124</v>
      </c>
      <c r="W18" s="136"/>
    </row>
    <row r="19" spans="1:23" ht="16.5" customHeight="1">
      <c r="A19" s="141">
        <v>-5.5</v>
      </c>
      <c r="B19" s="142">
        <v>1</v>
      </c>
      <c r="C19" s="143">
        <v>1</v>
      </c>
      <c r="D19" s="182" t="s">
        <v>128</v>
      </c>
      <c r="E19" s="144" t="s">
        <v>109</v>
      </c>
      <c r="F19" s="145">
        <v>11</v>
      </c>
      <c r="G19" s="146"/>
      <c r="H19" s="146">
        <v>460</v>
      </c>
      <c r="I19" s="147">
        <v>2</v>
      </c>
      <c r="J19" s="148">
        <v>5</v>
      </c>
      <c r="K19" s="149">
        <v>5.5</v>
      </c>
      <c r="L19" s="26"/>
      <c r="M19" s="141">
        <v>2.875</v>
      </c>
      <c r="N19" s="142">
        <v>4</v>
      </c>
      <c r="O19" s="143">
        <v>1</v>
      </c>
      <c r="P19" s="182" t="s">
        <v>179</v>
      </c>
      <c r="Q19" s="144" t="s">
        <v>109</v>
      </c>
      <c r="R19" s="145">
        <v>9</v>
      </c>
      <c r="S19" s="146">
        <v>50</v>
      </c>
      <c r="T19" s="146"/>
      <c r="U19" s="147">
        <v>2</v>
      </c>
      <c r="V19" s="148">
        <v>2</v>
      </c>
      <c r="W19" s="149">
        <v>-2.875</v>
      </c>
    </row>
    <row r="20" spans="1:23" ht="16.5" customHeight="1">
      <c r="A20" s="141">
        <v>5.5</v>
      </c>
      <c r="B20" s="142">
        <v>5</v>
      </c>
      <c r="C20" s="143">
        <v>4</v>
      </c>
      <c r="D20" s="190" t="s">
        <v>1280</v>
      </c>
      <c r="E20" s="144" t="s">
        <v>109</v>
      </c>
      <c r="F20" s="145">
        <v>11</v>
      </c>
      <c r="G20" s="146">
        <v>50</v>
      </c>
      <c r="H20" s="146"/>
      <c r="I20" s="147">
        <v>5</v>
      </c>
      <c r="J20" s="148">
        <v>1</v>
      </c>
      <c r="K20" s="149">
        <v>-5.5</v>
      </c>
      <c r="L20" s="26"/>
      <c r="M20" s="141">
        <v>-7.75</v>
      </c>
      <c r="N20" s="142">
        <v>0</v>
      </c>
      <c r="O20" s="143">
        <v>4</v>
      </c>
      <c r="P20" s="182" t="s">
        <v>179</v>
      </c>
      <c r="Q20" s="144" t="s">
        <v>109</v>
      </c>
      <c r="R20" s="145">
        <v>10</v>
      </c>
      <c r="S20" s="146"/>
      <c r="T20" s="146">
        <v>420</v>
      </c>
      <c r="U20" s="147">
        <v>5</v>
      </c>
      <c r="V20" s="148">
        <v>6</v>
      </c>
      <c r="W20" s="149">
        <v>7.75</v>
      </c>
    </row>
    <row r="21" spans="1:23" ht="16.5" customHeight="1">
      <c r="A21" s="141">
        <v>-5.5</v>
      </c>
      <c r="B21" s="142">
        <v>1</v>
      </c>
      <c r="C21" s="143">
        <v>7</v>
      </c>
      <c r="D21" s="182" t="s">
        <v>128</v>
      </c>
      <c r="E21" s="144" t="s">
        <v>109</v>
      </c>
      <c r="F21" s="145">
        <v>11</v>
      </c>
      <c r="G21" s="146"/>
      <c r="H21" s="146">
        <v>460</v>
      </c>
      <c r="I21" s="147">
        <v>3</v>
      </c>
      <c r="J21" s="148">
        <v>5</v>
      </c>
      <c r="K21" s="149">
        <v>5.5</v>
      </c>
      <c r="L21" s="26"/>
      <c r="M21" s="141">
        <v>-1.75</v>
      </c>
      <c r="N21" s="142">
        <v>2</v>
      </c>
      <c r="O21" s="143">
        <v>7</v>
      </c>
      <c r="P21" s="182" t="s">
        <v>181</v>
      </c>
      <c r="Q21" s="144" t="s">
        <v>109</v>
      </c>
      <c r="R21" s="145">
        <v>9</v>
      </c>
      <c r="S21" s="146"/>
      <c r="T21" s="146">
        <v>140</v>
      </c>
      <c r="U21" s="147">
        <v>3</v>
      </c>
      <c r="V21" s="148">
        <v>4</v>
      </c>
      <c r="W21" s="149">
        <v>1.75</v>
      </c>
    </row>
    <row r="22" spans="1:23" ht="16.5" customHeight="1">
      <c r="A22" s="141">
        <v>5.5</v>
      </c>
      <c r="B22" s="142">
        <v>5</v>
      </c>
      <c r="C22" s="143">
        <v>6</v>
      </c>
      <c r="D22" s="190" t="s">
        <v>1280</v>
      </c>
      <c r="E22" s="144" t="s">
        <v>109</v>
      </c>
      <c r="F22" s="145">
        <v>11</v>
      </c>
      <c r="G22" s="146">
        <v>50</v>
      </c>
      <c r="H22" s="146"/>
      <c r="I22" s="147">
        <v>8</v>
      </c>
      <c r="J22" s="148">
        <v>1</v>
      </c>
      <c r="K22" s="149">
        <v>-5.5</v>
      </c>
      <c r="L22" s="26"/>
      <c r="M22" s="141">
        <v>4.375</v>
      </c>
      <c r="N22" s="142">
        <v>6</v>
      </c>
      <c r="O22" s="143">
        <v>6</v>
      </c>
      <c r="P22" s="182" t="s">
        <v>2060</v>
      </c>
      <c r="Q22" s="144" t="s">
        <v>5</v>
      </c>
      <c r="R22" s="145">
        <v>9</v>
      </c>
      <c r="S22" s="146">
        <v>110</v>
      </c>
      <c r="T22" s="146"/>
      <c r="U22" s="147">
        <v>8</v>
      </c>
      <c r="V22" s="148">
        <v>0</v>
      </c>
      <c r="W22" s="149">
        <v>-4.375</v>
      </c>
    </row>
    <row r="23" spans="1:23" s="39" customFormat="1" ht="30" customHeight="1">
      <c r="A23" s="27"/>
      <c r="B23" s="27"/>
      <c r="C23" s="54"/>
      <c r="D23" s="27"/>
      <c r="E23" s="27"/>
      <c r="F23" s="27"/>
      <c r="G23" s="27"/>
      <c r="H23" s="27"/>
      <c r="I23" s="54"/>
      <c r="J23" s="27"/>
      <c r="K23" s="25"/>
      <c r="L23" s="52"/>
      <c r="M23" s="27"/>
      <c r="N23" s="27"/>
      <c r="O23" s="54"/>
      <c r="P23" s="27"/>
      <c r="Q23" s="27"/>
      <c r="R23" s="27"/>
      <c r="S23" s="27"/>
      <c r="T23" s="27"/>
      <c r="U23" s="54"/>
      <c r="V23" s="27"/>
      <c r="W23" s="27"/>
    </row>
    <row r="24" spans="1:23" s="39" customFormat="1" ht="15">
      <c r="A24" s="18"/>
      <c r="B24" s="19" t="s">
        <v>61</v>
      </c>
      <c r="C24" s="20"/>
      <c r="D24" s="19"/>
      <c r="E24" s="21" t="s">
        <v>136</v>
      </c>
      <c r="F24" s="22"/>
      <c r="G24" s="23" t="s">
        <v>63</v>
      </c>
      <c r="H24" s="23"/>
      <c r="I24" s="24" t="s">
        <v>137</v>
      </c>
      <c r="J24" s="24"/>
      <c r="K24" s="25"/>
      <c r="L24" s="26">
        <v>150</v>
      </c>
      <c r="M24" s="18"/>
      <c r="N24" s="19" t="s">
        <v>61</v>
      </c>
      <c r="O24" s="20"/>
      <c r="P24" s="19"/>
      <c r="Q24" s="21" t="s">
        <v>138</v>
      </c>
      <c r="R24" s="22"/>
      <c r="S24" s="23" t="s">
        <v>63</v>
      </c>
      <c r="T24" s="23"/>
      <c r="U24" s="24" t="s">
        <v>139</v>
      </c>
      <c r="V24" s="24"/>
      <c r="W24" s="25"/>
    </row>
    <row r="25" spans="1:23" s="39" customFormat="1" ht="12.75">
      <c r="A25" s="28"/>
      <c r="B25" s="28"/>
      <c r="C25" s="29"/>
      <c r="D25" s="30"/>
      <c r="E25" s="30"/>
      <c r="F25" s="30"/>
      <c r="G25" s="31" t="s">
        <v>67</v>
      </c>
      <c r="H25" s="31"/>
      <c r="I25" s="24" t="s">
        <v>140</v>
      </c>
      <c r="J25" s="24"/>
      <c r="K25" s="25"/>
      <c r="L25" s="26">
        <v>150</v>
      </c>
      <c r="M25" s="28"/>
      <c r="N25" s="28"/>
      <c r="O25" s="29"/>
      <c r="P25" s="30"/>
      <c r="Q25" s="30"/>
      <c r="R25" s="30"/>
      <c r="S25" s="31" t="s">
        <v>67</v>
      </c>
      <c r="T25" s="31"/>
      <c r="U25" s="24" t="s">
        <v>141</v>
      </c>
      <c r="V25" s="24"/>
      <c r="W25" s="25"/>
    </row>
    <row r="26" spans="1:23" s="39" customFormat="1" ht="4.5" customHeight="1">
      <c r="A26" s="198"/>
      <c r="B26" s="199"/>
      <c r="C26" s="200"/>
      <c r="D26" s="201"/>
      <c r="E26" s="202"/>
      <c r="F26" s="203"/>
      <c r="G26" s="204"/>
      <c r="H26" s="204"/>
      <c r="I26" s="200"/>
      <c r="J26" s="199"/>
      <c r="K26" s="205"/>
      <c r="L26" s="26"/>
      <c r="M26" s="198"/>
      <c r="N26" s="199"/>
      <c r="O26" s="200"/>
      <c r="P26" s="201"/>
      <c r="Q26" s="202"/>
      <c r="R26" s="203"/>
      <c r="S26" s="204"/>
      <c r="T26" s="204"/>
      <c r="U26" s="200"/>
      <c r="V26" s="199"/>
      <c r="W26" s="205"/>
    </row>
    <row r="27" spans="1:23" s="39" customFormat="1" ht="12.75" customHeight="1">
      <c r="A27" s="206"/>
      <c r="B27" s="32"/>
      <c r="C27" s="33"/>
      <c r="D27" s="207"/>
      <c r="E27" s="208" t="s">
        <v>70</v>
      </c>
      <c r="F27" s="35" t="s">
        <v>144</v>
      </c>
      <c r="G27" s="36"/>
      <c r="H27" s="42"/>
      <c r="I27" s="42"/>
      <c r="J27" s="275"/>
      <c r="K27" s="209"/>
      <c r="L27" s="38"/>
      <c r="M27" s="206"/>
      <c r="N27" s="32"/>
      <c r="O27" s="33"/>
      <c r="P27" s="207"/>
      <c r="Q27" s="208" t="s">
        <v>70</v>
      </c>
      <c r="R27" s="35" t="s">
        <v>364</v>
      </c>
      <c r="S27" s="36"/>
      <c r="T27" s="42"/>
      <c r="U27" s="42"/>
      <c r="V27" s="275"/>
      <c r="W27" s="209"/>
    </row>
    <row r="28" spans="1:23" s="39" customFormat="1" ht="12.75" customHeight="1">
      <c r="A28" s="206"/>
      <c r="B28" s="32"/>
      <c r="C28" s="33"/>
      <c r="D28" s="207"/>
      <c r="E28" s="210" t="s">
        <v>73</v>
      </c>
      <c r="F28" s="35" t="s">
        <v>2043</v>
      </c>
      <c r="G28" s="211"/>
      <c r="H28" s="42"/>
      <c r="I28" s="44"/>
      <c r="J28" s="276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9.1</v>
      </c>
      <c r="K28" s="277"/>
      <c r="L28" s="38"/>
      <c r="M28" s="206"/>
      <c r="N28" s="32"/>
      <c r="O28" s="33"/>
      <c r="P28" s="207"/>
      <c r="Q28" s="210" t="s">
        <v>73</v>
      </c>
      <c r="R28" s="35" t="s">
        <v>2061</v>
      </c>
      <c r="S28" s="211"/>
      <c r="T28" s="42"/>
      <c r="U28" s="44"/>
      <c r="V28" s="276">
        <f>IF(R27&amp;R28&amp;R29&amp;R30="","",(LEN(R27&amp;R28&amp;R29&amp;R30)-LEN(SUBSTITUTE(R27&amp;R28&amp;R29&amp;R30,"Т","")))*4+(LEN(R27&amp;R28&amp;R29&amp;R30)-LEN(SUBSTITUTE(R27&amp;R28&amp;R29&amp;R30,"К","")))*3+(LEN(R27&amp;R28&amp;R29&amp;R30)-LEN(SUBSTITUTE(R27&amp;R28&amp;R29&amp;R30,"Д","")))*2+(LEN(R27&amp;R28&amp;R29&amp;R30)-LEN(SUBSTITUTE(R27&amp;R28&amp;R29&amp;R30,"В","")))+0.1)</f>
        <v>18.1</v>
      </c>
      <c r="W28" s="277"/>
    </row>
    <row r="29" spans="1:23" s="39" customFormat="1" ht="12.75" customHeight="1">
      <c r="A29" s="206"/>
      <c r="B29" s="32"/>
      <c r="C29" s="33"/>
      <c r="D29" s="207"/>
      <c r="E29" s="210" t="s">
        <v>76</v>
      </c>
      <c r="F29" s="35" t="s">
        <v>445</v>
      </c>
      <c r="G29" s="36"/>
      <c r="H29" s="42"/>
      <c r="I29" s="278">
        <f>IF(J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16.1</v>
      </c>
      <c r="J29" s="276" t="str">
        <f>IF(J28="","","+")</f>
        <v>+</v>
      </c>
      <c r="K29" s="279">
        <f>IF(J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L29" s="38"/>
      <c r="M29" s="206"/>
      <c r="N29" s="32"/>
      <c r="O29" s="33"/>
      <c r="P29" s="207"/>
      <c r="Q29" s="210" t="s">
        <v>76</v>
      </c>
      <c r="R29" s="35" t="s">
        <v>347</v>
      </c>
      <c r="S29" s="36"/>
      <c r="T29" s="42"/>
      <c r="U29" s="278">
        <f>IF(V28="","",(LEN(N31&amp;N32&amp;N33&amp;N34)-LEN(SUBSTITUTE(N31&amp;N32&amp;N33&amp;N34,"Т","")))*4+(LEN(N31&amp;N32&amp;N33&amp;N34)-LEN(SUBSTITUTE(N31&amp;N32&amp;N33&amp;N34,"К","")))*3+(LEN(N31&amp;N32&amp;N33&amp;N34)-LEN(SUBSTITUTE(N31&amp;N32&amp;N33&amp;N34,"Д","")))*2+(LEN(N31&amp;N32&amp;N33&amp;N34)-LEN(SUBSTITUTE(N31&amp;N32&amp;N33&amp;N34,"В","")))+0.1)</f>
        <v>2.1</v>
      </c>
      <c r="V29" s="276" t="str">
        <f>IF(V28="","","+")</f>
        <v>+</v>
      </c>
      <c r="W29" s="279">
        <f>IF(V28="","",(LEN(T31&amp;T32&amp;T33&amp;T34)-LEN(SUBSTITUTE(T31&amp;T32&amp;T33&amp;T34,"Т","")))*4+(LEN(T31&amp;T32&amp;T33&amp;T34)-LEN(SUBSTITUTE(T31&amp;T32&amp;T33&amp;T34,"К","")))*3+(LEN(T31&amp;T32&amp;T33&amp;T34)-LEN(SUBSTITUTE(T31&amp;T32&amp;T33&amp;T34,"Д","")))*2+(LEN(T31&amp;T32&amp;T33&amp;T34)-LEN(SUBSTITUTE(T31&amp;T32&amp;T33&amp;T34,"В","")))+0.1)</f>
        <v>10.1</v>
      </c>
    </row>
    <row r="30" spans="1:23" s="39" customFormat="1" ht="12.75" customHeight="1">
      <c r="A30" s="206"/>
      <c r="B30" s="32"/>
      <c r="C30" s="33"/>
      <c r="D30" s="207"/>
      <c r="E30" s="208" t="s">
        <v>79</v>
      </c>
      <c r="F30" s="35" t="s">
        <v>1388</v>
      </c>
      <c r="G30" s="36"/>
      <c r="H30" s="42"/>
      <c r="I30" s="44"/>
      <c r="J30" s="276">
        <f>IF(J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5.1</v>
      </c>
      <c r="K30" s="277"/>
      <c r="L30" s="38"/>
      <c r="M30" s="206"/>
      <c r="N30" s="32"/>
      <c r="O30" s="33"/>
      <c r="P30" s="207"/>
      <c r="Q30" s="208" t="s">
        <v>79</v>
      </c>
      <c r="R30" s="35" t="s">
        <v>2062</v>
      </c>
      <c r="S30" s="36"/>
      <c r="T30" s="42"/>
      <c r="U30" s="44"/>
      <c r="V30" s="276">
        <f>IF(V28="","",(LEN(R35&amp;R36&amp;R37&amp;R38)-LEN(SUBSTITUTE(R35&amp;R36&amp;R37&amp;R38,"Т","")))*4+(LEN(R35&amp;R36&amp;R37&amp;R38)-LEN(SUBSTITUTE(R35&amp;R36&amp;R37&amp;R38,"К","")))*3+(LEN(R35&amp;R36&amp;R37&amp;R38)-LEN(SUBSTITUTE(R35&amp;R36&amp;R37&amp;R38,"Д","")))*2+(LEN(R35&amp;R36&amp;R37&amp;R38)-LEN(SUBSTITUTE(R35&amp;R36&amp;R37&amp;R38,"В","")))+0.1)</f>
        <v>10.1</v>
      </c>
      <c r="W30" s="277"/>
    </row>
    <row r="31" spans="1:23" s="39" customFormat="1" ht="12.75" customHeight="1">
      <c r="A31" s="213" t="s">
        <v>70</v>
      </c>
      <c r="B31" s="214" t="s">
        <v>1742</v>
      </c>
      <c r="C31" s="33"/>
      <c r="D31" s="207"/>
      <c r="F31" s="36"/>
      <c r="G31" s="208" t="s">
        <v>70</v>
      </c>
      <c r="H31" s="216" t="s">
        <v>2063</v>
      </c>
      <c r="I31" s="36"/>
      <c r="J31" s="211"/>
      <c r="K31" s="209"/>
      <c r="L31" s="38"/>
      <c r="M31" s="213" t="s">
        <v>70</v>
      </c>
      <c r="N31" s="214" t="s">
        <v>290</v>
      </c>
      <c r="O31" s="33"/>
      <c r="P31" s="207"/>
      <c r="R31" s="36"/>
      <c r="S31" s="208" t="s">
        <v>70</v>
      </c>
      <c r="T31" s="216" t="s">
        <v>441</v>
      </c>
      <c r="U31" s="36"/>
      <c r="V31" s="211"/>
      <c r="W31" s="209"/>
    </row>
    <row r="32" spans="1:23" s="39" customFormat="1" ht="12.75" customHeight="1">
      <c r="A32" s="217" t="s">
        <v>73</v>
      </c>
      <c r="B32" s="214" t="s">
        <v>2064</v>
      </c>
      <c r="C32" s="45"/>
      <c r="D32" s="207"/>
      <c r="F32" s="218"/>
      <c r="G32" s="210" t="s">
        <v>73</v>
      </c>
      <c r="H32" s="216" t="s">
        <v>305</v>
      </c>
      <c r="I32" s="36"/>
      <c r="J32" s="211"/>
      <c r="K32" s="209"/>
      <c r="L32" s="38"/>
      <c r="M32" s="217" t="s">
        <v>73</v>
      </c>
      <c r="N32" s="214" t="s">
        <v>736</v>
      </c>
      <c r="O32" s="45"/>
      <c r="P32" s="207"/>
      <c r="R32" s="218"/>
      <c r="S32" s="210" t="s">
        <v>73</v>
      </c>
      <c r="T32" s="216" t="s">
        <v>390</v>
      </c>
      <c r="U32" s="36"/>
      <c r="V32" s="211"/>
      <c r="W32" s="209"/>
    </row>
    <row r="33" spans="1:23" s="39" customFormat="1" ht="12.75" customHeight="1">
      <c r="A33" s="217" t="s">
        <v>76</v>
      </c>
      <c r="B33" s="214" t="s">
        <v>233</v>
      </c>
      <c r="C33" s="33"/>
      <c r="D33" s="207"/>
      <c r="F33" s="218"/>
      <c r="G33" s="210" t="s">
        <v>76</v>
      </c>
      <c r="H33" s="216" t="s">
        <v>269</v>
      </c>
      <c r="I33" s="36"/>
      <c r="J33" s="36"/>
      <c r="K33" s="209"/>
      <c r="L33" s="38"/>
      <c r="M33" s="217" t="s">
        <v>76</v>
      </c>
      <c r="N33" s="214" t="s">
        <v>776</v>
      </c>
      <c r="O33" s="33"/>
      <c r="P33" s="207"/>
      <c r="R33" s="218"/>
      <c r="S33" s="210" t="s">
        <v>76</v>
      </c>
      <c r="T33" s="216" t="s">
        <v>2065</v>
      </c>
      <c r="U33" s="36"/>
      <c r="V33" s="36"/>
      <c r="W33" s="209"/>
    </row>
    <row r="34" spans="1:23" s="39" customFormat="1" ht="12.75" customHeight="1">
      <c r="A34" s="213" t="s">
        <v>79</v>
      </c>
      <c r="B34" s="214" t="s">
        <v>547</v>
      </c>
      <c r="C34" s="45"/>
      <c r="D34" s="207"/>
      <c r="F34" s="36"/>
      <c r="G34" s="208" t="s">
        <v>79</v>
      </c>
      <c r="H34" s="216" t="s">
        <v>152</v>
      </c>
      <c r="I34" s="95"/>
      <c r="J34" s="108" t="s">
        <v>96</v>
      </c>
      <c r="K34" s="97"/>
      <c r="L34" s="38"/>
      <c r="M34" s="213" t="s">
        <v>79</v>
      </c>
      <c r="N34" s="214" t="s">
        <v>928</v>
      </c>
      <c r="O34" s="45"/>
      <c r="P34" s="207"/>
      <c r="R34" s="36"/>
      <c r="S34" s="208" t="s">
        <v>79</v>
      </c>
      <c r="T34" s="216" t="s">
        <v>231</v>
      </c>
      <c r="U34" s="95"/>
      <c r="V34" s="108" t="s">
        <v>96</v>
      </c>
      <c r="W34" s="97"/>
    </row>
    <row r="35" spans="1:23" s="39" customFormat="1" ht="12.75" customHeight="1">
      <c r="A35" s="220"/>
      <c r="B35" s="45"/>
      <c r="C35" s="208"/>
      <c r="D35" s="207"/>
      <c r="E35" s="208" t="s">
        <v>70</v>
      </c>
      <c r="F35" s="35" t="s">
        <v>970</v>
      </c>
      <c r="G35" s="36"/>
      <c r="H35" s="221"/>
      <c r="I35" s="112" t="s">
        <v>100</v>
      </c>
      <c r="J35" s="113" t="s">
        <v>2066</v>
      </c>
      <c r="K35" s="97"/>
      <c r="L35" s="38"/>
      <c r="M35" s="220"/>
      <c r="N35" s="45"/>
      <c r="O35" s="208"/>
      <c r="P35" s="207"/>
      <c r="Q35" s="208" t="s">
        <v>70</v>
      </c>
      <c r="R35" s="35" t="s">
        <v>711</v>
      </c>
      <c r="S35" s="36"/>
      <c r="T35" s="221"/>
      <c r="U35" s="112" t="s">
        <v>100</v>
      </c>
      <c r="V35" s="113" t="s">
        <v>2067</v>
      </c>
      <c r="W35" s="97"/>
    </row>
    <row r="36" spans="1:23" s="39" customFormat="1" ht="12.75" customHeight="1">
      <c r="A36" s="206"/>
      <c r="B36" s="114" t="s">
        <v>104</v>
      </c>
      <c r="C36" s="33"/>
      <c r="D36" s="207"/>
      <c r="E36" s="210" t="s">
        <v>73</v>
      </c>
      <c r="F36" s="35" t="s">
        <v>114</v>
      </c>
      <c r="G36" s="36"/>
      <c r="H36" s="42"/>
      <c r="I36" s="112" t="s">
        <v>5</v>
      </c>
      <c r="J36" s="115" t="s">
        <v>2066</v>
      </c>
      <c r="K36" s="97"/>
      <c r="L36" s="38"/>
      <c r="M36" s="206"/>
      <c r="N36" s="114" t="s">
        <v>104</v>
      </c>
      <c r="O36" s="33"/>
      <c r="P36" s="207"/>
      <c r="Q36" s="210" t="s">
        <v>73</v>
      </c>
      <c r="R36" s="35" t="s">
        <v>784</v>
      </c>
      <c r="S36" s="36"/>
      <c r="T36" s="42"/>
      <c r="U36" s="112" t="s">
        <v>5</v>
      </c>
      <c r="V36" s="115" t="s">
        <v>2068</v>
      </c>
      <c r="W36" s="97"/>
    </row>
    <row r="37" spans="1:23" s="39" customFormat="1" ht="12.75" customHeight="1">
      <c r="A37" s="206"/>
      <c r="B37" s="114" t="s">
        <v>584</v>
      </c>
      <c r="C37" s="33"/>
      <c r="D37" s="207"/>
      <c r="E37" s="210" t="s">
        <v>76</v>
      </c>
      <c r="F37" s="35" t="s">
        <v>1517</v>
      </c>
      <c r="G37" s="211"/>
      <c r="H37" s="42"/>
      <c r="I37" s="112" t="s">
        <v>109</v>
      </c>
      <c r="J37" s="115" t="s">
        <v>2069</v>
      </c>
      <c r="K37" s="97"/>
      <c r="L37" s="38"/>
      <c r="M37" s="206"/>
      <c r="N37" s="114" t="s">
        <v>2070</v>
      </c>
      <c r="O37" s="33"/>
      <c r="P37" s="207"/>
      <c r="Q37" s="210" t="s">
        <v>76</v>
      </c>
      <c r="R37" s="35" t="s">
        <v>78</v>
      </c>
      <c r="S37" s="211"/>
      <c r="T37" s="42"/>
      <c r="U37" s="112" t="s">
        <v>109</v>
      </c>
      <c r="V37" s="115" t="s">
        <v>2071</v>
      </c>
      <c r="W37" s="97"/>
    </row>
    <row r="38" spans="1:23" s="39" customFormat="1" ht="12.75" customHeight="1">
      <c r="A38" s="222"/>
      <c r="B38" s="43"/>
      <c r="C38" s="43"/>
      <c r="D38" s="207"/>
      <c r="E38" s="208" t="s">
        <v>79</v>
      </c>
      <c r="F38" s="214" t="s">
        <v>2072</v>
      </c>
      <c r="G38" s="43"/>
      <c r="H38" s="43"/>
      <c r="I38" s="118" t="s">
        <v>115</v>
      </c>
      <c r="J38" s="115" t="s">
        <v>2069</v>
      </c>
      <c r="K38" s="119"/>
      <c r="L38" s="46"/>
      <c r="M38" s="222"/>
      <c r="N38" s="43"/>
      <c r="O38" s="43"/>
      <c r="P38" s="207"/>
      <c r="Q38" s="208" t="s">
        <v>79</v>
      </c>
      <c r="R38" s="214" t="s">
        <v>472</v>
      </c>
      <c r="S38" s="43"/>
      <c r="T38" s="43"/>
      <c r="U38" s="118" t="s">
        <v>115</v>
      </c>
      <c r="V38" s="115" t="s">
        <v>2071</v>
      </c>
      <c r="W38" s="119"/>
    </row>
    <row r="39" spans="1:23" ht="4.5" customHeight="1">
      <c r="A39" s="223"/>
      <c r="B39" s="224"/>
      <c r="C39" s="225"/>
      <c r="D39" s="226"/>
      <c r="E39" s="227"/>
      <c r="F39" s="228"/>
      <c r="G39" s="229"/>
      <c r="H39" s="229"/>
      <c r="I39" s="225"/>
      <c r="J39" s="224"/>
      <c r="K39" s="230"/>
      <c r="M39" s="223"/>
      <c r="N39" s="224"/>
      <c r="O39" s="225"/>
      <c r="P39" s="226"/>
      <c r="Q39" s="227"/>
      <c r="R39" s="228"/>
      <c r="S39" s="229"/>
      <c r="T39" s="229"/>
      <c r="U39" s="225"/>
      <c r="V39" s="224"/>
      <c r="W39" s="230"/>
    </row>
    <row r="40" spans="1:23" ht="12.75" customHeight="1">
      <c r="A40" s="130"/>
      <c r="B40" s="130" t="s">
        <v>117</v>
      </c>
      <c r="C40" s="131"/>
      <c r="D40" s="132" t="s">
        <v>118</v>
      </c>
      <c r="E40" s="132" t="s">
        <v>119</v>
      </c>
      <c r="F40" s="132" t="s">
        <v>120</v>
      </c>
      <c r="G40" s="133" t="s">
        <v>121</v>
      </c>
      <c r="H40" s="134"/>
      <c r="I40" s="131" t="s">
        <v>122</v>
      </c>
      <c r="J40" s="132" t="s">
        <v>117</v>
      </c>
      <c r="K40" s="130" t="s">
        <v>123</v>
      </c>
      <c r="L40" s="26">
        <v>150</v>
      </c>
      <c r="M40" s="130"/>
      <c r="N40" s="130" t="s">
        <v>117</v>
      </c>
      <c r="O40" s="131"/>
      <c r="P40" s="132" t="s">
        <v>118</v>
      </c>
      <c r="Q40" s="132" t="s">
        <v>119</v>
      </c>
      <c r="R40" s="132" t="s">
        <v>120</v>
      </c>
      <c r="S40" s="133" t="s">
        <v>121</v>
      </c>
      <c r="T40" s="134"/>
      <c r="U40" s="131" t="s">
        <v>122</v>
      </c>
      <c r="V40" s="132" t="s">
        <v>117</v>
      </c>
      <c r="W40" s="130" t="s">
        <v>123</v>
      </c>
    </row>
    <row r="41" spans="1:23" ht="12.75">
      <c r="A41" s="136" t="s">
        <v>123</v>
      </c>
      <c r="B41" s="179" t="s">
        <v>124</v>
      </c>
      <c r="C41" s="180" t="s">
        <v>125</v>
      </c>
      <c r="D41" s="181" t="s">
        <v>126</v>
      </c>
      <c r="E41" s="181" t="s">
        <v>127</v>
      </c>
      <c r="F41" s="181"/>
      <c r="G41" s="139" t="s">
        <v>125</v>
      </c>
      <c r="H41" s="139" t="s">
        <v>122</v>
      </c>
      <c r="I41" s="137"/>
      <c r="J41" s="136" t="s">
        <v>124</v>
      </c>
      <c r="K41" s="136"/>
      <c r="L41" s="26">
        <v>150</v>
      </c>
      <c r="M41" s="136" t="s">
        <v>123</v>
      </c>
      <c r="N41" s="179" t="s">
        <v>124</v>
      </c>
      <c r="O41" s="180" t="s">
        <v>125</v>
      </c>
      <c r="P41" s="181" t="s">
        <v>126</v>
      </c>
      <c r="Q41" s="181" t="s">
        <v>127</v>
      </c>
      <c r="R41" s="181"/>
      <c r="S41" s="139" t="s">
        <v>125</v>
      </c>
      <c r="T41" s="139" t="s">
        <v>122</v>
      </c>
      <c r="U41" s="137"/>
      <c r="V41" s="136" t="s">
        <v>124</v>
      </c>
      <c r="W41" s="136"/>
    </row>
    <row r="42" spans="1:23" ht="16.5" customHeight="1">
      <c r="A42" s="141">
        <v>0.5</v>
      </c>
      <c r="B42" s="142">
        <v>5</v>
      </c>
      <c r="C42" s="143">
        <v>1</v>
      </c>
      <c r="D42" s="182" t="s">
        <v>2073</v>
      </c>
      <c r="E42" s="144" t="s">
        <v>115</v>
      </c>
      <c r="F42" s="145">
        <v>10</v>
      </c>
      <c r="G42" s="146"/>
      <c r="H42" s="146">
        <v>620</v>
      </c>
      <c r="I42" s="147">
        <v>2</v>
      </c>
      <c r="J42" s="148">
        <v>1</v>
      </c>
      <c r="K42" s="149">
        <v>-0.5</v>
      </c>
      <c r="L42" s="26"/>
      <c r="M42" s="141">
        <v>-3.5</v>
      </c>
      <c r="N42" s="142">
        <v>0</v>
      </c>
      <c r="O42" s="143">
        <v>3</v>
      </c>
      <c r="P42" s="182" t="s">
        <v>2073</v>
      </c>
      <c r="Q42" s="144" t="s">
        <v>100</v>
      </c>
      <c r="R42" s="145">
        <v>11</v>
      </c>
      <c r="S42" s="146">
        <v>650</v>
      </c>
      <c r="T42" s="146"/>
      <c r="U42" s="147">
        <v>4</v>
      </c>
      <c r="V42" s="148">
        <v>6</v>
      </c>
      <c r="W42" s="149">
        <v>3.5</v>
      </c>
    </row>
    <row r="43" spans="1:23" ht="16.5" customHeight="1">
      <c r="A43" s="141">
        <v>-0.5</v>
      </c>
      <c r="B43" s="142">
        <v>1</v>
      </c>
      <c r="C43" s="143">
        <v>4</v>
      </c>
      <c r="D43" s="182" t="s">
        <v>2073</v>
      </c>
      <c r="E43" s="144" t="s">
        <v>115</v>
      </c>
      <c r="F43" s="145">
        <v>11</v>
      </c>
      <c r="G43" s="146"/>
      <c r="H43" s="146">
        <v>650</v>
      </c>
      <c r="I43" s="147">
        <v>5</v>
      </c>
      <c r="J43" s="148">
        <v>5</v>
      </c>
      <c r="K43" s="149">
        <v>0.5</v>
      </c>
      <c r="L43" s="26"/>
      <c r="M43" s="141">
        <v>0.125</v>
      </c>
      <c r="N43" s="142">
        <v>4</v>
      </c>
      <c r="O43" s="143">
        <v>6</v>
      </c>
      <c r="P43" s="182" t="s">
        <v>2074</v>
      </c>
      <c r="Q43" s="144" t="s">
        <v>109</v>
      </c>
      <c r="R43" s="145">
        <v>8</v>
      </c>
      <c r="S43" s="146">
        <v>800</v>
      </c>
      <c r="T43" s="146"/>
      <c r="U43" s="147">
        <v>1</v>
      </c>
      <c r="V43" s="148">
        <v>2</v>
      </c>
      <c r="W43" s="149">
        <v>-0.125</v>
      </c>
    </row>
    <row r="44" spans="1:23" ht="16.5" customHeight="1">
      <c r="A44" s="141">
        <v>0.5</v>
      </c>
      <c r="B44" s="142">
        <v>5</v>
      </c>
      <c r="C44" s="143">
        <v>7</v>
      </c>
      <c r="D44" s="182" t="s">
        <v>2073</v>
      </c>
      <c r="E44" s="144" t="s">
        <v>115</v>
      </c>
      <c r="F44" s="145">
        <v>10</v>
      </c>
      <c r="G44" s="146"/>
      <c r="H44" s="146">
        <v>620</v>
      </c>
      <c r="I44" s="147">
        <v>3</v>
      </c>
      <c r="J44" s="148">
        <v>1</v>
      </c>
      <c r="K44" s="149">
        <v>-0.5</v>
      </c>
      <c r="L44" s="26"/>
      <c r="M44" s="141">
        <v>11</v>
      </c>
      <c r="N44" s="142">
        <v>6</v>
      </c>
      <c r="O44" s="143">
        <v>2</v>
      </c>
      <c r="P44" s="182" t="s">
        <v>2075</v>
      </c>
      <c r="Q44" s="144" t="s">
        <v>100</v>
      </c>
      <c r="R44" s="145">
        <v>13</v>
      </c>
      <c r="S44" s="146">
        <v>1460</v>
      </c>
      <c r="T44" s="146"/>
      <c r="U44" s="147">
        <v>8</v>
      </c>
      <c r="V44" s="148">
        <v>0</v>
      </c>
      <c r="W44" s="149">
        <v>-11</v>
      </c>
    </row>
    <row r="45" spans="1:23" ht="16.5" customHeight="1">
      <c r="A45" s="141">
        <v>-0.5</v>
      </c>
      <c r="B45" s="142">
        <v>1</v>
      </c>
      <c r="C45" s="143">
        <v>6</v>
      </c>
      <c r="D45" s="182" t="s">
        <v>2073</v>
      </c>
      <c r="E45" s="144" t="s">
        <v>115</v>
      </c>
      <c r="F45" s="145">
        <v>11</v>
      </c>
      <c r="G45" s="146"/>
      <c r="H45" s="146">
        <v>650</v>
      </c>
      <c r="I45" s="147">
        <v>8</v>
      </c>
      <c r="J45" s="148">
        <v>5</v>
      </c>
      <c r="K45" s="149">
        <v>0.5</v>
      </c>
      <c r="L45" s="26"/>
      <c r="M45" s="141">
        <v>-2.625</v>
      </c>
      <c r="N45" s="142">
        <v>2</v>
      </c>
      <c r="O45" s="143">
        <v>7</v>
      </c>
      <c r="P45" s="182" t="s">
        <v>2073</v>
      </c>
      <c r="Q45" s="144" t="s">
        <v>100</v>
      </c>
      <c r="R45" s="145">
        <v>12</v>
      </c>
      <c r="S45" s="146">
        <v>680</v>
      </c>
      <c r="T45" s="146"/>
      <c r="U45" s="147">
        <v>5</v>
      </c>
      <c r="V45" s="148">
        <v>4</v>
      </c>
      <c r="W45" s="149">
        <v>2.625</v>
      </c>
    </row>
    <row r="46" spans="1:23" s="39" customFormat="1" ht="9.75" customHeight="1">
      <c r="A46" s="27"/>
      <c r="B46" s="27"/>
      <c r="C46" s="54"/>
      <c r="D46" s="27"/>
      <c r="E46" s="27"/>
      <c r="F46" s="27"/>
      <c r="G46" s="27"/>
      <c r="H46" s="27"/>
      <c r="I46" s="54"/>
      <c r="J46" s="27"/>
      <c r="K46" s="27"/>
      <c r="L46" s="52"/>
      <c r="M46" s="27"/>
      <c r="N46" s="27"/>
      <c r="O46" s="54"/>
      <c r="P46" s="27"/>
      <c r="Q46" s="27"/>
      <c r="R46" s="27"/>
      <c r="S46" s="27"/>
      <c r="T46" s="27"/>
      <c r="U46" s="54"/>
      <c r="V46" s="27"/>
      <c r="W46" s="27"/>
    </row>
    <row r="47" spans="1:23" s="39" customFormat="1" ht="15">
      <c r="A47" s="18"/>
      <c r="B47" s="19" t="s">
        <v>61</v>
      </c>
      <c r="C47" s="20"/>
      <c r="D47" s="19"/>
      <c r="E47" s="21" t="s">
        <v>184</v>
      </c>
      <c r="F47" s="22"/>
      <c r="G47" s="23" t="s">
        <v>63</v>
      </c>
      <c r="H47" s="23"/>
      <c r="I47" s="24" t="s">
        <v>64</v>
      </c>
      <c r="J47" s="24"/>
      <c r="K47" s="25"/>
      <c r="L47" s="26">
        <v>150</v>
      </c>
      <c r="M47" s="18"/>
      <c r="N47" s="19" t="s">
        <v>61</v>
      </c>
      <c r="O47" s="20"/>
      <c r="P47" s="19"/>
      <c r="Q47" s="21" t="s">
        <v>185</v>
      </c>
      <c r="R47" s="22"/>
      <c r="S47" s="23" t="s">
        <v>63</v>
      </c>
      <c r="T47" s="23"/>
      <c r="U47" s="24" t="s">
        <v>66</v>
      </c>
      <c r="V47" s="24"/>
      <c r="W47" s="25"/>
    </row>
    <row r="48" spans="1:23" s="39" customFormat="1" ht="12.75">
      <c r="A48" s="28"/>
      <c r="B48" s="28"/>
      <c r="C48" s="29"/>
      <c r="D48" s="30"/>
      <c r="E48" s="30"/>
      <c r="F48" s="30"/>
      <c r="G48" s="31" t="s">
        <v>67</v>
      </c>
      <c r="H48" s="31"/>
      <c r="I48" s="24" t="s">
        <v>69</v>
      </c>
      <c r="J48" s="24"/>
      <c r="K48" s="25"/>
      <c r="L48" s="26">
        <v>150</v>
      </c>
      <c r="M48" s="28"/>
      <c r="N48" s="28"/>
      <c r="O48" s="29"/>
      <c r="P48" s="30"/>
      <c r="Q48" s="30"/>
      <c r="R48" s="30"/>
      <c r="S48" s="31" t="s">
        <v>67</v>
      </c>
      <c r="T48" s="231"/>
      <c r="U48" s="24" t="s">
        <v>140</v>
      </c>
      <c r="V48" s="24"/>
      <c r="W48" s="25"/>
    </row>
    <row r="49" spans="1:23" s="39" customFormat="1" ht="4.5" customHeight="1">
      <c r="A49" s="198"/>
      <c r="B49" s="199"/>
      <c r="C49" s="200"/>
      <c r="D49" s="201"/>
      <c r="E49" s="202"/>
      <c r="F49" s="203"/>
      <c r="G49" s="204"/>
      <c r="H49" s="204"/>
      <c r="I49" s="200"/>
      <c r="J49" s="199"/>
      <c r="K49" s="205"/>
      <c r="L49" s="26"/>
      <c r="M49" s="198"/>
      <c r="N49" s="199"/>
      <c r="O49" s="200"/>
      <c r="P49" s="201"/>
      <c r="Q49" s="202"/>
      <c r="R49" s="203"/>
      <c r="S49" s="204"/>
      <c r="T49" s="204"/>
      <c r="U49" s="200"/>
      <c r="V49" s="199"/>
      <c r="W49" s="205"/>
    </row>
    <row r="50" spans="1:23" s="39" customFormat="1" ht="12.75" customHeight="1">
      <c r="A50" s="206"/>
      <c r="B50" s="32"/>
      <c r="C50" s="33"/>
      <c r="D50" s="207"/>
      <c r="E50" s="208" t="s">
        <v>70</v>
      </c>
      <c r="F50" s="35" t="s">
        <v>452</v>
      </c>
      <c r="G50" s="36"/>
      <c r="H50" s="42"/>
      <c r="I50" s="42"/>
      <c r="J50" s="275"/>
      <c r="K50" s="209"/>
      <c r="L50" s="38"/>
      <c r="M50" s="206"/>
      <c r="N50" s="32"/>
      <c r="O50" s="33"/>
      <c r="P50" s="207"/>
      <c r="Q50" s="208" t="s">
        <v>70</v>
      </c>
      <c r="R50" s="35" t="s">
        <v>857</v>
      </c>
      <c r="S50" s="36"/>
      <c r="T50" s="42"/>
      <c r="U50" s="42"/>
      <c r="V50" s="275"/>
      <c r="W50" s="209"/>
    </row>
    <row r="51" spans="1:23" s="39" customFormat="1" ht="12.75" customHeight="1">
      <c r="A51" s="206"/>
      <c r="B51" s="32"/>
      <c r="C51" s="33"/>
      <c r="D51" s="207"/>
      <c r="E51" s="210" t="s">
        <v>73</v>
      </c>
      <c r="F51" s="35" t="s">
        <v>2076</v>
      </c>
      <c r="G51" s="211"/>
      <c r="H51" s="42"/>
      <c r="I51" s="44"/>
      <c r="J51" s="276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K51" s="277"/>
      <c r="L51" s="38"/>
      <c r="M51" s="206"/>
      <c r="N51" s="32"/>
      <c r="O51" s="33"/>
      <c r="P51" s="207"/>
      <c r="Q51" s="210" t="s">
        <v>73</v>
      </c>
      <c r="R51" s="35" t="s">
        <v>548</v>
      </c>
      <c r="S51" s="211"/>
      <c r="T51" s="42"/>
      <c r="U51" s="44"/>
      <c r="V51" s="276">
        <f>IF(R50&amp;R51&amp;R52&amp;R53="","",(LEN(R50&amp;R51&amp;R52&amp;R53)-LEN(SUBSTITUTE(R50&amp;R51&amp;R52&amp;R53,"Т","")))*4+(LEN(R50&amp;R51&amp;R52&amp;R53)-LEN(SUBSTITUTE(R50&amp;R51&amp;R52&amp;R53,"К","")))*3+(LEN(R50&amp;R51&amp;R52&amp;R53)-LEN(SUBSTITUTE(R50&amp;R51&amp;R52&amp;R53,"Д","")))*2+(LEN(R50&amp;R51&amp;R52&amp;R53)-LEN(SUBSTITUTE(R50&amp;R51&amp;R52&amp;R53,"В","")))+0.1)</f>
        <v>10.1</v>
      </c>
      <c r="W51" s="277"/>
    </row>
    <row r="52" spans="1:23" s="39" customFormat="1" ht="12.75" customHeight="1">
      <c r="A52" s="206"/>
      <c r="B52" s="32"/>
      <c r="C52" s="33"/>
      <c r="D52" s="207"/>
      <c r="E52" s="210" t="s">
        <v>76</v>
      </c>
      <c r="F52" s="212" t="s">
        <v>420</v>
      </c>
      <c r="G52" s="36"/>
      <c r="H52" s="42"/>
      <c r="I52" s="278">
        <f>IF(J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14.1</v>
      </c>
      <c r="J52" s="276" t="str">
        <f>IF(J51="","","+")</f>
        <v>+</v>
      </c>
      <c r="K52" s="279">
        <f>IF(J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4.1</v>
      </c>
      <c r="L52" s="38"/>
      <c r="M52" s="206"/>
      <c r="N52" s="32"/>
      <c r="O52" s="33"/>
      <c r="P52" s="207"/>
      <c r="Q52" s="210" t="s">
        <v>76</v>
      </c>
      <c r="R52" s="35" t="s">
        <v>2077</v>
      </c>
      <c r="S52" s="36"/>
      <c r="T52" s="42"/>
      <c r="U52" s="278">
        <f>IF(V51="","",(LEN(N54&amp;N55&amp;N56&amp;N57)-LEN(SUBSTITUTE(N54&amp;N55&amp;N56&amp;N57,"Т","")))*4+(LEN(N54&amp;N55&amp;N56&amp;N57)-LEN(SUBSTITUTE(N54&amp;N55&amp;N56&amp;N57,"К","")))*3+(LEN(N54&amp;N55&amp;N56&amp;N57)-LEN(SUBSTITUTE(N54&amp;N55&amp;N56&amp;N57,"Д","")))*2+(LEN(N54&amp;N55&amp;N56&amp;N57)-LEN(SUBSTITUTE(N54&amp;N55&amp;N56&amp;N57,"В","")))+0.1)</f>
        <v>11.1</v>
      </c>
      <c r="V52" s="276" t="str">
        <f>IF(V51="","","+")</f>
        <v>+</v>
      </c>
      <c r="W52" s="279">
        <f>IF(V51="","",(LEN(T54&amp;T55&amp;T56&amp;T57)-LEN(SUBSTITUTE(T54&amp;T55&amp;T56&amp;T57,"Т","")))*4+(LEN(T54&amp;T55&amp;T56&amp;T57)-LEN(SUBSTITUTE(T54&amp;T55&amp;T56&amp;T57,"К","")))*3+(LEN(T54&amp;T55&amp;T56&amp;T57)-LEN(SUBSTITUTE(T54&amp;T55&amp;T56&amp;T57,"Д","")))*2+(LEN(T54&amp;T55&amp;T56&amp;T57)-LEN(SUBSTITUTE(T54&amp;T55&amp;T56&amp;T57,"В","")))+0.1)</f>
        <v>11.1</v>
      </c>
    </row>
    <row r="53" spans="1:23" s="39" customFormat="1" ht="12.75" customHeight="1">
      <c r="A53" s="206"/>
      <c r="B53" s="32"/>
      <c r="C53" s="33"/>
      <c r="D53" s="207"/>
      <c r="E53" s="208" t="s">
        <v>79</v>
      </c>
      <c r="F53" s="35" t="s">
        <v>879</v>
      </c>
      <c r="G53" s="36"/>
      <c r="H53" s="42"/>
      <c r="I53" s="44"/>
      <c r="J53" s="276">
        <f>IF(J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15.1</v>
      </c>
      <c r="K53" s="277"/>
      <c r="L53" s="38"/>
      <c r="M53" s="206"/>
      <c r="N53" s="32"/>
      <c r="O53" s="33"/>
      <c r="P53" s="207"/>
      <c r="Q53" s="208" t="s">
        <v>79</v>
      </c>
      <c r="R53" s="35" t="s">
        <v>152</v>
      </c>
      <c r="S53" s="36"/>
      <c r="T53" s="42"/>
      <c r="U53" s="44"/>
      <c r="V53" s="276">
        <f>IF(V51="","",(LEN(R58&amp;R59&amp;R60&amp;R61)-LEN(SUBSTITUTE(R58&amp;R59&amp;R60&amp;R61,"Т","")))*4+(LEN(R58&amp;R59&amp;R60&amp;R61)-LEN(SUBSTITUTE(R58&amp;R59&amp;R60&amp;R61,"К","")))*3+(LEN(R58&amp;R59&amp;R60&amp;R61)-LEN(SUBSTITUTE(R58&amp;R59&amp;R60&amp;R61,"Д","")))*2+(LEN(R58&amp;R59&amp;R60&amp;R61)-LEN(SUBSTITUTE(R58&amp;R59&amp;R60&amp;R61,"В","")))+0.1)</f>
        <v>8.1</v>
      </c>
      <c r="W53" s="277"/>
    </row>
    <row r="54" spans="1:23" s="39" customFormat="1" ht="12.75" customHeight="1">
      <c r="A54" s="213" t="s">
        <v>70</v>
      </c>
      <c r="B54" s="214" t="s">
        <v>421</v>
      </c>
      <c r="C54" s="33"/>
      <c r="D54" s="207"/>
      <c r="F54" s="36"/>
      <c r="G54" s="208" t="s">
        <v>70</v>
      </c>
      <c r="H54" s="215" t="s">
        <v>2078</v>
      </c>
      <c r="I54" s="36"/>
      <c r="J54" s="211"/>
      <c r="K54" s="209"/>
      <c r="L54" s="38"/>
      <c r="M54" s="213" t="s">
        <v>70</v>
      </c>
      <c r="N54" s="214" t="s">
        <v>1414</v>
      </c>
      <c r="O54" s="33"/>
      <c r="P54" s="207"/>
      <c r="R54" s="36"/>
      <c r="S54" s="208" t="s">
        <v>70</v>
      </c>
      <c r="T54" s="216" t="s">
        <v>1845</v>
      </c>
      <c r="U54" s="36"/>
      <c r="V54" s="211"/>
      <c r="W54" s="209"/>
    </row>
    <row r="55" spans="1:23" s="39" customFormat="1" ht="12.75" customHeight="1">
      <c r="A55" s="217" t="s">
        <v>73</v>
      </c>
      <c r="B55" s="214" t="s">
        <v>197</v>
      </c>
      <c r="C55" s="45"/>
      <c r="D55" s="207"/>
      <c r="F55" s="218"/>
      <c r="G55" s="210" t="s">
        <v>73</v>
      </c>
      <c r="H55" s="216" t="s">
        <v>149</v>
      </c>
      <c r="I55" s="36"/>
      <c r="J55" s="211"/>
      <c r="K55" s="209"/>
      <c r="L55" s="38"/>
      <c r="M55" s="217" t="s">
        <v>73</v>
      </c>
      <c r="N55" s="214" t="s">
        <v>1435</v>
      </c>
      <c r="O55" s="45"/>
      <c r="P55" s="207"/>
      <c r="R55" s="218"/>
      <c r="S55" s="210" t="s">
        <v>73</v>
      </c>
      <c r="T55" s="216" t="s">
        <v>1913</v>
      </c>
      <c r="U55" s="36"/>
      <c r="V55" s="211"/>
      <c r="W55" s="209"/>
    </row>
    <row r="56" spans="1:23" s="39" customFormat="1" ht="12.75" customHeight="1">
      <c r="A56" s="217" t="s">
        <v>76</v>
      </c>
      <c r="B56" s="214" t="s">
        <v>2079</v>
      </c>
      <c r="C56" s="33"/>
      <c r="D56" s="207"/>
      <c r="F56" s="218"/>
      <c r="G56" s="210" t="s">
        <v>76</v>
      </c>
      <c r="H56" s="216" t="s">
        <v>951</v>
      </c>
      <c r="I56" s="36"/>
      <c r="J56" s="36"/>
      <c r="K56" s="209"/>
      <c r="L56" s="38"/>
      <c r="M56" s="217" t="s">
        <v>76</v>
      </c>
      <c r="N56" s="219" t="s">
        <v>818</v>
      </c>
      <c r="O56" s="33"/>
      <c r="P56" s="207"/>
      <c r="R56" s="218"/>
      <c r="S56" s="210" t="s">
        <v>76</v>
      </c>
      <c r="T56" s="216" t="s">
        <v>68</v>
      </c>
      <c r="U56" s="36"/>
      <c r="V56" s="36"/>
      <c r="W56" s="209"/>
    </row>
    <row r="57" spans="1:23" s="39" customFormat="1" ht="12.75" customHeight="1">
      <c r="A57" s="213" t="s">
        <v>79</v>
      </c>
      <c r="B57" s="214" t="s">
        <v>289</v>
      </c>
      <c r="C57" s="45"/>
      <c r="D57" s="207"/>
      <c r="F57" s="36"/>
      <c r="G57" s="208" t="s">
        <v>79</v>
      </c>
      <c r="H57" s="216" t="s">
        <v>658</v>
      </c>
      <c r="I57" s="95"/>
      <c r="J57" s="108" t="s">
        <v>96</v>
      </c>
      <c r="K57" s="97"/>
      <c r="L57" s="38"/>
      <c r="M57" s="213" t="s">
        <v>79</v>
      </c>
      <c r="N57" s="214" t="s">
        <v>1500</v>
      </c>
      <c r="O57" s="45"/>
      <c r="P57" s="207"/>
      <c r="R57" s="36"/>
      <c r="S57" s="208" t="s">
        <v>79</v>
      </c>
      <c r="T57" s="216" t="s">
        <v>2080</v>
      </c>
      <c r="U57" s="95"/>
      <c r="V57" s="108" t="s">
        <v>96</v>
      </c>
      <c r="W57" s="97"/>
    </row>
    <row r="58" spans="1:23" s="39" customFormat="1" ht="12.75" customHeight="1">
      <c r="A58" s="220"/>
      <c r="B58" s="45"/>
      <c r="C58" s="208"/>
      <c r="D58" s="207"/>
      <c r="E58" s="208" t="s">
        <v>70</v>
      </c>
      <c r="F58" s="35" t="s">
        <v>106</v>
      </c>
      <c r="G58" s="36"/>
      <c r="H58" s="221"/>
      <c r="I58" s="112" t="s">
        <v>100</v>
      </c>
      <c r="J58" s="113" t="s">
        <v>2081</v>
      </c>
      <c r="K58" s="97"/>
      <c r="L58" s="38"/>
      <c r="M58" s="220"/>
      <c r="N58" s="45"/>
      <c r="O58" s="208"/>
      <c r="P58" s="207"/>
      <c r="Q58" s="208" t="s">
        <v>70</v>
      </c>
      <c r="R58" s="35" t="s">
        <v>548</v>
      </c>
      <c r="S58" s="36"/>
      <c r="T58" s="221"/>
      <c r="U58" s="112" t="s">
        <v>100</v>
      </c>
      <c r="V58" s="113" t="s">
        <v>2082</v>
      </c>
      <c r="W58" s="97"/>
    </row>
    <row r="59" spans="1:23" s="39" customFormat="1" ht="12.75" customHeight="1">
      <c r="A59" s="206"/>
      <c r="B59" s="114" t="s">
        <v>104</v>
      </c>
      <c r="C59" s="33"/>
      <c r="D59" s="207"/>
      <c r="E59" s="210" t="s">
        <v>73</v>
      </c>
      <c r="F59" s="35" t="s">
        <v>2083</v>
      </c>
      <c r="G59" s="36"/>
      <c r="H59" s="42"/>
      <c r="I59" s="112" t="s">
        <v>5</v>
      </c>
      <c r="J59" s="115" t="s">
        <v>2081</v>
      </c>
      <c r="K59" s="97"/>
      <c r="L59" s="38"/>
      <c r="M59" s="206"/>
      <c r="N59" s="114" t="s">
        <v>104</v>
      </c>
      <c r="O59" s="33"/>
      <c r="P59" s="207"/>
      <c r="Q59" s="210" t="s">
        <v>73</v>
      </c>
      <c r="R59" s="35" t="s">
        <v>2084</v>
      </c>
      <c r="S59" s="36"/>
      <c r="T59" s="42"/>
      <c r="U59" s="112" t="s">
        <v>5</v>
      </c>
      <c r="V59" s="115" t="s">
        <v>2082</v>
      </c>
      <c r="W59" s="97"/>
    </row>
    <row r="60" spans="1:23" s="39" customFormat="1" ht="12.75" customHeight="1">
      <c r="A60" s="206"/>
      <c r="B60" s="114" t="s">
        <v>642</v>
      </c>
      <c r="C60" s="33"/>
      <c r="D60" s="207"/>
      <c r="E60" s="210" t="s">
        <v>76</v>
      </c>
      <c r="F60" s="35" t="s">
        <v>1166</v>
      </c>
      <c r="G60" s="211"/>
      <c r="H60" s="42"/>
      <c r="I60" s="112" t="s">
        <v>109</v>
      </c>
      <c r="J60" s="115" t="s">
        <v>2085</v>
      </c>
      <c r="K60" s="97"/>
      <c r="L60" s="38"/>
      <c r="M60" s="206"/>
      <c r="N60" s="114" t="s">
        <v>2086</v>
      </c>
      <c r="O60" s="33"/>
      <c r="P60" s="207"/>
      <c r="Q60" s="210" t="s">
        <v>76</v>
      </c>
      <c r="R60" s="35" t="s">
        <v>1473</v>
      </c>
      <c r="S60" s="211"/>
      <c r="T60" s="42"/>
      <c r="U60" s="112" t="s">
        <v>109</v>
      </c>
      <c r="V60" s="115" t="s">
        <v>2087</v>
      </c>
      <c r="W60" s="97"/>
    </row>
    <row r="61" spans="1:23" s="39" customFormat="1" ht="12.75" customHeight="1">
      <c r="A61" s="222"/>
      <c r="B61" s="43"/>
      <c r="C61" s="43"/>
      <c r="D61" s="207"/>
      <c r="E61" s="208" t="s">
        <v>79</v>
      </c>
      <c r="F61" s="214" t="s">
        <v>2088</v>
      </c>
      <c r="G61" s="43"/>
      <c r="H61" s="43"/>
      <c r="I61" s="118" t="s">
        <v>115</v>
      </c>
      <c r="J61" s="115" t="s">
        <v>2085</v>
      </c>
      <c r="K61" s="119"/>
      <c r="L61" s="46"/>
      <c r="M61" s="222"/>
      <c r="N61" s="43"/>
      <c r="O61" s="43"/>
      <c r="P61" s="207"/>
      <c r="Q61" s="208" t="s">
        <v>79</v>
      </c>
      <c r="R61" s="214" t="s">
        <v>202</v>
      </c>
      <c r="S61" s="43"/>
      <c r="T61" s="43"/>
      <c r="U61" s="118" t="s">
        <v>115</v>
      </c>
      <c r="V61" s="115" t="s">
        <v>2089</v>
      </c>
      <c r="W61" s="119"/>
    </row>
    <row r="62" spans="1:23" ht="4.5" customHeight="1">
      <c r="A62" s="223"/>
      <c r="B62" s="224"/>
      <c r="C62" s="225"/>
      <c r="D62" s="226"/>
      <c r="E62" s="227"/>
      <c r="F62" s="228"/>
      <c r="G62" s="229"/>
      <c r="H62" s="229"/>
      <c r="I62" s="225"/>
      <c r="J62" s="224"/>
      <c r="K62" s="230"/>
      <c r="M62" s="223"/>
      <c r="N62" s="224"/>
      <c r="O62" s="225"/>
      <c r="P62" s="226"/>
      <c r="Q62" s="227"/>
      <c r="R62" s="228"/>
      <c r="S62" s="229"/>
      <c r="T62" s="229"/>
      <c r="U62" s="225"/>
      <c r="V62" s="224"/>
      <c r="W62" s="230"/>
    </row>
    <row r="63" spans="1:23" ht="12.75" customHeight="1">
      <c r="A63" s="130"/>
      <c r="B63" s="130" t="s">
        <v>117</v>
      </c>
      <c r="C63" s="131"/>
      <c r="D63" s="132" t="s">
        <v>118</v>
      </c>
      <c r="E63" s="132" t="s">
        <v>119</v>
      </c>
      <c r="F63" s="132" t="s">
        <v>120</v>
      </c>
      <c r="G63" s="133" t="s">
        <v>121</v>
      </c>
      <c r="H63" s="134"/>
      <c r="I63" s="131" t="s">
        <v>122</v>
      </c>
      <c r="J63" s="132" t="s">
        <v>117</v>
      </c>
      <c r="K63" s="130" t="s">
        <v>123</v>
      </c>
      <c r="L63" s="26">
        <v>150</v>
      </c>
      <c r="M63" s="130"/>
      <c r="N63" s="130" t="s">
        <v>117</v>
      </c>
      <c r="O63" s="131"/>
      <c r="P63" s="132" t="s">
        <v>118</v>
      </c>
      <c r="Q63" s="132" t="s">
        <v>119</v>
      </c>
      <c r="R63" s="132" t="s">
        <v>120</v>
      </c>
      <c r="S63" s="133" t="s">
        <v>121</v>
      </c>
      <c r="T63" s="134"/>
      <c r="U63" s="131" t="s">
        <v>122</v>
      </c>
      <c r="V63" s="132" t="s">
        <v>117</v>
      </c>
      <c r="W63" s="130" t="s">
        <v>123</v>
      </c>
    </row>
    <row r="64" spans="1:23" ht="12.75">
      <c r="A64" s="136" t="s">
        <v>123</v>
      </c>
      <c r="B64" s="179" t="s">
        <v>124</v>
      </c>
      <c r="C64" s="180" t="s">
        <v>125</v>
      </c>
      <c r="D64" s="181" t="s">
        <v>126</v>
      </c>
      <c r="E64" s="181" t="s">
        <v>127</v>
      </c>
      <c r="F64" s="181"/>
      <c r="G64" s="139" t="s">
        <v>125</v>
      </c>
      <c r="H64" s="139" t="s">
        <v>122</v>
      </c>
      <c r="I64" s="137"/>
      <c r="J64" s="136" t="s">
        <v>124</v>
      </c>
      <c r="K64" s="136"/>
      <c r="L64" s="26">
        <v>150</v>
      </c>
      <c r="M64" s="136" t="s">
        <v>123</v>
      </c>
      <c r="N64" s="179" t="s">
        <v>124</v>
      </c>
      <c r="O64" s="180" t="s">
        <v>125</v>
      </c>
      <c r="P64" s="181" t="s">
        <v>126</v>
      </c>
      <c r="Q64" s="181" t="s">
        <v>127</v>
      </c>
      <c r="R64" s="181"/>
      <c r="S64" s="139" t="s">
        <v>125</v>
      </c>
      <c r="T64" s="139" t="s">
        <v>122</v>
      </c>
      <c r="U64" s="137"/>
      <c r="V64" s="136" t="s">
        <v>124</v>
      </c>
      <c r="W64" s="136"/>
    </row>
    <row r="65" spans="1:23" ht="16.5" customHeight="1">
      <c r="A65" s="141">
        <v>0</v>
      </c>
      <c r="B65" s="142">
        <v>4</v>
      </c>
      <c r="C65" s="143">
        <v>3</v>
      </c>
      <c r="D65" s="182" t="s">
        <v>2090</v>
      </c>
      <c r="E65" s="144" t="s">
        <v>5</v>
      </c>
      <c r="F65" s="145">
        <v>10</v>
      </c>
      <c r="G65" s="146">
        <v>170</v>
      </c>
      <c r="H65" s="146"/>
      <c r="I65" s="147">
        <v>4</v>
      </c>
      <c r="J65" s="148">
        <v>2</v>
      </c>
      <c r="K65" s="149">
        <v>0</v>
      </c>
      <c r="L65" s="26"/>
      <c r="M65" s="141">
        <v>-3.375</v>
      </c>
      <c r="N65" s="142">
        <v>2</v>
      </c>
      <c r="O65" s="143">
        <v>3</v>
      </c>
      <c r="P65" s="182" t="s">
        <v>672</v>
      </c>
      <c r="Q65" s="144" t="s">
        <v>109</v>
      </c>
      <c r="R65" s="145">
        <v>12</v>
      </c>
      <c r="S65" s="146"/>
      <c r="T65" s="146">
        <v>680</v>
      </c>
      <c r="U65" s="147">
        <v>4</v>
      </c>
      <c r="V65" s="148">
        <v>4</v>
      </c>
      <c r="W65" s="149">
        <v>3.375</v>
      </c>
    </row>
    <row r="66" spans="1:23" ht="16.5" customHeight="1">
      <c r="A66" s="141">
        <v>9</v>
      </c>
      <c r="B66" s="142">
        <v>6</v>
      </c>
      <c r="C66" s="143">
        <v>6</v>
      </c>
      <c r="D66" s="182" t="s">
        <v>2073</v>
      </c>
      <c r="E66" s="144" t="s">
        <v>5</v>
      </c>
      <c r="F66" s="145">
        <v>10</v>
      </c>
      <c r="G66" s="146">
        <v>620</v>
      </c>
      <c r="H66" s="146"/>
      <c r="I66" s="147">
        <v>1</v>
      </c>
      <c r="J66" s="148">
        <v>0</v>
      </c>
      <c r="K66" s="149">
        <v>-9</v>
      </c>
      <c r="L66" s="26"/>
      <c r="M66" s="141">
        <v>5</v>
      </c>
      <c r="N66" s="142">
        <v>5</v>
      </c>
      <c r="O66" s="143">
        <v>6</v>
      </c>
      <c r="P66" s="182" t="s">
        <v>2074</v>
      </c>
      <c r="Q66" s="144" t="s">
        <v>100</v>
      </c>
      <c r="R66" s="145">
        <v>9</v>
      </c>
      <c r="S66" s="146"/>
      <c r="T66" s="146">
        <v>300</v>
      </c>
      <c r="U66" s="147">
        <v>1</v>
      </c>
      <c r="V66" s="148">
        <v>1</v>
      </c>
      <c r="W66" s="149">
        <v>-5</v>
      </c>
    </row>
    <row r="67" spans="1:23" ht="16.5" customHeight="1">
      <c r="A67" s="141">
        <v>-6.375</v>
      </c>
      <c r="B67" s="142">
        <v>0</v>
      </c>
      <c r="C67" s="143">
        <v>2</v>
      </c>
      <c r="D67" s="182" t="s">
        <v>2073</v>
      </c>
      <c r="E67" s="144" t="s">
        <v>5</v>
      </c>
      <c r="F67" s="145">
        <v>9</v>
      </c>
      <c r="G67" s="146"/>
      <c r="H67" s="146">
        <v>100</v>
      </c>
      <c r="I67" s="147">
        <v>8</v>
      </c>
      <c r="J67" s="148">
        <v>6</v>
      </c>
      <c r="K67" s="149">
        <v>6.375</v>
      </c>
      <c r="L67" s="26"/>
      <c r="M67" s="141">
        <v>-9.875</v>
      </c>
      <c r="N67" s="142">
        <v>0</v>
      </c>
      <c r="O67" s="143">
        <v>2</v>
      </c>
      <c r="P67" s="182" t="s">
        <v>695</v>
      </c>
      <c r="Q67" s="144" t="s">
        <v>109</v>
      </c>
      <c r="R67" s="145">
        <v>12</v>
      </c>
      <c r="S67" s="146"/>
      <c r="T67" s="146">
        <v>1050</v>
      </c>
      <c r="U67" s="147">
        <v>8</v>
      </c>
      <c r="V67" s="148">
        <v>6</v>
      </c>
      <c r="W67" s="149">
        <v>9.875</v>
      </c>
    </row>
    <row r="68" spans="1:23" ht="16.5" customHeight="1">
      <c r="A68" s="141">
        <v>-0.875</v>
      </c>
      <c r="B68" s="142">
        <v>2</v>
      </c>
      <c r="C68" s="143">
        <v>7</v>
      </c>
      <c r="D68" s="182" t="s">
        <v>2090</v>
      </c>
      <c r="E68" s="144" t="s">
        <v>5</v>
      </c>
      <c r="F68" s="145">
        <v>9</v>
      </c>
      <c r="G68" s="146">
        <v>140</v>
      </c>
      <c r="H68" s="146"/>
      <c r="I68" s="147">
        <v>5</v>
      </c>
      <c r="J68" s="148">
        <v>4</v>
      </c>
      <c r="K68" s="149">
        <v>0.875</v>
      </c>
      <c r="L68" s="26"/>
      <c r="M68" s="141">
        <v>5</v>
      </c>
      <c r="N68" s="142">
        <v>5</v>
      </c>
      <c r="O68" s="143">
        <v>7</v>
      </c>
      <c r="P68" s="182" t="s">
        <v>2074</v>
      </c>
      <c r="Q68" s="144" t="s">
        <v>100</v>
      </c>
      <c r="R68" s="145">
        <v>9</v>
      </c>
      <c r="S68" s="146"/>
      <c r="T68" s="146">
        <v>300</v>
      </c>
      <c r="U68" s="147">
        <v>5</v>
      </c>
      <c r="V68" s="148">
        <v>1</v>
      </c>
      <c r="W68" s="149">
        <v>-5</v>
      </c>
    </row>
    <row r="69" spans="1:23" s="39" customFormat="1" ht="30" customHeight="1">
      <c r="A69" s="27"/>
      <c r="B69" s="27"/>
      <c r="C69" s="54"/>
      <c r="D69" s="27"/>
      <c r="E69" s="27"/>
      <c r="F69" s="27"/>
      <c r="G69" s="27"/>
      <c r="H69" s="27"/>
      <c r="I69" s="54"/>
      <c r="J69" s="27"/>
      <c r="K69" s="27"/>
      <c r="L69" s="52"/>
      <c r="M69" s="27"/>
      <c r="N69" s="27"/>
      <c r="O69" s="54"/>
      <c r="P69" s="27"/>
      <c r="Q69" s="27"/>
      <c r="R69" s="27"/>
      <c r="S69" s="27"/>
      <c r="T69" s="27"/>
      <c r="U69" s="54"/>
      <c r="V69" s="27"/>
      <c r="W69" s="27"/>
    </row>
    <row r="70" spans="1:23" s="39" customFormat="1" ht="15">
      <c r="A70" s="18"/>
      <c r="B70" s="19" t="s">
        <v>61</v>
      </c>
      <c r="C70" s="20"/>
      <c r="D70" s="19"/>
      <c r="E70" s="21" t="s">
        <v>227</v>
      </c>
      <c r="F70" s="22"/>
      <c r="G70" s="23" t="s">
        <v>63</v>
      </c>
      <c r="H70" s="23"/>
      <c r="I70" s="24" t="s">
        <v>137</v>
      </c>
      <c r="J70" s="24"/>
      <c r="K70" s="25"/>
      <c r="L70" s="26">
        <v>150</v>
      </c>
      <c r="M70" s="18"/>
      <c r="N70" s="19" t="s">
        <v>61</v>
      </c>
      <c r="O70" s="20"/>
      <c r="P70" s="19"/>
      <c r="Q70" s="21" t="s">
        <v>228</v>
      </c>
      <c r="R70" s="22"/>
      <c r="S70" s="23" t="s">
        <v>63</v>
      </c>
      <c r="T70" s="23"/>
      <c r="U70" s="24" t="s">
        <v>139</v>
      </c>
      <c r="V70" s="24"/>
      <c r="W70" s="25"/>
    </row>
    <row r="71" spans="1:23" s="39" customFormat="1" ht="12.75">
      <c r="A71" s="28"/>
      <c r="B71" s="28"/>
      <c r="C71" s="29"/>
      <c r="D71" s="30"/>
      <c r="E71" s="30"/>
      <c r="F71" s="30"/>
      <c r="G71" s="31" t="s">
        <v>67</v>
      </c>
      <c r="H71" s="31"/>
      <c r="I71" s="24" t="s">
        <v>141</v>
      </c>
      <c r="J71" s="24"/>
      <c r="K71" s="25"/>
      <c r="L71" s="26">
        <v>150</v>
      </c>
      <c r="M71" s="28"/>
      <c r="N71" s="28"/>
      <c r="O71" s="29"/>
      <c r="P71" s="30"/>
      <c r="Q71" s="30"/>
      <c r="R71" s="30"/>
      <c r="S71" s="31" t="s">
        <v>67</v>
      </c>
      <c r="T71" s="31"/>
      <c r="U71" s="24" t="s">
        <v>68</v>
      </c>
      <c r="V71" s="24"/>
      <c r="W71" s="25"/>
    </row>
    <row r="72" spans="1:23" s="39" customFormat="1" ht="4.5" customHeight="1">
      <c r="A72" s="198"/>
      <c r="B72" s="199"/>
      <c r="C72" s="200"/>
      <c r="D72" s="201"/>
      <c r="E72" s="202"/>
      <c r="F72" s="203"/>
      <c r="G72" s="204"/>
      <c r="H72" s="204"/>
      <c r="I72" s="200"/>
      <c r="J72" s="199"/>
      <c r="K72" s="205"/>
      <c r="L72" s="26"/>
      <c r="M72" s="198"/>
      <c r="N72" s="199"/>
      <c r="O72" s="200"/>
      <c r="P72" s="201"/>
      <c r="Q72" s="202"/>
      <c r="R72" s="203"/>
      <c r="S72" s="204"/>
      <c r="T72" s="204"/>
      <c r="U72" s="200"/>
      <c r="V72" s="199"/>
      <c r="W72" s="205"/>
    </row>
    <row r="73" spans="1:23" s="39" customFormat="1" ht="12.75" customHeight="1">
      <c r="A73" s="206"/>
      <c r="B73" s="32"/>
      <c r="C73" s="33"/>
      <c r="D73" s="207"/>
      <c r="E73" s="208" t="s">
        <v>70</v>
      </c>
      <c r="F73" s="35" t="s">
        <v>369</v>
      </c>
      <c r="G73" s="36"/>
      <c r="H73" s="42"/>
      <c r="I73" s="42"/>
      <c r="J73" s="275"/>
      <c r="K73" s="209"/>
      <c r="L73" s="38"/>
      <c r="M73" s="206"/>
      <c r="N73" s="32"/>
      <c r="O73" s="33"/>
      <c r="P73" s="207"/>
      <c r="Q73" s="208" t="s">
        <v>70</v>
      </c>
      <c r="R73" s="35" t="s">
        <v>2091</v>
      </c>
      <c r="S73" s="36"/>
      <c r="T73" s="42"/>
      <c r="U73" s="42"/>
      <c r="V73" s="275"/>
      <c r="W73" s="209"/>
    </row>
    <row r="74" spans="1:23" s="39" customFormat="1" ht="12.75" customHeight="1">
      <c r="A74" s="206"/>
      <c r="B74" s="32"/>
      <c r="C74" s="33"/>
      <c r="D74" s="207"/>
      <c r="E74" s="210" t="s">
        <v>73</v>
      </c>
      <c r="F74" s="35" t="s">
        <v>548</v>
      </c>
      <c r="G74" s="211"/>
      <c r="H74" s="42"/>
      <c r="I74" s="44"/>
      <c r="J74" s="276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5.1</v>
      </c>
      <c r="K74" s="277"/>
      <c r="L74" s="38"/>
      <c r="M74" s="206"/>
      <c r="N74" s="32"/>
      <c r="O74" s="33"/>
      <c r="P74" s="207"/>
      <c r="Q74" s="210" t="s">
        <v>73</v>
      </c>
      <c r="R74" s="35" t="s">
        <v>149</v>
      </c>
      <c r="S74" s="211"/>
      <c r="T74" s="42"/>
      <c r="U74" s="44"/>
      <c r="V74" s="276">
        <f>IF(R73&amp;R74&amp;R75&amp;R76="","",(LEN(R73&amp;R74&amp;R75&amp;R76)-LEN(SUBSTITUTE(R73&amp;R74&amp;R75&amp;R76,"Т","")))*4+(LEN(R73&amp;R74&amp;R75&amp;R76)-LEN(SUBSTITUTE(R73&amp;R74&amp;R75&amp;R76,"К","")))*3+(LEN(R73&amp;R74&amp;R75&amp;R76)-LEN(SUBSTITUTE(R73&amp;R74&amp;R75&amp;R76,"Д","")))*2+(LEN(R73&amp;R74&amp;R75&amp;R76)-LEN(SUBSTITUTE(R73&amp;R74&amp;R75&amp;R76,"В","")))+0.1)</f>
        <v>13.1</v>
      </c>
      <c r="W74" s="277"/>
    </row>
    <row r="75" spans="1:23" s="39" customFormat="1" ht="12.75" customHeight="1">
      <c r="A75" s="206"/>
      <c r="B75" s="32"/>
      <c r="C75" s="33"/>
      <c r="D75" s="207"/>
      <c r="E75" s="210" t="s">
        <v>76</v>
      </c>
      <c r="F75" s="35" t="s">
        <v>243</v>
      </c>
      <c r="G75" s="36"/>
      <c r="H75" s="42"/>
      <c r="I75" s="278">
        <f>IF(J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J75" s="276" t="str">
        <f>IF(J74="","","+")</f>
        <v>+</v>
      </c>
      <c r="K75" s="279">
        <f>IF(J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L75" s="38"/>
      <c r="M75" s="206"/>
      <c r="N75" s="32"/>
      <c r="O75" s="33"/>
      <c r="P75" s="207"/>
      <c r="Q75" s="210" t="s">
        <v>76</v>
      </c>
      <c r="R75" s="35" t="s">
        <v>163</v>
      </c>
      <c r="S75" s="36"/>
      <c r="T75" s="42"/>
      <c r="U75" s="278">
        <f>IF(V74="","",(LEN(N77&amp;N78&amp;N79&amp;N80)-LEN(SUBSTITUTE(N77&amp;N78&amp;N79&amp;N80,"Т","")))*4+(LEN(N77&amp;N78&amp;N79&amp;N80)-LEN(SUBSTITUTE(N77&amp;N78&amp;N79&amp;N80,"К","")))*3+(LEN(N77&amp;N78&amp;N79&amp;N80)-LEN(SUBSTITUTE(N77&amp;N78&amp;N79&amp;N80,"Д","")))*2+(LEN(N77&amp;N78&amp;N79&amp;N80)-LEN(SUBSTITUTE(N77&amp;N78&amp;N79&amp;N80,"В","")))+0.1)</f>
        <v>6.1</v>
      </c>
      <c r="V75" s="276" t="str">
        <f>IF(V74="","","+")</f>
        <v>+</v>
      </c>
      <c r="W75" s="279">
        <f>IF(V74="","",(LEN(T77&amp;T78&amp;T79&amp;T80)-LEN(SUBSTITUTE(T77&amp;T78&amp;T79&amp;T80,"Т","")))*4+(LEN(T77&amp;T78&amp;T79&amp;T80)-LEN(SUBSTITUTE(T77&amp;T78&amp;T79&amp;T80,"К","")))*3+(LEN(T77&amp;T78&amp;T79&amp;T80)-LEN(SUBSTITUTE(T77&amp;T78&amp;T79&amp;T80,"Д","")))*2+(LEN(T77&amp;T78&amp;T79&amp;T80)-LEN(SUBSTITUTE(T77&amp;T78&amp;T79&amp;T80,"В","")))+0.1)</f>
        <v>9.1</v>
      </c>
    </row>
    <row r="76" spans="1:23" s="39" customFormat="1" ht="12.75" customHeight="1">
      <c r="A76" s="206"/>
      <c r="B76" s="32"/>
      <c r="C76" s="33"/>
      <c r="D76" s="207"/>
      <c r="E76" s="208" t="s">
        <v>79</v>
      </c>
      <c r="F76" s="35" t="s">
        <v>2092</v>
      </c>
      <c r="G76" s="36"/>
      <c r="H76" s="42"/>
      <c r="I76" s="44"/>
      <c r="J76" s="276">
        <f>IF(J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15.1</v>
      </c>
      <c r="K76" s="277"/>
      <c r="L76" s="38"/>
      <c r="M76" s="206"/>
      <c r="N76" s="32"/>
      <c r="O76" s="33"/>
      <c r="P76" s="207"/>
      <c r="Q76" s="208" t="s">
        <v>79</v>
      </c>
      <c r="R76" s="35" t="s">
        <v>568</v>
      </c>
      <c r="S76" s="36"/>
      <c r="T76" s="42"/>
      <c r="U76" s="44"/>
      <c r="V76" s="276">
        <f>IF(V74="","",(LEN(R81&amp;R82&amp;R83&amp;R84)-LEN(SUBSTITUTE(R81&amp;R82&amp;R83&amp;R84,"Т","")))*4+(LEN(R81&amp;R82&amp;R83&amp;R84)-LEN(SUBSTITUTE(R81&amp;R82&amp;R83&amp;R84,"К","")))*3+(LEN(R81&amp;R82&amp;R83&amp;R84)-LEN(SUBSTITUTE(R81&amp;R82&amp;R83&amp;R84,"Д","")))*2+(LEN(R81&amp;R82&amp;R83&amp;R84)-LEN(SUBSTITUTE(R81&amp;R82&amp;R83&amp;R84,"В","")))+0.1)</f>
        <v>12.1</v>
      </c>
      <c r="W76" s="277"/>
    </row>
    <row r="77" spans="1:23" s="39" customFormat="1" ht="12.75" customHeight="1">
      <c r="A77" s="213" t="s">
        <v>70</v>
      </c>
      <c r="B77" s="214" t="s">
        <v>2093</v>
      </c>
      <c r="C77" s="33"/>
      <c r="D77" s="207"/>
      <c r="F77" s="36"/>
      <c r="G77" s="208" t="s">
        <v>70</v>
      </c>
      <c r="H77" s="216" t="s">
        <v>176</v>
      </c>
      <c r="I77" s="36"/>
      <c r="J77" s="211"/>
      <c r="K77" s="209"/>
      <c r="L77" s="38"/>
      <c r="M77" s="213" t="s">
        <v>70</v>
      </c>
      <c r="N77" s="214" t="s">
        <v>1149</v>
      </c>
      <c r="O77" s="33"/>
      <c r="P77" s="207"/>
      <c r="R77" s="36"/>
      <c r="S77" s="208" t="s">
        <v>70</v>
      </c>
      <c r="T77" s="216" t="s">
        <v>857</v>
      </c>
      <c r="U77" s="36"/>
      <c r="V77" s="211"/>
      <c r="W77" s="209"/>
    </row>
    <row r="78" spans="1:23" s="39" customFormat="1" ht="12.75" customHeight="1">
      <c r="A78" s="217" t="s">
        <v>73</v>
      </c>
      <c r="B78" s="214" t="s">
        <v>630</v>
      </c>
      <c r="C78" s="45"/>
      <c r="D78" s="207"/>
      <c r="F78" s="218"/>
      <c r="G78" s="210" t="s">
        <v>73</v>
      </c>
      <c r="H78" s="216" t="s">
        <v>163</v>
      </c>
      <c r="I78" s="36"/>
      <c r="J78" s="211"/>
      <c r="K78" s="209"/>
      <c r="L78" s="38"/>
      <c r="M78" s="217" t="s">
        <v>73</v>
      </c>
      <c r="N78" s="214" t="s">
        <v>2094</v>
      </c>
      <c r="O78" s="45"/>
      <c r="P78" s="207"/>
      <c r="R78" s="218"/>
      <c r="S78" s="210" t="s">
        <v>73</v>
      </c>
      <c r="T78" s="216" t="s">
        <v>233</v>
      </c>
      <c r="U78" s="36"/>
      <c r="V78" s="211"/>
      <c r="W78" s="209"/>
    </row>
    <row r="79" spans="1:23" s="39" customFormat="1" ht="12.75" customHeight="1">
      <c r="A79" s="217" t="s">
        <v>76</v>
      </c>
      <c r="B79" s="214" t="s">
        <v>192</v>
      </c>
      <c r="C79" s="33"/>
      <c r="D79" s="207"/>
      <c r="F79" s="218"/>
      <c r="G79" s="210" t="s">
        <v>76</v>
      </c>
      <c r="H79" s="216" t="s">
        <v>2095</v>
      </c>
      <c r="I79" s="36"/>
      <c r="J79" s="36"/>
      <c r="K79" s="209"/>
      <c r="L79" s="38"/>
      <c r="M79" s="217" t="s">
        <v>76</v>
      </c>
      <c r="N79" s="214" t="s">
        <v>2096</v>
      </c>
      <c r="O79" s="33"/>
      <c r="P79" s="207"/>
      <c r="R79" s="218"/>
      <c r="S79" s="210" t="s">
        <v>76</v>
      </c>
      <c r="T79" s="216" t="s">
        <v>2097</v>
      </c>
      <c r="U79" s="36"/>
      <c r="V79" s="36"/>
      <c r="W79" s="209"/>
    </row>
    <row r="80" spans="1:23" s="39" customFormat="1" ht="12.75" customHeight="1">
      <c r="A80" s="213" t="s">
        <v>79</v>
      </c>
      <c r="B80" s="214" t="s">
        <v>790</v>
      </c>
      <c r="C80" s="45"/>
      <c r="D80" s="207"/>
      <c r="F80" s="36"/>
      <c r="G80" s="208" t="s">
        <v>79</v>
      </c>
      <c r="H80" s="216" t="s">
        <v>596</v>
      </c>
      <c r="I80" s="95"/>
      <c r="J80" s="108" t="s">
        <v>96</v>
      </c>
      <c r="K80" s="97"/>
      <c r="L80" s="38"/>
      <c r="M80" s="213" t="s">
        <v>79</v>
      </c>
      <c r="N80" s="214" t="s">
        <v>419</v>
      </c>
      <c r="O80" s="45"/>
      <c r="P80" s="207"/>
      <c r="R80" s="36"/>
      <c r="S80" s="208" t="s">
        <v>79</v>
      </c>
      <c r="T80" s="216" t="s">
        <v>2098</v>
      </c>
      <c r="U80" s="95"/>
      <c r="V80" s="108" t="s">
        <v>96</v>
      </c>
      <c r="W80" s="97"/>
    </row>
    <row r="81" spans="1:23" s="39" customFormat="1" ht="12.75" customHeight="1">
      <c r="A81" s="220"/>
      <c r="B81" s="45"/>
      <c r="C81" s="208"/>
      <c r="D81" s="207"/>
      <c r="E81" s="208" t="s">
        <v>70</v>
      </c>
      <c r="F81" s="35" t="s">
        <v>717</v>
      </c>
      <c r="G81" s="36"/>
      <c r="H81" s="221"/>
      <c r="I81" s="112" t="s">
        <v>100</v>
      </c>
      <c r="J81" s="113" t="s">
        <v>1851</v>
      </c>
      <c r="K81" s="97"/>
      <c r="L81" s="38"/>
      <c r="M81" s="220"/>
      <c r="N81" s="45"/>
      <c r="O81" s="208"/>
      <c r="P81" s="207"/>
      <c r="Q81" s="208" t="s">
        <v>70</v>
      </c>
      <c r="R81" s="212" t="s">
        <v>345</v>
      </c>
      <c r="S81" s="36"/>
      <c r="T81" s="221"/>
      <c r="U81" s="112" t="s">
        <v>100</v>
      </c>
      <c r="V81" s="113" t="s">
        <v>2099</v>
      </c>
      <c r="W81" s="97"/>
    </row>
    <row r="82" spans="1:23" s="39" customFormat="1" ht="12.75" customHeight="1">
      <c r="A82" s="206"/>
      <c r="B82" s="114" t="s">
        <v>104</v>
      </c>
      <c r="C82" s="33"/>
      <c r="D82" s="207"/>
      <c r="E82" s="210" t="s">
        <v>73</v>
      </c>
      <c r="F82" s="35" t="s">
        <v>2100</v>
      </c>
      <c r="G82" s="36"/>
      <c r="H82" s="42"/>
      <c r="I82" s="112" t="s">
        <v>5</v>
      </c>
      <c r="J82" s="115" t="s">
        <v>1851</v>
      </c>
      <c r="K82" s="97"/>
      <c r="L82" s="38"/>
      <c r="M82" s="206"/>
      <c r="N82" s="114" t="s">
        <v>104</v>
      </c>
      <c r="O82" s="33"/>
      <c r="P82" s="207"/>
      <c r="Q82" s="210" t="s">
        <v>73</v>
      </c>
      <c r="R82" s="35" t="s">
        <v>1474</v>
      </c>
      <c r="S82" s="36"/>
      <c r="T82" s="42"/>
      <c r="U82" s="112" t="s">
        <v>5</v>
      </c>
      <c r="V82" s="115" t="s">
        <v>2099</v>
      </c>
      <c r="W82" s="97"/>
    </row>
    <row r="83" spans="1:23" s="39" customFormat="1" ht="12.75" customHeight="1">
      <c r="A83" s="206"/>
      <c r="B83" s="114" t="s">
        <v>2101</v>
      </c>
      <c r="C83" s="33"/>
      <c r="D83" s="207"/>
      <c r="E83" s="210" t="s">
        <v>76</v>
      </c>
      <c r="F83" s="35" t="s">
        <v>1001</v>
      </c>
      <c r="G83" s="211"/>
      <c r="H83" s="42"/>
      <c r="I83" s="112" t="s">
        <v>109</v>
      </c>
      <c r="J83" s="115" t="s">
        <v>2102</v>
      </c>
      <c r="K83" s="97"/>
      <c r="L83" s="38"/>
      <c r="M83" s="206"/>
      <c r="N83" s="114" t="s">
        <v>2103</v>
      </c>
      <c r="O83" s="33"/>
      <c r="P83" s="207"/>
      <c r="Q83" s="210" t="s">
        <v>76</v>
      </c>
      <c r="R83" s="35" t="s">
        <v>2104</v>
      </c>
      <c r="S83" s="211"/>
      <c r="T83" s="42"/>
      <c r="U83" s="112" t="s">
        <v>109</v>
      </c>
      <c r="V83" s="115" t="s">
        <v>2105</v>
      </c>
      <c r="W83" s="97"/>
    </row>
    <row r="84" spans="1:23" s="39" customFormat="1" ht="12.75" customHeight="1">
      <c r="A84" s="222"/>
      <c r="B84" s="43"/>
      <c r="C84" s="43"/>
      <c r="D84" s="207"/>
      <c r="E84" s="208" t="s">
        <v>79</v>
      </c>
      <c r="F84" s="214" t="s">
        <v>68</v>
      </c>
      <c r="G84" s="43"/>
      <c r="H84" s="43"/>
      <c r="I84" s="118" t="s">
        <v>115</v>
      </c>
      <c r="J84" s="115" t="s">
        <v>1099</v>
      </c>
      <c r="K84" s="119"/>
      <c r="L84" s="46"/>
      <c r="M84" s="222"/>
      <c r="N84" s="43"/>
      <c r="O84" s="43"/>
      <c r="P84" s="207"/>
      <c r="Q84" s="208" t="s">
        <v>79</v>
      </c>
      <c r="R84" s="214" t="s">
        <v>484</v>
      </c>
      <c r="S84" s="43"/>
      <c r="T84" s="43"/>
      <c r="U84" s="118" t="s">
        <v>115</v>
      </c>
      <c r="V84" s="115" t="s">
        <v>2105</v>
      </c>
      <c r="W84" s="119"/>
    </row>
    <row r="85" spans="1:23" ht="4.5" customHeight="1">
      <c r="A85" s="223"/>
      <c r="B85" s="224"/>
      <c r="C85" s="225"/>
      <c r="D85" s="226"/>
      <c r="E85" s="227"/>
      <c r="F85" s="228"/>
      <c r="G85" s="229"/>
      <c r="H85" s="229"/>
      <c r="I85" s="225"/>
      <c r="J85" s="224"/>
      <c r="K85" s="230"/>
      <c r="M85" s="223"/>
      <c r="N85" s="224"/>
      <c r="O85" s="225"/>
      <c r="P85" s="226"/>
      <c r="Q85" s="227"/>
      <c r="R85" s="228"/>
      <c r="S85" s="229"/>
      <c r="T85" s="229"/>
      <c r="U85" s="225"/>
      <c r="V85" s="224"/>
      <c r="W85" s="230"/>
    </row>
    <row r="86" spans="1:23" ht="12.75" customHeight="1">
      <c r="A86" s="130"/>
      <c r="B86" s="130" t="s">
        <v>117</v>
      </c>
      <c r="C86" s="131"/>
      <c r="D86" s="132" t="s">
        <v>118</v>
      </c>
      <c r="E86" s="132" t="s">
        <v>119</v>
      </c>
      <c r="F86" s="132" t="s">
        <v>120</v>
      </c>
      <c r="G86" s="133" t="s">
        <v>121</v>
      </c>
      <c r="H86" s="134"/>
      <c r="I86" s="131" t="s">
        <v>122</v>
      </c>
      <c r="J86" s="132" t="s">
        <v>117</v>
      </c>
      <c r="K86" s="130" t="s">
        <v>123</v>
      </c>
      <c r="L86" s="26">
        <v>150</v>
      </c>
      <c r="M86" s="130"/>
      <c r="N86" s="130" t="s">
        <v>117</v>
      </c>
      <c r="O86" s="131"/>
      <c r="P86" s="132" t="s">
        <v>118</v>
      </c>
      <c r="Q86" s="132" t="s">
        <v>119</v>
      </c>
      <c r="R86" s="132" t="s">
        <v>120</v>
      </c>
      <c r="S86" s="133" t="s">
        <v>121</v>
      </c>
      <c r="T86" s="134"/>
      <c r="U86" s="131" t="s">
        <v>122</v>
      </c>
      <c r="V86" s="132" t="s">
        <v>117</v>
      </c>
      <c r="W86" s="130" t="s">
        <v>123</v>
      </c>
    </row>
    <row r="87" spans="1:23" ht="12.75">
      <c r="A87" s="136" t="s">
        <v>123</v>
      </c>
      <c r="B87" s="179" t="s">
        <v>124</v>
      </c>
      <c r="C87" s="180" t="s">
        <v>125</v>
      </c>
      <c r="D87" s="181" t="s">
        <v>126</v>
      </c>
      <c r="E87" s="181" t="s">
        <v>127</v>
      </c>
      <c r="F87" s="181"/>
      <c r="G87" s="139" t="s">
        <v>125</v>
      </c>
      <c r="H87" s="139" t="s">
        <v>122</v>
      </c>
      <c r="I87" s="137"/>
      <c r="J87" s="136" t="s">
        <v>124</v>
      </c>
      <c r="K87" s="136"/>
      <c r="L87" s="26">
        <v>150</v>
      </c>
      <c r="M87" s="136" t="s">
        <v>123</v>
      </c>
      <c r="N87" s="179" t="s">
        <v>124</v>
      </c>
      <c r="O87" s="180" t="s">
        <v>125</v>
      </c>
      <c r="P87" s="181" t="s">
        <v>126</v>
      </c>
      <c r="Q87" s="181" t="s">
        <v>127</v>
      </c>
      <c r="R87" s="181"/>
      <c r="S87" s="139" t="s">
        <v>125</v>
      </c>
      <c r="T87" s="139" t="s">
        <v>122</v>
      </c>
      <c r="U87" s="137"/>
      <c r="V87" s="136" t="s">
        <v>124</v>
      </c>
      <c r="W87" s="136"/>
    </row>
    <row r="88" spans="1:23" ht="16.5" customHeight="1">
      <c r="A88" s="141">
        <v>-5.125</v>
      </c>
      <c r="B88" s="142">
        <v>1</v>
      </c>
      <c r="C88" s="143">
        <v>5</v>
      </c>
      <c r="D88" s="182" t="s">
        <v>128</v>
      </c>
      <c r="E88" s="144" t="s">
        <v>5</v>
      </c>
      <c r="F88" s="145">
        <v>8</v>
      </c>
      <c r="G88" s="146"/>
      <c r="H88" s="146">
        <v>100</v>
      </c>
      <c r="I88" s="147">
        <v>6</v>
      </c>
      <c r="J88" s="148">
        <v>5</v>
      </c>
      <c r="K88" s="149">
        <v>5.125</v>
      </c>
      <c r="L88" s="26"/>
      <c r="M88" s="141">
        <v>3.625</v>
      </c>
      <c r="N88" s="142">
        <v>5</v>
      </c>
      <c r="O88" s="143">
        <v>5</v>
      </c>
      <c r="P88" s="182" t="s">
        <v>179</v>
      </c>
      <c r="Q88" s="144" t="s">
        <v>100</v>
      </c>
      <c r="R88" s="145">
        <v>10</v>
      </c>
      <c r="S88" s="146">
        <v>420</v>
      </c>
      <c r="T88" s="146"/>
      <c r="U88" s="147">
        <v>6</v>
      </c>
      <c r="V88" s="148">
        <v>1</v>
      </c>
      <c r="W88" s="149">
        <v>-3.625</v>
      </c>
    </row>
    <row r="89" spans="1:23" ht="16.5" customHeight="1">
      <c r="A89" s="141">
        <v>-5.125</v>
      </c>
      <c r="B89" s="142">
        <v>1</v>
      </c>
      <c r="C89" s="143">
        <v>4</v>
      </c>
      <c r="D89" s="182" t="s">
        <v>336</v>
      </c>
      <c r="E89" s="144" t="s">
        <v>100</v>
      </c>
      <c r="F89" s="145">
        <v>10</v>
      </c>
      <c r="G89" s="146"/>
      <c r="H89" s="146">
        <v>100</v>
      </c>
      <c r="I89" s="147">
        <v>8</v>
      </c>
      <c r="J89" s="148">
        <v>5</v>
      </c>
      <c r="K89" s="149">
        <v>5.125</v>
      </c>
      <c r="L89" s="26"/>
      <c r="M89" s="141">
        <v>3.625</v>
      </c>
      <c r="N89" s="142">
        <v>5</v>
      </c>
      <c r="O89" s="143">
        <v>4</v>
      </c>
      <c r="P89" s="182" t="s">
        <v>179</v>
      </c>
      <c r="Q89" s="144" t="s">
        <v>100</v>
      </c>
      <c r="R89" s="145">
        <v>10</v>
      </c>
      <c r="S89" s="146">
        <v>420</v>
      </c>
      <c r="T89" s="146"/>
      <c r="U89" s="147">
        <v>8</v>
      </c>
      <c r="V89" s="148">
        <v>1</v>
      </c>
      <c r="W89" s="149">
        <v>-3.625</v>
      </c>
    </row>
    <row r="90" spans="1:23" ht="16.5" customHeight="1">
      <c r="A90" s="141">
        <v>11.125</v>
      </c>
      <c r="B90" s="142">
        <v>6</v>
      </c>
      <c r="C90" s="143">
        <v>2</v>
      </c>
      <c r="D90" s="182" t="s">
        <v>300</v>
      </c>
      <c r="E90" s="144" t="s">
        <v>115</v>
      </c>
      <c r="F90" s="145">
        <v>6</v>
      </c>
      <c r="G90" s="146">
        <v>800</v>
      </c>
      <c r="H90" s="146"/>
      <c r="I90" s="147">
        <v>3</v>
      </c>
      <c r="J90" s="148">
        <v>0</v>
      </c>
      <c r="K90" s="149">
        <v>-11.125</v>
      </c>
      <c r="L90" s="26"/>
      <c r="M90" s="141">
        <v>-8.125</v>
      </c>
      <c r="N90" s="142">
        <v>0</v>
      </c>
      <c r="O90" s="143">
        <v>2</v>
      </c>
      <c r="P90" s="182" t="s">
        <v>128</v>
      </c>
      <c r="Q90" s="144" t="s">
        <v>5</v>
      </c>
      <c r="R90" s="145">
        <v>7</v>
      </c>
      <c r="S90" s="146"/>
      <c r="T90" s="146">
        <v>100</v>
      </c>
      <c r="U90" s="147">
        <v>3</v>
      </c>
      <c r="V90" s="148">
        <v>6</v>
      </c>
      <c r="W90" s="149">
        <v>8.125</v>
      </c>
    </row>
    <row r="91" spans="1:23" ht="16.5" customHeight="1">
      <c r="A91" s="141">
        <v>3.125</v>
      </c>
      <c r="B91" s="142">
        <v>4</v>
      </c>
      <c r="C91" s="143">
        <v>7</v>
      </c>
      <c r="D91" s="182" t="s">
        <v>179</v>
      </c>
      <c r="E91" s="144" t="s">
        <v>115</v>
      </c>
      <c r="F91" s="145">
        <v>7</v>
      </c>
      <c r="G91" s="146">
        <v>300</v>
      </c>
      <c r="H91" s="146"/>
      <c r="I91" s="147">
        <v>1</v>
      </c>
      <c r="J91" s="148">
        <v>2</v>
      </c>
      <c r="K91" s="149">
        <v>-3.125</v>
      </c>
      <c r="L91" s="26"/>
      <c r="M91" s="141">
        <v>-2.125</v>
      </c>
      <c r="N91" s="142">
        <v>2</v>
      </c>
      <c r="O91" s="143">
        <v>7</v>
      </c>
      <c r="P91" s="182" t="s">
        <v>181</v>
      </c>
      <c r="Q91" s="144" t="s">
        <v>100</v>
      </c>
      <c r="R91" s="145">
        <v>10</v>
      </c>
      <c r="S91" s="146">
        <v>170</v>
      </c>
      <c r="T91" s="146"/>
      <c r="U91" s="147">
        <v>1</v>
      </c>
      <c r="V91" s="148">
        <v>4</v>
      </c>
      <c r="W91" s="149">
        <v>2.125</v>
      </c>
    </row>
    <row r="92" spans="1:23" s="39" customFormat="1" ht="9.75" customHeight="1">
      <c r="A92" s="27"/>
      <c r="B92" s="27"/>
      <c r="C92" s="54"/>
      <c r="D92" s="27"/>
      <c r="E92" s="27"/>
      <c r="F92" s="27"/>
      <c r="G92" s="27"/>
      <c r="H92" s="27"/>
      <c r="I92" s="54"/>
      <c r="J92" s="27"/>
      <c r="K92" s="27"/>
      <c r="L92" s="52"/>
      <c r="M92" s="27"/>
      <c r="N92" s="27"/>
      <c r="O92" s="54"/>
      <c r="P92" s="27"/>
      <c r="Q92" s="27"/>
      <c r="R92" s="27"/>
      <c r="S92" s="27"/>
      <c r="T92" s="27"/>
      <c r="U92" s="54"/>
      <c r="V92" s="27"/>
      <c r="W92" s="27"/>
    </row>
    <row r="93" spans="1:23" s="39" customFormat="1" ht="15">
      <c r="A93" s="18"/>
      <c r="B93" s="19" t="s">
        <v>61</v>
      </c>
      <c r="C93" s="20"/>
      <c r="D93" s="19"/>
      <c r="E93" s="21" t="s">
        <v>264</v>
      </c>
      <c r="F93" s="22"/>
      <c r="G93" s="23" t="s">
        <v>63</v>
      </c>
      <c r="H93" s="23"/>
      <c r="I93" s="24" t="s">
        <v>64</v>
      </c>
      <c r="J93" s="24"/>
      <c r="K93" s="25"/>
      <c r="L93" s="26">
        <v>150</v>
      </c>
      <c r="M93" s="18"/>
      <c r="N93" s="19" t="s">
        <v>61</v>
      </c>
      <c r="O93" s="20"/>
      <c r="P93" s="19"/>
      <c r="Q93" s="21" t="s">
        <v>265</v>
      </c>
      <c r="R93" s="22"/>
      <c r="S93" s="23" t="s">
        <v>63</v>
      </c>
      <c r="T93" s="23"/>
      <c r="U93" s="24" t="s">
        <v>66</v>
      </c>
      <c r="V93" s="24"/>
      <c r="W93" s="25"/>
    </row>
    <row r="94" spans="1:23" s="39" customFormat="1" ht="12.75">
      <c r="A94" s="28"/>
      <c r="B94" s="28"/>
      <c r="C94" s="29"/>
      <c r="D94" s="30"/>
      <c r="E94" s="30"/>
      <c r="F94" s="30"/>
      <c r="G94" s="31" t="s">
        <v>67</v>
      </c>
      <c r="H94" s="31"/>
      <c r="I94" s="24" t="s">
        <v>140</v>
      </c>
      <c r="J94" s="24"/>
      <c r="K94" s="25"/>
      <c r="L94" s="26">
        <v>150</v>
      </c>
      <c r="M94" s="28"/>
      <c r="N94" s="28"/>
      <c r="O94" s="29"/>
      <c r="P94" s="30"/>
      <c r="Q94" s="30"/>
      <c r="R94" s="30"/>
      <c r="S94" s="31" t="s">
        <v>67</v>
      </c>
      <c r="T94" s="31"/>
      <c r="U94" s="24" t="s">
        <v>141</v>
      </c>
      <c r="V94" s="24"/>
      <c r="W94" s="25"/>
    </row>
    <row r="95" spans="1:23" s="39" customFormat="1" ht="4.5" customHeight="1">
      <c r="A95" s="198"/>
      <c r="B95" s="199"/>
      <c r="C95" s="200"/>
      <c r="D95" s="201"/>
      <c r="E95" s="202"/>
      <c r="F95" s="203"/>
      <c r="G95" s="204"/>
      <c r="H95" s="204"/>
      <c r="I95" s="200"/>
      <c r="J95" s="199"/>
      <c r="K95" s="205"/>
      <c r="L95" s="26"/>
      <c r="M95" s="198"/>
      <c r="N95" s="199"/>
      <c r="O95" s="200"/>
      <c r="P95" s="201"/>
      <c r="Q95" s="202"/>
      <c r="R95" s="203"/>
      <c r="S95" s="204"/>
      <c r="T95" s="204"/>
      <c r="U95" s="200"/>
      <c r="V95" s="199"/>
      <c r="W95" s="205"/>
    </row>
    <row r="96" spans="1:23" s="39" customFormat="1" ht="12.75" customHeight="1">
      <c r="A96" s="206"/>
      <c r="B96" s="32"/>
      <c r="C96" s="33"/>
      <c r="D96" s="207"/>
      <c r="E96" s="208" t="s">
        <v>70</v>
      </c>
      <c r="F96" s="35" t="s">
        <v>2106</v>
      </c>
      <c r="G96" s="36"/>
      <c r="H96" s="42"/>
      <c r="I96" s="42"/>
      <c r="J96" s="275"/>
      <c r="K96" s="209"/>
      <c r="L96" s="38"/>
      <c r="M96" s="206"/>
      <c r="N96" s="32"/>
      <c r="O96" s="33"/>
      <c r="P96" s="207"/>
      <c r="Q96" s="208" t="s">
        <v>70</v>
      </c>
      <c r="R96" s="212" t="s">
        <v>265</v>
      </c>
      <c r="S96" s="36"/>
      <c r="T96" s="42"/>
      <c r="U96" s="42"/>
      <c r="V96" s="275"/>
      <c r="W96" s="209"/>
    </row>
    <row r="97" spans="1:23" s="39" customFormat="1" ht="12.75" customHeight="1">
      <c r="A97" s="206"/>
      <c r="B97" s="32"/>
      <c r="C97" s="33"/>
      <c r="D97" s="207"/>
      <c r="E97" s="210" t="s">
        <v>73</v>
      </c>
      <c r="F97" s="35" t="s">
        <v>142</v>
      </c>
      <c r="G97" s="211"/>
      <c r="H97" s="42"/>
      <c r="I97" s="44"/>
      <c r="J97" s="276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18.1</v>
      </c>
      <c r="K97" s="277"/>
      <c r="L97" s="38"/>
      <c r="M97" s="206"/>
      <c r="N97" s="32"/>
      <c r="O97" s="33"/>
      <c r="P97" s="207"/>
      <c r="Q97" s="210" t="s">
        <v>73</v>
      </c>
      <c r="R97" s="35" t="s">
        <v>2107</v>
      </c>
      <c r="S97" s="211"/>
      <c r="T97" s="42"/>
      <c r="U97" s="44"/>
      <c r="V97" s="276">
        <f>IF(R96&amp;R97&amp;R98&amp;R99="","",(LEN(R96&amp;R97&amp;R98&amp;R99)-LEN(SUBSTITUTE(R96&amp;R97&amp;R98&amp;R99,"Т","")))*4+(LEN(R96&amp;R97&amp;R98&amp;R99)-LEN(SUBSTITUTE(R96&amp;R97&amp;R98&amp;R99,"К","")))*3+(LEN(R96&amp;R97&amp;R98&amp;R99)-LEN(SUBSTITUTE(R96&amp;R97&amp;R98&amp;R99,"Д","")))*2+(LEN(R96&amp;R97&amp;R98&amp;R99)-LEN(SUBSTITUTE(R96&amp;R97&amp;R98&amp;R99,"В","")))+0.1)</f>
        <v>12.1</v>
      </c>
      <c r="W97" s="277"/>
    </row>
    <row r="98" spans="1:23" s="39" customFormat="1" ht="12.75" customHeight="1">
      <c r="A98" s="206"/>
      <c r="B98" s="32"/>
      <c r="C98" s="33"/>
      <c r="D98" s="207"/>
      <c r="E98" s="210" t="s">
        <v>76</v>
      </c>
      <c r="F98" s="35" t="s">
        <v>617</v>
      </c>
      <c r="G98" s="36"/>
      <c r="H98" s="42"/>
      <c r="I98" s="278">
        <f>IF(J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J98" s="276" t="str">
        <f>IF(J97="","","+")</f>
        <v>+</v>
      </c>
      <c r="K98" s="279">
        <f>IF(J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6.1</v>
      </c>
      <c r="L98" s="38"/>
      <c r="M98" s="206"/>
      <c r="N98" s="32"/>
      <c r="O98" s="33"/>
      <c r="P98" s="207"/>
      <c r="Q98" s="210" t="s">
        <v>76</v>
      </c>
      <c r="R98" s="35" t="s">
        <v>1729</v>
      </c>
      <c r="S98" s="36"/>
      <c r="T98" s="42"/>
      <c r="U98" s="278">
        <f>IF(V97="","",(LEN(N100&amp;N101&amp;N102&amp;N103)-LEN(SUBSTITUTE(N100&amp;N101&amp;N102&amp;N103,"Т","")))*4+(LEN(N100&amp;N101&amp;N102&amp;N103)-LEN(SUBSTITUTE(N100&amp;N101&amp;N102&amp;N103,"К","")))*3+(LEN(N100&amp;N101&amp;N102&amp;N103)-LEN(SUBSTITUTE(N100&amp;N101&amp;N102&amp;N103,"Д","")))*2+(LEN(N100&amp;N101&amp;N102&amp;N103)-LEN(SUBSTITUTE(N100&amp;N101&amp;N102&amp;N103,"В","")))+0.1)</f>
        <v>9.1</v>
      </c>
      <c r="V98" s="276" t="str">
        <f>IF(V97="","","+")</f>
        <v>+</v>
      </c>
      <c r="W98" s="279">
        <f>IF(V97="","",(LEN(T100&amp;T101&amp;T102&amp;T103)-LEN(SUBSTITUTE(T100&amp;T101&amp;T102&amp;T103,"Т","")))*4+(LEN(T100&amp;T101&amp;T102&amp;T103)-LEN(SUBSTITUTE(T100&amp;T101&amp;T102&amp;T103,"К","")))*3+(LEN(T100&amp;T101&amp;T102&amp;T103)-LEN(SUBSTITUTE(T100&amp;T101&amp;T102&amp;T103,"Д","")))*2+(LEN(T100&amp;T101&amp;T102&amp;T103)-LEN(SUBSTITUTE(T100&amp;T101&amp;T102&amp;T103,"В","")))+0.1)</f>
        <v>8.1</v>
      </c>
    </row>
    <row r="99" spans="1:23" s="39" customFormat="1" ht="12.75" customHeight="1">
      <c r="A99" s="206"/>
      <c r="B99" s="32"/>
      <c r="C99" s="33"/>
      <c r="D99" s="207"/>
      <c r="E99" s="208" t="s">
        <v>79</v>
      </c>
      <c r="F99" s="35" t="s">
        <v>347</v>
      </c>
      <c r="G99" s="36"/>
      <c r="H99" s="42"/>
      <c r="I99" s="44"/>
      <c r="J99" s="276">
        <f>IF(J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K99" s="277"/>
      <c r="L99" s="38"/>
      <c r="M99" s="206"/>
      <c r="N99" s="32"/>
      <c r="O99" s="33"/>
      <c r="P99" s="207"/>
      <c r="Q99" s="208" t="s">
        <v>79</v>
      </c>
      <c r="R99" s="35" t="s">
        <v>1025</v>
      </c>
      <c r="S99" s="36"/>
      <c r="T99" s="42"/>
      <c r="U99" s="44"/>
      <c r="V99" s="276">
        <f>IF(V97="","",(LEN(R104&amp;R105&amp;R106&amp;R107)-LEN(SUBSTITUTE(R104&amp;R105&amp;R106&amp;R107,"Т","")))*4+(LEN(R104&amp;R105&amp;R106&amp;R107)-LEN(SUBSTITUTE(R104&amp;R105&amp;R106&amp;R107,"К","")))*3+(LEN(R104&amp;R105&amp;R106&amp;R107)-LEN(SUBSTITUTE(R104&amp;R105&amp;R106&amp;R107,"Д","")))*2+(LEN(R104&amp;R105&amp;R106&amp;R107)-LEN(SUBSTITUTE(R104&amp;R105&amp;R106&amp;R107,"В","")))+0.1)</f>
        <v>11.1</v>
      </c>
      <c r="W99" s="277"/>
    </row>
    <row r="100" spans="1:23" s="39" customFormat="1" ht="12.75" customHeight="1">
      <c r="A100" s="213" t="s">
        <v>70</v>
      </c>
      <c r="B100" s="214" t="s">
        <v>1927</v>
      </c>
      <c r="C100" s="33"/>
      <c r="D100" s="207"/>
      <c r="F100" s="36"/>
      <c r="G100" s="208" t="s">
        <v>70</v>
      </c>
      <c r="H100" s="216" t="s">
        <v>194</v>
      </c>
      <c r="I100" s="36"/>
      <c r="J100" s="211"/>
      <c r="K100" s="209"/>
      <c r="L100" s="38"/>
      <c r="M100" s="213" t="s">
        <v>70</v>
      </c>
      <c r="N100" s="214" t="s">
        <v>1381</v>
      </c>
      <c r="O100" s="33"/>
      <c r="P100" s="207"/>
      <c r="R100" s="36"/>
      <c r="S100" s="208" t="s">
        <v>70</v>
      </c>
      <c r="T100" s="216" t="s">
        <v>2108</v>
      </c>
      <c r="U100" s="36"/>
      <c r="V100" s="211"/>
      <c r="W100" s="209"/>
    </row>
    <row r="101" spans="1:23" s="39" customFormat="1" ht="12.75" customHeight="1">
      <c r="A101" s="217" t="s">
        <v>73</v>
      </c>
      <c r="B101" s="214" t="s">
        <v>1214</v>
      </c>
      <c r="C101" s="45"/>
      <c r="D101" s="207"/>
      <c r="F101" s="218"/>
      <c r="G101" s="210" t="s">
        <v>73</v>
      </c>
      <c r="H101" s="215" t="s">
        <v>162</v>
      </c>
      <c r="I101" s="36"/>
      <c r="J101" s="211"/>
      <c r="K101" s="209"/>
      <c r="L101" s="38"/>
      <c r="M101" s="217" t="s">
        <v>73</v>
      </c>
      <c r="N101" s="214" t="s">
        <v>1377</v>
      </c>
      <c r="O101" s="45"/>
      <c r="P101" s="207"/>
      <c r="R101" s="218"/>
      <c r="S101" s="210" t="s">
        <v>73</v>
      </c>
      <c r="T101" s="216" t="s">
        <v>419</v>
      </c>
      <c r="U101" s="36"/>
      <c r="V101" s="211"/>
      <c r="W101" s="209"/>
    </row>
    <row r="102" spans="1:23" s="39" customFormat="1" ht="12.75" customHeight="1">
      <c r="A102" s="217" t="s">
        <v>76</v>
      </c>
      <c r="B102" s="214" t="s">
        <v>534</v>
      </c>
      <c r="C102" s="33"/>
      <c r="D102" s="207"/>
      <c r="F102" s="218"/>
      <c r="G102" s="210" t="s">
        <v>76</v>
      </c>
      <c r="H102" s="216" t="s">
        <v>596</v>
      </c>
      <c r="I102" s="36"/>
      <c r="J102" s="36"/>
      <c r="K102" s="209"/>
      <c r="L102" s="38"/>
      <c r="M102" s="217" t="s">
        <v>76</v>
      </c>
      <c r="N102" s="214" t="s">
        <v>2109</v>
      </c>
      <c r="O102" s="33"/>
      <c r="P102" s="207"/>
      <c r="R102" s="218"/>
      <c r="S102" s="210" t="s">
        <v>76</v>
      </c>
      <c r="T102" s="215" t="s">
        <v>245</v>
      </c>
      <c r="U102" s="36"/>
      <c r="V102" s="36"/>
      <c r="W102" s="209"/>
    </row>
    <row r="103" spans="1:23" s="39" customFormat="1" ht="12.75" customHeight="1">
      <c r="A103" s="213" t="s">
        <v>79</v>
      </c>
      <c r="B103" s="214" t="s">
        <v>286</v>
      </c>
      <c r="C103" s="45"/>
      <c r="D103" s="207"/>
      <c r="F103" s="36"/>
      <c r="G103" s="208" t="s">
        <v>79</v>
      </c>
      <c r="H103" s="216" t="s">
        <v>2110</v>
      </c>
      <c r="I103" s="95"/>
      <c r="J103" s="108" t="s">
        <v>96</v>
      </c>
      <c r="K103" s="97"/>
      <c r="L103" s="38"/>
      <c r="M103" s="213" t="s">
        <v>79</v>
      </c>
      <c r="N103" s="214" t="s">
        <v>1459</v>
      </c>
      <c r="O103" s="45"/>
      <c r="P103" s="207"/>
      <c r="R103" s="36"/>
      <c r="S103" s="208" t="s">
        <v>79</v>
      </c>
      <c r="T103" s="216" t="s">
        <v>2111</v>
      </c>
      <c r="U103" s="95"/>
      <c r="V103" s="108" t="s">
        <v>96</v>
      </c>
      <c r="W103" s="97"/>
    </row>
    <row r="104" spans="1:23" s="39" customFormat="1" ht="12.75" customHeight="1">
      <c r="A104" s="220"/>
      <c r="B104" s="45"/>
      <c r="C104" s="208"/>
      <c r="D104" s="207"/>
      <c r="E104" s="208" t="s">
        <v>70</v>
      </c>
      <c r="F104" s="35" t="s">
        <v>106</v>
      </c>
      <c r="G104" s="36"/>
      <c r="H104" s="221"/>
      <c r="I104" s="112" t="s">
        <v>100</v>
      </c>
      <c r="J104" s="113" t="s">
        <v>2112</v>
      </c>
      <c r="K104" s="97"/>
      <c r="L104" s="38"/>
      <c r="M104" s="220"/>
      <c r="N104" s="45"/>
      <c r="O104" s="208"/>
      <c r="P104" s="207"/>
      <c r="Q104" s="208" t="s">
        <v>70</v>
      </c>
      <c r="R104" s="35" t="s">
        <v>2113</v>
      </c>
      <c r="S104" s="36"/>
      <c r="T104" s="221"/>
      <c r="U104" s="112" t="s">
        <v>100</v>
      </c>
      <c r="V104" s="113" t="s">
        <v>2114</v>
      </c>
      <c r="W104" s="97"/>
    </row>
    <row r="105" spans="1:23" s="39" customFormat="1" ht="12.75" customHeight="1">
      <c r="A105" s="206"/>
      <c r="B105" s="114" t="s">
        <v>104</v>
      </c>
      <c r="C105" s="33"/>
      <c r="D105" s="207"/>
      <c r="E105" s="210" t="s">
        <v>73</v>
      </c>
      <c r="F105" s="35" t="s">
        <v>538</v>
      </c>
      <c r="G105" s="36"/>
      <c r="H105" s="42"/>
      <c r="I105" s="112" t="s">
        <v>5</v>
      </c>
      <c r="J105" s="115" t="s">
        <v>2112</v>
      </c>
      <c r="K105" s="97"/>
      <c r="L105" s="38"/>
      <c r="M105" s="206"/>
      <c r="N105" s="114" t="s">
        <v>104</v>
      </c>
      <c r="O105" s="33"/>
      <c r="P105" s="207"/>
      <c r="Q105" s="210" t="s">
        <v>73</v>
      </c>
      <c r="R105" s="35" t="s">
        <v>1287</v>
      </c>
      <c r="S105" s="36"/>
      <c r="T105" s="42"/>
      <c r="U105" s="112" t="s">
        <v>5</v>
      </c>
      <c r="V105" s="115" t="s">
        <v>2115</v>
      </c>
      <c r="W105" s="97"/>
    </row>
    <row r="106" spans="1:23" s="39" customFormat="1" ht="12.75" customHeight="1">
      <c r="A106" s="206"/>
      <c r="B106" s="114" t="s">
        <v>2103</v>
      </c>
      <c r="C106" s="33"/>
      <c r="D106" s="207"/>
      <c r="E106" s="210" t="s">
        <v>76</v>
      </c>
      <c r="F106" s="212" t="s">
        <v>384</v>
      </c>
      <c r="G106" s="211"/>
      <c r="H106" s="42"/>
      <c r="I106" s="112" t="s">
        <v>109</v>
      </c>
      <c r="J106" s="115" t="s">
        <v>2116</v>
      </c>
      <c r="K106" s="97"/>
      <c r="L106" s="38"/>
      <c r="M106" s="206"/>
      <c r="N106" s="114" t="s">
        <v>667</v>
      </c>
      <c r="O106" s="33"/>
      <c r="P106" s="207"/>
      <c r="Q106" s="210" t="s">
        <v>76</v>
      </c>
      <c r="R106" s="35" t="s">
        <v>1050</v>
      </c>
      <c r="S106" s="211"/>
      <c r="T106" s="42"/>
      <c r="U106" s="112" t="s">
        <v>109</v>
      </c>
      <c r="V106" s="115" t="s">
        <v>2117</v>
      </c>
      <c r="W106" s="97"/>
    </row>
    <row r="107" spans="1:23" s="39" customFormat="1" ht="12.75" customHeight="1">
      <c r="A107" s="222"/>
      <c r="B107" s="43"/>
      <c r="C107" s="43"/>
      <c r="D107" s="207"/>
      <c r="E107" s="208" t="s">
        <v>79</v>
      </c>
      <c r="F107" s="214" t="s">
        <v>2118</v>
      </c>
      <c r="G107" s="43"/>
      <c r="H107" s="43"/>
      <c r="I107" s="118" t="s">
        <v>115</v>
      </c>
      <c r="J107" s="115" t="s">
        <v>2119</v>
      </c>
      <c r="K107" s="119"/>
      <c r="L107" s="46"/>
      <c r="M107" s="222"/>
      <c r="N107" s="43"/>
      <c r="O107" s="43"/>
      <c r="P107" s="207"/>
      <c r="Q107" s="208" t="s">
        <v>79</v>
      </c>
      <c r="R107" s="214" t="s">
        <v>93</v>
      </c>
      <c r="S107" s="43"/>
      <c r="T107" s="43"/>
      <c r="U107" s="118" t="s">
        <v>115</v>
      </c>
      <c r="V107" s="115" t="s">
        <v>2117</v>
      </c>
      <c r="W107" s="119"/>
    </row>
    <row r="108" spans="1:23" ht="4.5" customHeight="1">
      <c r="A108" s="223"/>
      <c r="B108" s="224"/>
      <c r="C108" s="225"/>
      <c r="D108" s="226"/>
      <c r="E108" s="227"/>
      <c r="F108" s="228"/>
      <c r="G108" s="229"/>
      <c r="H108" s="229"/>
      <c r="I108" s="225"/>
      <c r="J108" s="224"/>
      <c r="K108" s="230"/>
      <c r="M108" s="223"/>
      <c r="N108" s="224"/>
      <c r="O108" s="225"/>
      <c r="P108" s="226"/>
      <c r="Q108" s="227"/>
      <c r="R108" s="228"/>
      <c r="S108" s="229"/>
      <c r="T108" s="229"/>
      <c r="U108" s="225"/>
      <c r="V108" s="224"/>
      <c r="W108" s="230"/>
    </row>
    <row r="109" spans="1:23" ht="12.75" customHeight="1">
      <c r="A109" s="130"/>
      <c r="B109" s="130" t="s">
        <v>117</v>
      </c>
      <c r="C109" s="131"/>
      <c r="D109" s="132" t="s">
        <v>118</v>
      </c>
      <c r="E109" s="132" t="s">
        <v>119</v>
      </c>
      <c r="F109" s="132" t="s">
        <v>120</v>
      </c>
      <c r="G109" s="133" t="s">
        <v>121</v>
      </c>
      <c r="H109" s="134"/>
      <c r="I109" s="131" t="s">
        <v>122</v>
      </c>
      <c r="J109" s="132" t="s">
        <v>117</v>
      </c>
      <c r="K109" s="130" t="s">
        <v>123</v>
      </c>
      <c r="L109" s="26">
        <v>150</v>
      </c>
      <c r="M109" s="130"/>
      <c r="N109" s="130" t="s">
        <v>117</v>
      </c>
      <c r="O109" s="131"/>
      <c r="P109" s="132" t="s">
        <v>118</v>
      </c>
      <c r="Q109" s="132" t="s">
        <v>119</v>
      </c>
      <c r="R109" s="132" t="s">
        <v>120</v>
      </c>
      <c r="S109" s="133" t="s">
        <v>121</v>
      </c>
      <c r="T109" s="134"/>
      <c r="U109" s="131" t="s">
        <v>122</v>
      </c>
      <c r="V109" s="132" t="s">
        <v>117</v>
      </c>
      <c r="W109" s="130" t="s">
        <v>123</v>
      </c>
    </row>
    <row r="110" spans="1:23" ht="12.75">
      <c r="A110" s="136" t="s">
        <v>123</v>
      </c>
      <c r="B110" s="179" t="s">
        <v>124</v>
      </c>
      <c r="C110" s="180" t="s">
        <v>125</v>
      </c>
      <c r="D110" s="181" t="s">
        <v>126</v>
      </c>
      <c r="E110" s="181" t="s">
        <v>127</v>
      </c>
      <c r="F110" s="181"/>
      <c r="G110" s="139" t="s">
        <v>125</v>
      </c>
      <c r="H110" s="139" t="s">
        <v>122</v>
      </c>
      <c r="I110" s="137"/>
      <c r="J110" s="136" t="s">
        <v>124</v>
      </c>
      <c r="K110" s="136"/>
      <c r="L110" s="26">
        <v>150</v>
      </c>
      <c r="M110" s="136" t="s">
        <v>123</v>
      </c>
      <c r="N110" s="179" t="s">
        <v>124</v>
      </c>
      <c r="O110" s="180" t="s">
        <v>125</v>
      </c>
      <c r="P110" s="181" t="s">
        <v>126</v>
      </c>
      <c r="Q110" s="181" t="s">
        <v>127</v>
      </c>
      <c r="R110" s="181"/>
      <c r="S110" s="139" t="s">
        <v>125</v>
      </c>
      <c r="T110" s="139" t="s">
        <v>122</v>
      </c>
      <c r="U110" s="137"/>
      <c r="V110" s="136" t="s">
        <v>124</v>
      </c>
      <c r="W110" s="136"/>
    </row>
    <row r="111" spans="1:23" ht="16.5" customHeight="1">
      <c r="A111" s="141">
        <v>0</v>
      </c>
      <c r="B111" s="142">
        <v>5</v>
      </c>
      <c r="C111" s="143">
        <v>5</v>
      </c>
      <c r="D111" s="182" t="s">
        <v>128</v>
      </c>
      <c r="E111" s="144" t="s">
        <v>100</v>
      </c>
      <c r="F111" s="145">
        <v>10</v>
      </c>
      <c r="G111" s="146">
        <v>430</v>
      </c>
      <c r="H111" s="146"/>
      <c r="I111" s="147">
        <v>6</v>
      </c>
      <c r="J111" s="148">
        <v>1</v>
      </c>
      <c r="K111" s="149">
        <v>0</v>
      </c>
      <c r="L111" s="26"/>
      <c r="M111" s="141">
        <v>0</v>
      </c>
      <c r="N111" s="142">
        <v>3</v>
      </c>
      <c r="O111" s="143">
        <v>7</v>
      </c>
      <c r="P111" s="182" t="s">
        <v>2073</v>
      </c>
      <c r="Q111" s="144" t="s">
        <v>100</v>
      </c>
      <c r="R111" s="145">
        <v>10</v>
      </c>
      <c r="S111" s="146">
        <v>620</v>
      </c>
      <c r="T111" s="146"/>
      <c r="U111" s="147">
        <v>8</v>
      </c>
      <c r="V111" s="148">
        <v>3</v>
      </c>
      <c r="W111" s="149">
        <v>0</v>
      </c>
    </row>
    <row r="112" spans="1:23" ht="16.5" customHeight="1">
      <c r="A112" s="141">
        <v>0</v>
      </c>
      <c r="B112" s="142">
        <v>5</v>
      </c>
      <c r="C112" s="143">
        <v>4</v>
      </c>
      <c r="D112" s="190" t="s">
        <v>128</v>
      </c>
      <c r="E112" s="144" t="s">
        <v>5</v>
      </c>
      <c r="F112" s="145">
        <v>10</v>
      </c>
      <c r="G112" s="146">
        <v>430</v>
      </c>
      <c r="H112" s="146"/>
      <c r="I112" s="147">
        <v>8</v>
      </c>
      <c r="J112" s="148">
        <v>1</v>
      </c>
      <c r="K112" s="149">
        <v>0</v>
      </c>
      <c r="L112" s="26"/>
      <c r="M112" s="141">
        <v>0</v>
      </c>
      <c r="N112" s="142">
        <v>3</v>
      </c>
      <c r="O112" s="143">
        <v>3</v>
      </c>
      <c r="P112" s="182" t="s">
        <v>2073</v>
      </c>
      <c r="Q112" s="144" t="s">
        <v>100</v>
      </c>
      <c r="R112" s="145">
        <v>10</v>
      </c>
      <c r="S112" s="146">
        <v>620</v>
      </c>
      <c r="T112" s="146"/>
      <c r="U112" s="147">
        <v>6</v>
      </c>
      <c r="V112" s="148">
        <v>3</v>
      </c>
      <c r="W112" s="149">
        <v>0</v>
      </c>
    </row>
    <row r="113" spans="1:23" ht="16.5" customHeight="1">
      <c r="A113" s="141">
        <v>0</v>
      </c>
      <c r="B113" s="142">
        <v>1</v>
      </c>
      <c r="C113" s="143">
        <v>2</v>
      </c>
      <c r="D113" s="182" t="s">
        <v>179</v>
      </c>
      <c r="E113" s="144" t="s">
        <v>100</v>
      </c>
      <c r="F113" s="145">
        <v>10</v>
      </c>
      <c r="G113" s="146">
        <v>420</v>
      </c>
      <c r="H113" s="146"/>
      <c r="I113" s="147">
        <v>3</v>
      </c>
      <c r="J113" s="148">
        <v>5</v>
      </c>
      <c r="K113" s="149">
        <v>0</v>
      </c>
      <c r="L113" s="26"/>
      <c r="M113" s="141">
        <v>0</v>
      </c>
      <c r="N113" s="142">
        <v>3</v>
      </c>
      <c r="O113" s="143">
        <v>5</v>
      </c>
      <c r="P113" s="182" t="s">
        <v>2073</v>
      </c>
      <c r="Q113" s="144" t="s">
        <v>100</v>
      </c>
      <c r="R113" s="145">
        <v>10</v>
      </c>
      <c r="S113" s="146">
        <v>620</v>
      </c>
      <c r="T113" s="146"/>
      <c r="U113" s="147">
        <v>2</v>
      </c>
      <c r="V113" s="148">
        <v>3</v>
      </c>
      <c r="W113" s="149">
        <v>0</v>
      </c>
    </row>
    <row r="114" spans="1:23" ht="16.5" customHeight="1">
      <c r="A114" s="141">
        <v>0</v>
      </c>
      <c r="B114" s="142">
        <v>1</v>
      </c>
      <c r="C114" s="143">
        <v>7</v>
      </c>
      <c r="D114" s="182" t="s">
        <v>179</v>
      </c>
      <c r="E114" s="144" t="s">
        <v>100</v>
      </c>
      <c r="F114" s="145">
        <v>10</v>
      </c>
      <c r="G114" s="146">
        <v>420</v>
      </c>
      <c r="H114" s="146"/>
      <c r="I114" s="147">
        <v>1</v>
      </c>
      <c r="J114" s="148">
        <v>5</v>
      </c>
      <c r="K114" s="149">
        <v>0</v>
      </c>
      <c r="L114" s="26"/>
      <c r="M114" s="141">
        <v>0</v>
      </c>
      <c r="N114" s="142">
        <v>3</v>
      </c>
      <c r="O114" s="143">
        <v>1</v>
      </c>
      <c r="P114" s="182" t="s">
        <v>2073</v>
      </c>
      <c r="Q114" s="144" t="s">
        <v>100</v>
      </c>
      <c r="R114" s="145">
        <v>10</v>
      </c>
      <c r="S114" s="146">
        <v>620</v>
      </c>
      <c r="T114" s="146"/>
      <c r="U114" s="147">
        <v>4</v>
      </c>
      <c r="V114" s="148">
        <v>3</v>
      </c>
      <c r="W114" s="149">
        <v>0</v>
      </c>
    </row>
    <row r="115" spans="1:23" s="39" customFormat="1" ht="30" customHeight="1">
      <c r="A115" s="27"/>
      <c r="B115" s="27"/>
      <c r="C115" s="54"/>
      <c r="D115" s="27"/>
      <c r="E115" s="27"/>
      <c r="F115" s="27"/>
      <c r="G115" s="27"/>
      <c r="H115" s="27"/>
      <c r="I115" s="54"/>
      <c r="J115" s="27"/>
      <c r="K115" s="27"/>
      <c r="L115" s="52"/>
      <c r="M115" s="27"/>
      <c r="N115" s="27"/>
      <c r="O115" s="54"/>
      <c r="P115" s="27"/>
      <c r="Q115" s="27"/>
      <c r="R115" s="27"/>
      <c r="S115" s="27"/>
      <c r="T115" s="27"/>
      <c r="U115" s="54"/>
      <c r="V115" s="27"/>
      <c r="W115" s="27"/>
    </row>
    <row r="116" spans="1:23" s="39" customFormat="1" ht="15">
      <c r="A116" s="18"/>
      <c r="B116" s="19" t="s">
        <v>61</v>
      </c>
      <c r="C116" s="20"/>
      <c r="D116" s="19"/>
      <c r="E116" s="21" t="s">
        <v>302</v>
      </c>
      <c r="F116" s="22"/>
      <c r="G116" s="23" t="s">
        <v>63</v>
      </c>
      <c r="H116" s="23"/>
      <c r="I116" s="24" t="s">
        <v>137</v>
      </c>
      <c r="J116" s="24"/>
      <c r="K116" s="25"/>
      <c r="L116" s="26">
        <v>150</v>
      </c>
      <c r="M116" s="18"/>
      <c r="N116" s="19" t="s">
        <v>61</v>
      </c>
      <c r="O116" s="20"/>
      <c r="P116" s="19"/>
      <c r="Q116" s="21" t="s">
        <v>303</v>
      </c>
      <c r="R116" s="22"/>
      <c r="S116" s="23" t="s">
        <v>63</v>
      </c>
      <c r="T116" s="23"/>
      <c r="U116" s="24" t="s">
        <v>139</v>
      </c>
      <c r="V116" s="24"/>
      <c r="W116" s="25"/>
    </row>
    <row r="117" spans="1:23" s="39" customFormat="1" ht="12.75">
      <c r="A117" s="28"/>
      <c r="B117" s="28"/>
      <c r="C117" s="29"/>
      <c r="D117" s="30"/>
      <c r="E117" s="30"/>
      <c r="F117" s="30"/>
      <c r="G117" s="31" t="s">
        <v>67</v>
      </c>
      <c r="H117" s="31"/>
      <c r="I117" s="24" t="s">
        <v>68</v>
      </c>
      <c r="J117" s="24"/>
      <c r="K117" s="25"/>
      <c r="L117" s="26">
        <v>150</v>
      </c>
      <c r="M117" s="28"/>
      <c r="N117" s="28"/>
      <c r="O117" s="29"/>
      <c r="P117" s="30"/>
      <c r="Q117" s="30"/>
      <c r="R117" s="30"/>
      <c r="S117" s="31" t="s">
        <v>67</v>
      </c>
      <c r="T117" s="31"/>
      <c r="U117" s="24" t="s">
        <v>69</v>
      </c>
      <c r="V117" s="24"/>
      <c r="W117" s="25"/>
    </row>
    <row r="118" spans="1:23" s="39" customFormat="1" ht="4.5" customHeight="1">
      <c r="A118" s="198"/>
      <c r="B118" s="199"/>
      <c r="C118" s="200"/>
      <c r="D118" s="201"/>
      <c r="E118" s="202"/>
      <c r="F118" s="203"/>
      <c r="G118" s="204"/>
      <c r="H118" s="204"/>
      <c r="I118" s="200"/>
      <c r="J118" s="199"/>
      <c r="K118" s="205"/>
      <c r="L118" s="26"/>
      <c r="M118" s="198"/>
      <c r="N118" s="199"/>
      <c r="O118" s="200"/>
      <c r="P118" s="201"/>
      <c r="Q118" s="202"/>
      <c r="R118" s="203"/>
      <c r="S118" s="204"/>
      <c r="T118" s="204"/>
      <c r="U118" s="200"/>
      <c r="V118" s="199"/>
      <c r="W118" s="205"/>
    </row>
    <row r="119" spans="1:23" s="39" customFormat="1" ht="12.75" customHeight="1">
      <c r="A119" s="206"/>
      <c r="B119" s="32"/>
      <c r="C119" s="33"/>
      <c r="D119" s="207"/>
      <c r="E119" s="208" t="s">
        <v>70</v>
      </c>
      <c r="F119" s="35" t="s">
        <v>163</v>
      </c>
      <c r="G119" s="36"/>
      <c r="H119" s="42"/>
      <c r="I119" s="42"/>
      <c r="J119" s="275"/>
      <c r="K119" s="209"/>
      <c r="L119" s="38"/>
      <c r="M119" s="206"/>
      <c r="N119" s="32"/>
      <c r="O119" s="33"/>
      <c r="P119" s="207"/>
      <c r="Q119" s="208" t="s">
        <v>70</v>
      </c>
      <c r="R119" s="35" t="s">
        <v>721</v>
      </c>
      <c r="S119" s="36"/>
      <c r="T119" s="42"/>
      <c r="U119" s="42"/>
      <c r="V119" s="275"/>
      <c r="W119" s="209"/>
    </row>
    <row r="120" spans="1:23" s="39" customFormat="1" ht="12.75" customHeight="1">
      <c r="A120" s="206"/>
      <c r="B120" s="32"/>
      <c r="C120" s="33"/>
      <c r="D120" s="207"/>
      <c r="E120" s="210" t="s">
        <v>73</v>
      </c>
      <c r="F120" s="35" t="s">
        <v>1109</v>
      </c>
      <c r="G120" s="211"/>
      <c r="H120" s="42"/>
      <c r="I120" s="44"/>
      <c r="J120" s="276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9.1</v>
      </c>
      <c r="K120" s="277"/>
      <c r="L120" s="38"/>
      <c r="M120" s="206"/>
      <c r="N120" s="32"/>
      <c r="O120" s="33"/>
      <c r="P120" s="207"/>
      <c r="Q120" s="210" t="s">
        <v>73</v>
      </c>
      <c r="R120" s="212" t="s">
        <v>408</v>
      </c>
      <c r="S120" s="211"/>
      <c r="T120" s="42"/>
      <c r="U120" s="44"/>
      <c r="V120" s="276">
        <f>IF(R119&amp;R120&amp;R121&amp;R122="","",(LEN(R119&amp;R120&amp;R121&amp;R122)-LEN(SUBSTITUTE(R119&amp;R120&amp;R121&amp;R122,"Т","")))*4+(LEN(R119&amp;R120&amp;R121&amp;R122)-LEN(SUBSTITUTE(R119&amp;R120&amp;R121&amp;R122,"К","")))*3+(LEN(R119&amp;R120&amp;R121&amp;R122)-LEN(SUBSTITUTE(R119&amp;R120&amp;R121&amp;R122,"Д","")))*2+(LEN(R119&amp;R120&amp;R121&amp;R122)-LEN(SUBSTITUTE(R119&amp;R120&amp;R121&amp;R122,"В","")))+0.1)</f>
        <v>7.1</v>
      </c>
      <c r="W120" s="277"/>
    </row>
    <row r="121" spans="1:23" s="39" customFormat="1" ht="12.75" customHeight="1">
      <c r="A121" s="206"/>
      <c r="B121" s="32"/>
      <c r="C121" s="33"/>
      <c r="D121" s="207"/>
      <c r="E121" s="210" t="s">
        <v>76</v>
      </c>
      <c r="F121" s="35" t="s">
        <v>856</v>
      </c>
      <c r="G121" s="36"/>
      <c r="H121" s="42"/>
      <c r="I121" s="278">
        <f>IF(J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J121" s="276" t="str">
        <f>IF(J120="","","+")</f>
        <v>+</v>
      </c>
      <c r="K121" s="279">
        <f>IF(J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9.1</v>
      </c>
      <c r="L121" s="38"/>
      <c r="M121" s="206"/>
      <c r="N121" s="32"/>
      <c r="O121" s="33"/>
      <c r="P121" s="207"/>
      <c r="Q121" s="210" t="s">
        <v>76</v>
      </c>
      <c r="R121" s="35" t="s">
        <v>757</v>
      </c>
      <c r="S121" s="36"/>
      <c r="T121" s="42"/>
      <c r="U121" s="278">
        <f>IF(V120="","",(LEN(N123&amp;N124&amp;N125&amp;N126)-LEN(SUBSTITUTE(N123&amp;N124&amp;N125&amp;N126,"Т","")))*4+(LEN(N123&amp;N124&amp;N125&amp;N126)-LEN(SUBSTITUTE(N123&amp;N124&amp;N125&amp;N126,"К","")))*3+(LEN(N123&amp;N124&amp;N125&amp;N126)-LEN(SUBSTITUTE(N123&amp;N124&amp;N125&amp;N126,"Д","")))*2+(LEN(N123&amp;N124&amp;N125&amp;N126)-LEN(SUBSTITUTE(N123&amp;N124&amp;N125&amp;N126,"В","")))+0.1)</f>
        <v>3.1</v>
      </c>
      <c r="V121" s="276" t="str">
        <f>IF(V120="","","+")</f>
        <v>+</v>
      </c>
      <c r="W121" s="279">
        <f>IF(V120="","",(LEN(T123&amp;T124&amp;T125&amp;T126)-LEN(SUBSTITUTE(T123&amp;T124&amp;T125&amp;T126,"Т","")))*4+(LEN(T123&amp;T124&amp;T125&amp;T126)-LEN(SUBSTITUTE(T123&amp;T124&amp;T125&amp;T126,"К","")))*3+(LEN(T123&amp;T124&amp;T125&amp;T126)-LEN(SUBSTITUTE(T123&amp;T124&amp;T125&amp;T126,"Д","")))*2+(LEN(T123&amp;T124&amp;T125&amp;T126)-LEN(SUBSTITUTE(T123&amp;T124&amp;T125&amp;T126,"В","")))+0.1)</f>
        <v>16.1</v>
      </c>
    </row>
    <row r="122" spans="1:23" s="39" customFormat="1" ht="12.75" customHeight="1">
      <c r="A122" s="206"/>
      <c r="B122" s="32"/>
      <c r="C122" s="33"/>
      <c r="D122" s="207"/>
      <c r="E122" s="208" t="s">
        <v>79</v>
      </c>
      <c r="F122" s="35" t="s">
        <v>2120</v>
      </c>
      <c r="G122" s="36"/>
      <c r="H122" s="42"/>
      <c r="I122" s="44"/>
      <c r="J122" s="276">
        <f>IF(J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10.1</v>
      </c>
      <c r="K122" s="277"/>
      <c r="L122" s="38"/>
      <c r="M122" s="206"/>
      <c r="N122" s="32"/>
      <c r="O122" s="33"/>
      <c r="P122" s="207"/>
      <c r="Q122" s="208" t="s">
        <v>79</v>
      </c>
      <c r="R122" s="35" t="s">
        <v>1431</v>
      </c>
      <c r="S122" s="36"/>
      <c r="T122" s="42"/>
      <c r="U122" s="44"/>
      <c r="V122" s="276">
        <f>IF(V120="","",(LEN(R127&amp;R128&amp;R129&amp;R130)-LEN(SUBSTITUTE(R127&amp;R128&amp;R129&amp;R130,"Т","")))*4+(LEN(R127&amp;R128&amp;R129&amp;R130)-LEN(SUBSTITUTE(R127&amp;R128&amp;R129&amp;R130,"К","")))*3+(LEN(R127&amp;R128&amp;R129&amp;R130)-LEN(SUBSTITUTE(R127&amp;R128&amp;R129&amp;R130,"Д","")))*2+(LEN(R127&amp;R128&amp;R129&amp;R130)-LEN(SUBSTITUTE(R127&amp;R128&amp;R129&amp;R130,"В","")))+0.1)</f>
        <v>14.1</v>
      </c>
      <c r="W122" s="277"/>
    </row>
    <row r="123" spans="1:23" s="39" customFormat="1" ht="12.75" customHeight="1">
      <c r="A123" s="213" t="s">
        <v>70</v>
      </c>
      <c r="B123" s="214" t="s">
        <v>2121</v>
      </c>
      <c r="C123" s="33"/>
      <c r="D123" s="207"/>
      <c r="F123" s="36"/>
      <c r="G123" s="208" t="s">
        <v>70</v>
      </c>
      <c r="H123" s="216" t="s">
        <v>2122</v>
      </c>
      <c r="I123" s="36"/>
      <c r="J123" s="211"/>
      <c r="K123" s="209"/>
      <c r="L123" s="38"/>
      <c r="M123" s="213" t="s">
        <v>70</v>
      </c>
      <c r="N123" s="214" t="s">
        <v>1062</v>
      </c>
      <c r="O123" s="33"/>
      <c r="P123" s="207"/>
      <c r="R123" s="36"/>
      <c r="S123" s="208" t="s">
        <v>70</v>
      </c>
      <c r="T123" s="216" t="s">
        <v>2123</v>
      </c>
      <c r="U123" s="36"/>
      <c r="V123" s="211"/>
      <c r="W123" s="209"/>
    </row>
    <row r="124" spans="1:23" s="39" customFormat="1" ht="12.75" customHeight="1">
      <c r="A124" s="217" t="s">
        <v>73</v>
      </c>
      <c r="B124" s="214" t="s">
        <v>2124</v>
      </c>
      <c r="C124" s="45"/>
      <c r="D124" s="207"/>
      <c r="F124" s="218"/>
      <c r="G124" s="210" t="s">
        <v>73</v>
      </c>
      <c r="H124" s="216" t="s">
        <v>114</v>
      </c>
      <c r="I124" s="36"/>
      <c r="J124" s="211"/>
      <c r="K124" s="209"/>
      <c r="L124" s="38"/>
      <c r="M124" s="217" t="s">
        <v>73</v>
      </c>
      <c r="N124" s="214" t="s">
        <v>2125</v>
      </c>
      <c r="O124" s="45"/>
      <c r="P124" s="207"/>
      <c r="R124" s="218"/>
      <c r="S124" s="210" t="s">
        <v>73</v>
      </c>
      <c r="T124" s="216" t="s">
        <v>1109</v>
      </c>
      <c r="U124" s="36"/>
      <c r="V124" s="211"/>
      <c r="W124" s="209"/>
    </row>
    <row r="125" spans="1:23" s="39" customFormat="1" ht="12.75" customHeight="1">
      <c r="A125" s="217" t="s">
        <v>76</v>
      </c>
      <c r="B125" s="219" t="s">
        <v>265</v>
      </c>
      <c r="C125" s="33"/>
      <c r="D125" s="207"/>
      <c r="F125" s="218"/>
      <c r="G125" s="210" t="s">
        <v>76</v>
      </c>
      <c r="H125" s="216" t="s">
        <v>1072</v>
      </c>
      <c r="I125" s="36"/>
      <c r="J125" s="36"/>
      <c r="K125" s="209"/>
      <c r="L125" s="38"/>
      <c r="M125" s="217" t="s">
        <v>76</v>
      </c>
      <c r="N125" s="214" t="s">
        <v>2126</v>
      </c>
      <c r="O125" s="33"/>
      <c r="P125" s="207"/>
      <c r="R125" s="218"/>
      <c r="S125" s="210" t="s">
        <v>76</v>
      </c>
      <c r="T125" s="216" t="s">
        <v>155</v>
      </c>
      <c r="U125" s="36"/>
      <c r="V125" s="36"/>
      <c r="W125" s="209"/>
    </row>
    <row r="126" spans="1:23" s="39" customFormat="1" ht="12.75" customHeight="1">
      <c r="A126" s="213" t="s">
        <v>79</v>
      </c>
      <c r="B126" s="214" t="s">
        <v>415</v>
      </c>
      <c r="C126" s="45"/>
      <c r="D126" s="207"/>
      <c r="F126" s="36"/>
      <c r="G126" s="208" t="s">
        <v>79</v>
      </c>
      <c r="H126" s="216" t="s">
        <v>2127</v>
      </c>
      <c r="I126" s="95"/>
      <c r="J126" s="108" t="s">
        <v>96</v>
      </c>
      <c r="K126" s="97"/>
      <c r="L126" s="38"/>
      <c r="M126" s="213" t="s">
        <v>79</v>
      </c>
      <c r="N126" s="214" t="s">
        <v>1062</v>
      </c>
      <c r="O126" s="45"/>
      <c r="P126" s="207"/>
      <c r="R126" s="36"/>
      <c r="S126" s="208" t="s">
        <v>79</v>
      </c>
      <c r="T126" s="216" t="s">
        <v>951</v>
      </c>
      <c r="U126" s="95"/>
      <c r="V126" s="108" t="s">
        <v>96</v>
      </c>
      <c r="W126" s="97"/>
    </row>
    <row r="127" spans="1:23" s="39" customFormat="1" ht="12.75" customHeight="1">
      <c r="A127" s="220"/>
      <c r="B127" s="45"/>
      <c r="C127" s="208"/>
      <c r="D127" s="207"/>
      <c r="E127" s="208" t="s">
        <v>70</v>
      </c>
      <c r="F127" s="35" t="s">
        <v>158</v>
      </c>
      <c r="G127" s="36"/>
      <c r="H127" s="221"/>
      <c r="I127" s="112" t="s">
        <v>100</v>
      </c>
      <c r="J127" s="113" t="s">
        <v>2128</v>
      </c>
      <c r="K127" s="97"/>
      <c r="L127" s="38"/>
      <c r="M127" s="220"/>
      <c r="N127" s="45"/>
      <c r="O127" s="208"/>
      <c r="P127" s="207"/>
      <c r="Q127" s="208" t="s">
        <v>70</v>
      </c>
      <c r="R127" s="35" t="s">
        <v>1437</v>
      </c>
      <c r="S127" s="36"/>
      <c r="T127" s="221"/>
      <c r="U127" s="112" t="s">
        <v>100</v>
      </c>
      <c r="V127" s="113" t="s">
        <v>2129</v>
      </c>
      <c r="W127" s="97"/>
    </row>
    <row r="128" spans="1:23" s="39" customFormat="1" ht="12.75" customHeight="1">
      <c r="A128" s="206"/>
      <c r="B128" s="114" t="s">
        <v>104</v>
      </c>
      <c r="C128" s="33"/>
      <c r="D128" s="207"/>
      <c r="E128" s="210" t="s">
        <v>73</v>
      </c>
      <c r="F128" s="35" t="s">
        <v>2130</v>
      </c>
      <c r="G128" s="36"/>
      <c r="H128" s="42"/>
      <c r="I128" s="112" t="s">
        <v>5</v>
      </c>
      <c r="J128" s="115" t="s">
        <v>2128</v>
      </c>
      <c r="K128" s="97"/>
      <c r="L128" s="38"/>
      <c r="M128" s="206"/>
      <c r="N128" s="114" t="s">
        <v>104</v>
      </c>
      <c r="O128" s="33"/>
      <c r="P128" s="207"/>
      <c r="Q128" s="210" t="s">
        <v>73</v>
      </c>
      <c r="R128" s="35" t="s">
        <v>781</v>
      </c>
      <c r="S128" s="36"/>
      <c r="T128" s="42"/>
      <c r="U128" s="112" t="s">
        <v>5</v>
      </c>
      <c r="V128" s="115" t="s">
        <v>2129</v>
      </c>
      <c r="W128" s="97"/>
    </row>
    <row r="129" spans="1:23" s="39" customFormat="1" ht="12.75" customHeight="1">
      <c r="A129" s="206"/>
      <c r="B129" s="114" t="s">
        <v>2131</v>
      </c>
      <c r="C129" s="33"/>
      <c r="D129" s="207"/>
      <c r="E129" s="210" t="s">
        <v>76</v>
      </c>
      <c r="F129" s="35" t="s">
        <v>2132</v>
      </c>
      <c r="G129" s="211"/>
      <c r="H129" s="42"/>
      <c r="I129" s="112" t="s">
        <v>109</v>
      </c>
      <c r="J129" s="115" t="s">
        <v>2133</v>
      </c>
      <c r="K129" s="97"/>
      <c r="L129" s="38"/>
      <c r="M129" s="206"/>
      <c r="N129" s="114" t="s">
        <v>2134</v>
      </c>
      <c r="O129" s="33"/>
      <c r="P129" s="207"/>
      <c r="Q129" s="210" t="s">
        <v>76</v>
      </c>
      <c r="R129" s="35" t="s">
        <v>289</v>
      </c>
      <c r="S129" s="211"/>
      <c r="T129" s="42"/>
      <c r="U129" s="112" t="s">
        <v>109</v>
      </c>
      <c r="V129" s="115" t="s">
        <v>2135</v>
      </c>
      <c r="W129" s="97"/>
    </row>
    <row r="130" spans="1:23" s="39" customFormat="1" ht="12.75" customHeight="1">
      <c r="A130" s="222"/>
      <c r="B130" s="43"/>
      <c r="C130" s="43"/>
      <c r="D130" s="207"/>
      <c r="E130" s="208" t="s">
        <v>79</v>
      </c>
      <c r="F130" s="219" t="s">
        <v>265</v>
      </c>
      <c r="G130" s="43"/>
      <c r="H130" s="43"/>
      <c r="I130" s="118" t="s">
        <v>115</v>
      </c>
      <c r="J130" s="115" t="s">
        <v>2136</v>
      </c>
      <c r="K130" s="119"/>
      <c r="L130" s="46"/>
      <c r="M130" s="222"/>
      <c r="N130" s="43"/>
      <c r="O130" s="43"/>
      <c r="P130" s="207"/>
      <c r="Q130" s="208" t="s">
        <v>79</v>
      </c>
      <c r="R130" s="214" t="s">
        <v>1132</v>
      </c>
      <c r="S130" s="43"/>
      <c r="T130" s="43"/>
      <c r="U130" s="118" t="s">
        <v>115</v>
      </c>
      <c r="V130" s="115" t="s">
        <v>2135</v>
      </c>
      <c r="W130" s="119"/>
    </row>
    <row r="131" spans="1:23" ht="4.5" customHeight="1">
      <c r="A131" s="223"/>
      <c r="B131" s="224"/>
      <c r="C131" s="225"/>
      <c r="D131" s="226"/>
      <c r="E131" s="227"/>
      <c r="F131" s="228"/>
      <c r="G131" s="229"/>
      <c r="H131" s="229"/>
      <c r="I131" s="225"/>
      <c r="J131" s="224"/>
      <c r="K131" s="230"/>
      <c r="M131" s="223"/>
      <c r="N131" s="224"/>
      <c r="O131" s="225"/>
      <c r="P131" s="226"/>
      <c r="Q131" s="227"/>
      <c r="R131" s="228"/>
      <c r="S131" s="229"/>
      <c r="T131" s="229"/>
      <c r="U131" s="225"/>
      <c r="V131" s="224"/>
      <c r="W131" s="230"/>
    </row>
    <row r="132" spans="1:23" ht="12.75" customHeight="1">
      <c r="A132" s="130"/>
      <c r="B132" s="130" t="s">
        <v>117</v>
      </c>
      <c r="C132" s="131"/>
      <c r="D132" s="132" t="s">
        <v>118</v>
      </c>
      <c r="E132" s="132" t="s">
        <v>119</v>
      </c>
      <c r="F132" s="132" t="s">
        <v>120</v>
      </c>
      <c r="G132" s="133" t="s">
        <v>121</v>
      </c>
      <c r="H132" s="134"/>
      <c r="I132" s="131" t="s">
        <v>122</v>
      </c>
      <c r="J132" s="132" t="s">
        <v>117</v>
      </c>
      <c r="K132" s="130" t="s">
        <v>123</v>
      </c>
      <c r="L132" s="26">
        <v>150</v>
      </c>
      <c r="M132" s="130"/>
      <c r="N132" s="130" t="s">
        <v>117</v>
      </c>
      <c r="O132" s="131"/>
      <c r="P132" s="132" t="s">
        <v>118</v>
      </c>
      <c r="Q132" s="132" t="s">
        <v>119</v>
      </c>
      <c r="R132" s="132" t="s">
        <v>120</v>
      </c>
      <c r="S132" s="133" t="s">
        <v>121</v>
      </c>
      <c r="T132" s="134"/>
      <c r="U132" s="131" t="s">
        <v>122</v>
      </c>
      <c r="V132" s="132" t="s">
        <v>117</v>
      </c>
      <c r="W132" s="130" t="s">
        <v>123</v>
      </c>
    </row>
    <row r="133" spans="1:23" ht="12.75">
      <c r="A133" s="136" t="s">
        <v>123</v>
      </c>
      <c r="B133" s="179" t="s">
        <v>124</v>
      </c>
      <c r="C133" s="180" t="s">
        <v>125</v>
      </c>
      <c r="D133" s="181" t="s">
        <v>126</v>
      </c>
      <c r="E133" s="181" t="s">
        <v>127</v>
      </c>
      <c r="F133" s="181"/>
      <c r="G133" s="139" t="s">
        <v>125</v>
      </c>
      <c r="H133" s="139" t="s">
        <v>122</v>
      </c>
      <c r="I133" s="137"/>
      <c r="J133" s="136" t="s">
        <v>124</v>
      </c>
      <c r="K133" s="136"/>
      <c r="L133" s="26">
        <v>150</v>
      </c>
      <c r="M133" s="136" t="s">
        <v>123</v>
      </c>
      <c r="N133" s="179" t="s">
        <v>124</v>
      </c>
      <c r="O133" s="180" t="s">
        <v>125</v>
      </c>
      <c r="P133" s="181" t="s">
        <v>126</v>
      </c>
      <c r="Q133" s="181" t="s">
        <v>127</v>
      </c>
      <c r="R133" s="181"/>
      <c r="S133" s="139" t="s">
        <v>125</v>
      </c>
      <c r="T133" s="139" t="s">
        <v>122</v>
      </c>
      <c r="U133" s="137"/>
      <c r="V133" s="136" t="s">
        <v>124</v>
      </c>
      <c r="W133" s="136"/>
    </row>
    <row r="134" spans="1:23" ht="16.5" customHeight="1">
      <c r="A134" s="141">
        <v>-0.5</v>
      </c>
      <c r="B134" s="142">
        <v>1</v>
      </c>
      <c r="C134" s="143">
        <v>7</v>
      </c>
      <c r="D134" s="182" t="s">
        <v>179</v>
      </c>
      <c r="E134" s="144" t="s">
        <v>115</v>
      </c>
      <c r="F134" s="145">
        <v>11</v>
      </c>
      <c r="G134" s="146"/>
      <c r="H134" s="146">
        <v>450</v>
      </c>
      <c r="I134" s="147">
        <v>8</v>
      </c>
      <c r="J134" s="148">
        <v>5</v>
      </c>
      <c r="K134" s="149">
        <v>0.5</v>
      </c>
      <c r="L134" s="26"/>
      <c r="M134" s="141">
        <v>1.875</v>
      </c>
      <c r="N134" s="142">
        <v>6</v>
      </c>
      <c r="O134" s="143">
        <v>7</v>
      </c>
      <c r="P134" s="182" t="s">
        <v>134</v>
      </c>
      <c r="Q134" s="144" t="s">
        <v>100</v>
      </c>
      <c r="R134" s="145">
        <v>9</v>
      </c>
      <c r="S134" s="146">
        <v>110</v>
      </c>
      <c r="T134" s="146"/>
      <c r="U134" s="147">
        <v>8</v>
      </c>
      <c r="V134" s="148">
        <v>0</v>
      </c>
      <c r="W134" s="149">
        <v>-1.875</v>
      </c>
    </row>
    <row r="135" spans="1:23" ht="16.5" customHeight="1">
      <c r="A135" s="141">
        <v>0.5</v>
      </c>
      <c r="B135" s="142">
        <v>5</v>
      </c>
      <c r="C135" s="143">
        <v>3</v>
      </c>
      <c r="D135" s="182" t="s">
        <v>179</v>
      </c>
      <c r="E135" s="144" t="s">
        <v>115</v>
      </c>
      <c r="F135" s="145">
        <v>10</v>
      </c>
      <c r="G135" s="146"/>
      <c r="H135" s="146">
        <v>420</v>
      </c>
      <c r="I135" s="147">
        <v>6</v>
      </c>
      <c r="J135" s="148">
        <v>1</v>
      </c>
      <c r="K135" s="149">
        <v>-0.5</v>
      </c>
      <c r="L135" s="26"/>
      <c r="M135" s="141">
        <v>0</v>
      </c>
      <c r="N135" s="142">
        <v>2</v>
      </c>
      <c r="O135" s="143">
        <v>3</v>
      </c>
      <c r="P135" s="182" t="s">
        <v>263</v>
      </c>
      <c r="Q135" s="144" t="s">
        <v>109</v>
      </c>
      <c r="R135" s="145">
        <v>6</v>
      </c>
      <c r="S135" s="146">
        <v>50</v>
      </c>
      <c r="T135" s="146"/>
      <c r="U135" s="147">
        <v>6</v>
      </c>
      <c r="V135" s="148">
        <v>4</v>
      </c>
      <c r="W135" s="149">
        <v>0</v>
      </c>
    </row>
    <row r="136" spans="1:23" ht="16.5" customHeight="1">
      <c r="A136" s="141">
        <v>0.5</v>
      </c>
      <c r="B136" s="142">
        <v>5</v>
      </c>
      <c r="C136" s="143">
        <v>5</v>
      </c>
      <c r="D136" s="182" t="s">
        <v>179</v>
      </c>
      <c r="E136" s="144" t="s">
        <v>115</v>
      </c>
      <c r="F136" s="145">
        <v>10</v>
      </c>
      <c r="G136" s="146"/>
      <c r="H136" s="146">
        <v>420</v>
      </c>
      <c r="I136" s="147">
        <v>2</v>
      </c>
      <c r="J136" s="148">
        <v>1</v>
      </c>
      <c r="K136" s="149">
        <v>-0.5</v>
      </c>
      <c r="L136" s="26"/>
      <c r="M136" s="141">
        <v>-4.875</v>
      </c>
      <c r="N136" s="142">
        <v>0</v>
      </c>
      <c r="O136" s="143">
        <v>5</v>
      </c>
      <c r="P136" s="182" t="s">
        <v>2137</v>
      </c>
      <c r="Q136" s="144" t="s">
        <v>115</v>
      </c>
      <c r="R136" s="145">
        <v>9</v>
      </c>
      <c r="S136" s="146"/>
      <c r="T136" s="146">
        <v>140</v>
      </c>
      <c r="U136" s="147">
        <v>2</v>
      </c>
      <c r="V136" s="148">
        <v>6</v>
      </c>
      <c r="W136" s="149">
        <v>4.875</v>
      </c>
    </row>
    <row r="137" spans="1:23" ht="16.5" customHeight="1">
      <c r="A137" s="141">
        <v>-0.5</v>
      </c>
      <c r="B137" s="142">
        <v>1</v>
      </c>
      <c r="C137" s="143">
        <v>1</v>
      </c>
      <c r="D137" s="182" t="s">
        <v>179</v>
      </c>
      <c r="E137" s="144" t="s">
        <v>115</v>
      </c>
      <c r="F137" s="145">
        <v>11</v>
      </c>
      <c r="G137" s="146"/>
      <c r="H137" s="146">
        <v>450</v>
      </c>
      <c r="I137" s="147">
        <v>4</v>
      </c>
      <c r="J137" s="148">
        <v>5</v>
      </c>
      <c r="K137" s="149">
        <v>0.5</v>
      </c>
      <c r="L137" s="26"/>
      <c r="M137" s="141">
        <v>1</v>
      </c>
      <c r="N137" s="142">
        <v>4</v>
      </c>
      <c r="O137" s="143">
        <v>1</v>
      </c>
      <c r="P137" s="190" t="s">
        <v>261</v>
      </c>
      <c r="Q137" s="144" t="s">
        <v>100</v>
      </c>
      <c r="R137" s="145">
        <v>7</v>
      </c>
      <c r="S137" s="146">
        <v>90</v>
      </c>
      <c r="T137" s="146"/>
      <c r="U137" s="147">
        <v>4</v>
      </c>
      <c r="V137" s="148">
        <v>2</v>
      </c>
      <c r="W137" s="149">
        <v>-1</v>
      </c>
    </row>
    <row r="138" spans="1:23" s="39" customFormat="1" ht="9.75" customHeight="1">
      <c r="A138" s="27"/>
      <c r="B138" s="27"/>
      <c r="C138" s="54"/>
      <c r="D138" s="27"/>
      <c r="E138" s="27"/>
      <c r="F138" s="27"/>
      <c r="G138" s="27"/>
      <c r="H138" s="27"/>
      <c r="I138" s="54"/>
      <c r="J138" s="27"/>
      <c r="K138" s="27"/>
      <c r="L138" s="52"/>
      <c r="M138" s="27"/>
      <c r="N138" s="27"/>
      <c r="O138" s="54"/>
      <c r="P138" s="27"/>
      <c r="Q138" s="27"/>
      <c r="R138" s="27"/>
      <c r="S138" s="27"/>
      <c r="T138" s="27"/>
      <c r="U138" s="54"/>
      <c r="V138" s="27"/>
      <c r="W138" s="27"/>
    </row>
    <row r="139" spans="1:23" s="39" customFormat="1" ht="15">
      <c r="A139" s="18"/>
      <c r="B139" s="19" t="s">
        <v>61</v>
      </c>
      <c r="C139" s="20"/>
      <c r="D139" s="19"/>
      <c r="E139" s="21" t="s">
        <v>337</v>
      </c>
      <c r="F139" s="22"/>
      <c r="G139" s="23" t="s">
        <v>63</v>
      </c>
      <c r="H139" s="23"/>
      <c r="I139" s="24" t="s">
        <v>64</v>
      </c>
      <c r="J139" s="24"/>
      <c r="K139" s="25"/>
      <c r="L139" s="26">
        <v>150</v>
      </c>
      <c r="M139" s="18"/>
      <c r="N139" s="19" t="s">
        <v>61</v>
      </c>
      <c r="O139" s="20"/>
      <c r="P139" s="19"/>
      <c r="Q139" s="21" t="s">
        <v>338</v>
      </c>
      <c r="R139" s="22"/>
      <c r="S139" s="23" t="s">
        <v>63</v>
      </c>
      <c r="T139" s="23"/>
      <c r="U139" s="24" t="s">
        <v>66</v>
      </c>
      <c r="V139" s="24"/>
      <c r="W139" s="25"/>
    </row>
    <row r="140" spans="1:23" s="39" customFormat="1" ht="12.75">
      <c r="A140" s="28"/>
      <c r="B140" s="28"/>
      <c r="C140" s="29"/>
      <c r="D140" s="30"/>
      <c r="E140" s="30"/>
      <c r="F140" s="30"/>
      <c r="G140" s="31" t="s">
        <v>67</v>
      </c>
      <c r="H140" s="31"/>
      <c r="I140" s="24" t="s">
        <v>141</v>
      </c>
      <c r="J140" s="24"/>
      <c r="K140" s="25"/>
      <c r="L140" s="26">
        <v>150</v>
      </c>
      <c r="M140" s="28"/>
      <c r="N140" s="28"/>
      <c r="O140" s="29"/>
      <c r="P140" s="30"/>
      <c r="Q140" s="30"/>
      <c r="R140" s="30"/>
      <c r="S140" s="31" t="s">
        <v>67</v>
      </c>
      <c r="T140" s="31"/>
      <c r="U140" s="24" t="s">
        <v>68</v>
      </c>
      <c r="V140" s="24"/>
      <c r="W140" s="25"/>
    </row>
    <row r="141" spans="1:23" s="39" customFormat="1" ht="4.5" customHeight="1">
      <c r="A141" s="198"/>
      <c r="B141" s="199"/>
      <c r="C141" s="200"/>
      <c r="D141" s="201"/>
      <c r="E141" s="202"/>
      <c r="F141" s="203"/>
      <c r="G141" s="204"/>
      <c r="H141" s="204"/>
      <c r="I141" s="200"/>
      <c r="J141" s="199"/>
      <c r="K141" s="205"/>
      <c r="L141" s="26"/>
      <c r="M141" s="198"/>
      <c r="N141" s="199"/>
      <c r="O141" s="200"/>
      <c r="P141" s="201"/>
      <c r="Q141" s="202"/>
      <c r="R141" s="203"/>
      <c r="S141" s="204"/>
      <c r="T141" s="204"/>
      <c r="U141" s="200"/>
      <c r="V141" s="199"/>
      <c r="W141" s="205"/>
    </row>
    <row r="142" spans="1:23" s="39" customFormat="1" ht="12.75" customHeight="1">
      <c r="A142" s="206"/>
      <c r="B142" s="32"/>
      <c r="C142" s="33"/>
      <c r="D142" s="207"/>
      <c r="E142" s="208" t="s">
        <v>70</v>
      </c>
      <c r="F142" s="35" t="s">
        <v>74</v>
      </c>
      <c r="G142" s="36"/>
      <c r="H142" s="42"/>
      <c r="I142" s="42"/>
      <c r="J142" s="275"/>
      <c r="K142" s="209"/>
      <c r="L142" s="38"/>
      <c r="M142" s="206"/>
      <c r="N142" s="32"/>
      <c r="O142" s="33"/>
      <c r="P142" s="207"/>
      <c r="Q142" s="208" t="s">
        <v>70</v>
      </c>
      <c r="R142" s="35" t="s">
        <v>576</v>
      </c>
      <c r="S142" s="36"/>
      <c r="T142" s="42"/>
      <c r="U142" s="42"/>
      <c r="V142" s="275"/>
      <c r="W142" s="209"/>
    </row>
    <row r="143" spans="1:23" s="39" customFormat="1" ht="12.75" customHeight="1">
      <c r="A143" s="206"/>
      <c r="B143" s="32"/>
      <c r="C143" s="33"/>
      <c r="D143" s="207"/>
      <c r="E143" s="210" t="s">
        <v>73</v>
      </c>
      <c r="F143" s="35" t="s">
        <v>1112</v>
      </c>
      <c r="G143" s="211"/>
      <c r="H143" s="42"/>
      <c r="I143" s="44"/>
      <c r="J143" s="276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11.1</v>
      </c>
      <c r="K143" s="277"/>
      <c r="L143" s="38"/>
      <c r="M143" s="206"/>
      <c r="N143" s="32"/>
      <c r="O143" s="33"/>
      <c r="P143" s="207"/>
      <c r="Q143" s="210" t="s">
        <v>73</v>
      </c>
      <c r="R143" s="35" t="s">
        <v>456</v>
      </c>
      <c r="S143" s="211"/>
      <c r="T143" s="42"/>
      <c r="U143" s="44"/>
      <c r="V143" s="276">
        <f>IF(R142&amp;R143&amp;R144&amp;R145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14.1</v>
      </c>
      <c r="W143" s="277"/>
    </row>
    <row r="144" spans="1:23" s="39" customFormat="1" ht="12.75" customHeight="1">
      <c r="A144" s="206"/>
      <c r="B144" s="32"/>
      <c r="C144" s="33"/>
      <c r="D144" s="207"/>
      <c r="E144" s="210" t="s">
        <v>76</v>
      </c>
      <c r="F144" s="35" t="s">
        <v>2138</v>
      </c>
      <c r="G144" s="36"/>
      <c r="H144" s="42"/>
      <c r="I144" s="278">
        <f>IF(J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11.1</v>
      </c>
      <c r="J144" s="276" t="str">
        <f>IF(J143="","","+")</f>
        <v>+</v>
      </c>
      <c r="K144" s="279">
        <f>IF(J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10.1</v>
      </c>
      <c r="L144" s="38"/>
      <c r="M144" s="206"/>
      <c r="N144" s="32"/>
      <c r="O144" s="33"/>
      <c r="P144" s="207"/>
      <c r="Q144" s="210" t="s">
        <v>76</v>
      </c>
      <c r="R144" s="35" t="s">
        <v>2139</v>
      </c>
      <c r="S144" s="36"/>
      <c r="T144" s="42"/>
      <c r="U144" s="278">
        <f>IF(V143="","",(LEN(N146&amp;N147&amp;N148&amp;N149)-LEN(SUBSTITUTE(N146&amp;N147&amp;N148&amp;N149,"Т","")))*4+(LEN(N146&amp;N147&amp;N148&amp;N149)-LEN(SUBSTITUTE(N146&amp;N147&amp;N148&amp;N149,"К","")))*3+(LEN(N146&amp;N147&amp;N148&amp;N149)-LEN(SUBSTITUTE(N146&amp;N147&amp;N148&amp;N149,"Д","")))*2+(LEN(N146&amp;N147&amp;N148&amp;N149)-LEN(SUBSTITUTE(N146&amp;N147&amp;N148&amp;N149,"В","")))+0.1)</f>
        <v>13.1</v>
      </c>
      <c r="V144" s="276" t="str">
        <f>IF(V143="","","+")</f>
        <v>+</v>
      </c>
      <c r="W144" s="279">
        <f>IF(V143="","",(LEN(T146&amp;T147&amp;T148&amp;T149)-LEN(SUBSTITUTE(T146&amp;T147&amp;T148&amp;T149,"Т","")))*4+(LEN(T146&amp;T147&amp;T148&amp;T149)-LEN(SUBSTITUTE(T146&amp;T147&amp;T148&amp;T149,"К","")))*3+(LEN(T146&amp;T147&amp;T148&amp;T149)-LEN(SUBSTITUTE(T146&amp;T147&amp;T148&amp;T149,"Д","")))*2+(LEN(T146&amp;T147&amp;T148&amp;T149)-LEN(SUBSTITUTE(T146&amp;T147&amp;T148&amp;T149,"В","")))+0.1)</f>
        <v>13.1</v>
      </c>
    </row>
    <row r="145" spans="1:23" s="39" customFormat="1" ht="12.75" customHeight="1">
      <c r="A145" s="206"/>
      <c r="B145" s="32"/>
      <c r="C145" s="33"/>
      <c r="D145" s="207"/>
      <c r="E145" s="208" t="s">
        <v>79</v>
      </c>
      <c r="F145" s="35" t="s">
        <v>450</v>
      </c>
      <c r="G145" s="36"/>
      <c r="H145" s="42"/>
      <c r="I145" s="44"/>
      <c r="J145" s="276">
        <f>IF(J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K145" s="277"/>
      <c r="L145" s="38"/>
      <c r="M145" s="206"/>
      <c r="N145" s="32"/>
      <c r="O145" s="33"/>
      <c r="P145" s="207"/>
      <c r="Q145" s="208" t="s">
        <v>79</v>
      </c>
      <c r="R145" s="35" t="s">
        <v>163</v>
      </c>
      <c r="S145" s="36"/>
      <c r="T145" s="42"/>
      <c r="U145" s="44"/>
      <c r="V145" s="276">
        <f>IF(V143="","",(LEN(R150&amp;R151&amp;R152&amp;R153)-LEN(SUBSTITUTE(R150&amp;R151&amp;R152&amp;R153,"Т","")))*4+(LEN(R150&amp;R151&amp;R152&amp;R153)-LEN(SUBSTITUTE(R150&amp;R151&amp;R152&amp;R153,"К","")))*3+(LEN(R150&amp;R151&amp;R152&amp;R153)-LEN(SUBSTITUTE(R150&amp;R151&amp;R152&amp;R153,"Д","")))*2+(LEN(R150&amp;R151&amp;R152&amp;R153)-LEN(SUBSTITUTE(R150&amp;R151&amp;R152&amp;R153,"В","")))+0.1)</f>
        <v>0.1</v>
      </c>
      <c r="W145" s="277"/>
    </row>
    <row r="146" spans="1:23" s="39" customFormat="1" ht="12.75" customHeight="1">
      <c r="A146" s="213" t="s">
        <v>70</v>
      </c>
      <c r="B146" s="214" t="s">
        <v>536</v>
      </c>
      <c r="C146" s="33"/>
      <c r="D146" s="207"/>
      <c r="F146" s="36"/>
      <c r="G146" s="208" t="s">
        <v>70</v>
      </c>
      <c r="H146" s="216" t="s">
        <v>441</v>
      </c>
      <c r="I146" s="36"/>
      <c r="J146" s="211"/>
      <c r="K146" s="209"/>
      <c r="L146" s="38"/>
      <c r="M146" s="213" t="s">
        <v>70</v>
      </c>
      <c r="N146" s="214" t="s">
        <v>870</v>
      </c>
      <c r="O146" s="33"/>
      <c r="P146" s="207"/>
      <c r="R146" s="36"/>
      <c r="S146" s="208" t="s">
        <v>70</v>
      </c>
      <c r="T146" s="216" t="s">
        <v>1742</v>
      </c>
      <c r="U146" s="36"/>
      <c r="V146" s="211"/>
      <c r="W146" s="209"/>
    </row>
    <row r="147" spans="1:23" s="39" customFormat="1" ht="12.75" customHeight="1">
      <c r="A147" s="217" t="s">
        <v>73</v>
      </c>
      <c r="B147" s="214" t="s">
        <v>2140</v>
      </c>
      <c r="C147" s="45"/>
      <c r="D147" s="207"/>
      <c r="F147" s="218"/>
      <c r="G147" s="210" t="s">
        <v>73</v>
      </c>
      <c r="H147" s="216" t="s">
        <v>231</v>
      </c>
      <c r="I147" s="36"/>
      <c r="J147" s="211"/>
      <c r="K147" s="209"/>
      <c r="L147" s="38"/>
      <c r="M147" s="217" t="s">
        <v>73</v>
      </c>
      <c r="N147" s="214" t="s">
        <v>963</v>
      </c>
      <c r="O147" s="45"/>
      <c r="P147" s="207"/>
      <c r="R147" s="218"/>
      <c r="S147" s="210" t="s">
        <v>73</v>
      </c>
      <c r="T147" s="216" t="s">
        <v>480</v>
      </c>
      <c r="U147" s="36"/>
      <c r="V147" s="211"/>
      <c r="W147" s="209"/>
    </row>
    <row r="148" spans="1:23" s="39" customFormat="1" ht="12.75" customHeight="1">
      <c r="A148" s="217" t="s">
        <v>76</v>
      </c>
      <c r="B148" s="219" t="s">
        <v>420</v>
      </c>
      <c r="C148" s="33"/>
      <c r="D148" s="207"/>
      <c r="F148" s="218"/>
      <c r="G148" s="210" t="s">
        <v>76</v>
      </c>
      <c r="H148" s="216" t="s">
        <v>2141</v>
      </c>
      <c r="I148" s="36"/>
      <c r="J148" s="36"/>
      <c r="K148" s="209"/>
      <c r="L148" s="38"/>
      <c r="M148" s="217" t="s">
        <v>76</v>
      </c>
      <c r="N148" s="214" t="s">
        <v>369</v>
      </c>
      <c r="O148" s="33"/>
      <c r="P148" s="207"/>
      <c r="R148" s="218"/>
      <c r="S148" s="210" t="s">
        <v>76</v>
      </c>
      <c r="T148" s="216" t="s">
        <v>393</v>
      </c>
      <c r="U148" s="36"/>
      <c r="V148" s="36"/>
      <c r="W148" s="209"/>
    </row>
    <row r="149" spans="1:23" s="39" customFormat="1" ht="12.75" customHeight="1">
      <c r="A149" s="213" t="s">
        <v>79</v>
      </c>
      <c r="B149" s="214" t="s">
        <v>2142</v>
      </c>
      <c r="C149" s="45"/>
      <c r="D149" s="207"/>
      <c r="F149" s="36"/>
      <c r="G149" s="208" t="s">
        <v>79</v>
      </c>
      <c r="H149" s="216" t="s">
        <v>1132</v>
      </c>
      <c r="I149" s="95"/>
      <c r="J149" s="108" t="s">
        <v>96</v>
      </c>
      <c r="K149" s="97"/>
      <c r="L149" s="38"/>
      <c r="M149" s="213" t="s">
        <v>79</v>
      </c>
      <c r="N149" s="214" t="s">
        <v>418</v>
      </c>
      <c r="O149" s="45"/>
      <c r="P149" s="207"/>
      <c r="R149" s="36"/>
      <c r="S149" s="208" t="s">
        <v>79</v>
      </c>
      <c r="T149" s="216" t="s">
        <v>1019</v>
      </c>
      <c r="U149" s="95"/>
      <c r="V149" s="108" t="s">
        <v>96</v>
      </c>
      <c r="W149" s="97"/>
    </row>
    <row r="150" spans="1:23" s="39" customFormat="1" ht="12.75" customHeight="1">
      <c r="A150" s="220"/>
      <c r="B150" s="45"/>
      <c r="C150" s="208"/>
      <c r="D150" s="207"/>
      <c r="E150" s="208" t="s">
        <v>70</v>
      </c>
      <c r="F150" s="35" t="s">
        <v>458</v>
      </c>
      <c r="G150" s="36"/>
      <c r="H150" s="221"/>
      <c r="I150" s="112" t="s">
        <v>100</v>
      </c>
      <c r="J150" s="113" t="s">
        <v>2143</v>
      </c>
      <c r="K150" s="97"/>
      <c r="L150" s="38"/>
      <c r="M150" s="220"/>
      <c r="N150" s="45"/>
      <c r="O150" s="208"/>
      <c r="P150" s="207"/>
      <c r="Q150" s="208" t="s">
        <v>70</v>
      </c>
      <c r="R150" s="212" t="s">
        <v>2144</v>
      </c>
      <c r="S150" s="36"/>
      <c r="T150" s="221"/>
      <c r="U150" s="112" t="s">
        <v>100</v>
      </c>
      <c r="V150" s="113" t="s">
        <v>2145</v>
      </c>
      <c r="W150" s="97"/>
    </row>
    <row r="151" spans="1:23" s="39" customFormat="1" ht="12.75" customHeight="1">
      <c r="A151" s="206"/>
      <c r="B151" s="114" t="s">
        <v>104</v>
      </c>
      <c r="C151" s="33"/>
      <c r="D151" s="207"/>
      <c r="E151" s="210" t="s">
        <v>73</v>
      </c>
      <c r="F151" s="35" t="s">
        <v>2146</v>
      </c>
      <c r="G151" s="36"/>
      <c r="H151" s="42"/>
      <c r="I151" s="112" t="s">
        <v>5</v>
      </c>
      <c r="J151" s="115" t="s">
        <v>2143</v>
      </c>
      <c r="K151" s="97"/>
      <c r="L151" s="38"/>
      <c r="M151" s="206"/>
      <c r="N151" s="114" t="s">
        <v>104</v>
      </c>
      <c r="O151" s="33"/>
      <c r="P151" s="207"/>
      <c r="Q151" s="210" t="s">
        <v>73</v>
      </c>
      <c r="R151" s="35" t="s">
        <v>78</v>
      </c>
      <c r="S151" s="36"/>
      <c r="T151" s="42"/>
      <c r="U151" s="112" t="s">
        <v>5</v>
      </c>
      <c r="V151" s="115" t="s">
        <v>2145</v>
      </c>
      <c r="W151" s="97"/>
    </row>
    <row r="152" spans="1:23" s="39" customFormat="1" ht="12.75" customHeight="1">
      <c r="A152" s="206"/>
      <c r="B152" s="114" t="s">
        <v>2147</v>
      </c>
      <c r="C152" s="33"/>
      <c r="D152" s="207"/>
      <c r="E152" s="210" t="s">
        <v>76</v>
      </c>
      <c r="F152" s="35" t="s">
        <v>233</v>
      </c>
      <c r="G152" s="211"/>
      <c r="H152" s="42"/>
      <c r="I152" s="112" t="s">
        <v>109</v>
      </c>
      <c r="J152" s="115" t="s">
        <v>2148</v>
      </c>
      <c r="K152" s="97"/>
      <c r="L152" s="38"/>
      <c r="M152" s="206"/>
      <c r="N152" s="114" t="s">
        <v>2149</v>
      </c>
      <c r="O152" s="33"/>
      <c r="P152" s="207"/>
      <c r="Q152" s="210" t="s">
        <v>76</v>
      </c>
      <c r="R152" s="212" t="s">
        <v>2150</v>
      </c>
      <c r="S152" s="211"/>
      <c r="T152" s="42"/>
      <c r="U152" s="112" t="s">
        <v>109</v>
      </c>
      <c r="V152" s="115" t="s">
        <v>2151</v>
      </c>
      <c r="W152" s="97"/>
    </row>
    <row r="153" spans="1:23" s="39" customFormat="1" ht="12.75" customHeight="1">
      <c r="A153" s="222"/>
      <c r="B153" s="43"/>
      <c r="C153" s="43"/>
      <c r="D153" s="207"/>
      <c r="E153" s="208" t="s">
        <v>79</v>
      </c>
      <c r="F153" s="219" t="s">
        <v>345</v>
      </c>
      <c r="G153" s="43"/>
      <c r="H153" s="43"/>
      <c r="I153" s="118" t="s">
        <v>115</v>
      </c>
      <c r="J153" s="115" t="s">
        <v>2148</v>
      </c>
      <c r="K153" s="119"/>
      <c r="L153" s="46"/>
      <c r="M153" s="222"/>
      <c r="N153" s="43"/>
      <c r="O153" s="43"/>
      <c r="P153" s="207"/>
      <c r="Q153" s="208" t="s">
        <v>79</v>
      </c>
      <c r="R153" s="214" t="s">
        <v>1421</v>
      </c>
      <c r="S153" s="43"/>
      <c r="T153" s="43"/>
      <c r="U153" s="118" t="s">
        <v>115</v>
      </c>
      <c r="V153" s="115" t="s">
        <v>2151</v>
      </c>
      <c r="W153" s="119"/>
    </row>
    <row r="154" spans="1:23" ht="4.5" customHeight="1">
      <c r="A154" s="223"/>
      <c r="B154" s="224"/>
      <c r="C154" s="225"/>
      <c r="D154" s="226"/>
      <c r="E154" s="227"/>
      <c r="F154" s="228"/>
      <c r="G154" s="229"/>
      <c r="H154" s="229"/>
      <c r="I154" s="225"/>
      <c r="J154" s="224"/>
      <c r="K154" s="230"/>
      <c r="M154" s="223"/>
      <c r="N154" s="224"/>
      <c r="O154" s="225"/>
      <c r="P154" s="226"/>
      <c r="Q154" s="227"/>
      <c r="R154" s="228"/>
      <c r="S154" s="229"/>
      <c r="T154" s="229"/>
      <c r="U154" s="225"/>
      <c r="V154" s="224"/>
      <c r="W154" s="230"/>
    </row>
    <row r="155" spans="1:23" ht="12.75" customHeight="1">
      <c r="A155" s="130"/>
      <c r="B155" s="130" t="s">
        <v>117</v>
      </c>
      <c r="C155" s="131"/>
      <c r="D155" s="132" t="s">
        <v>118</v>
      </c>
      <c r="E155" s="132" t="s">
        <v>119</v>
      </c>
      <c r="F155" s="132" t="s">
        <v>120</v>
      </c>
      <c r="G155" s="133" t="s">
        <v>121</v>
      </c>
      <c r="H155" s="134"/>
      <c r="I155" s="131" t="s">
        <v>122</v>
      </c>
      <c r="J155" s="132" t="s">
        <v>117</v>
      </c>
      <c r="K155" s="130" t="s">
        <v>123</v>
      </c>
      <c r="L155" s="26">
        <v>150</v>
      </c>
      <c r="M155" s="130"/>
      <c r="N155" s="130" t="s">
        <v>117</v>
      </c>
      <c r="O155" s="131"/>
      <c r="P155" s="132" t="s">
        <v>118</v>
      </c>
      <c r="Q155" s="132" t="s">
        <v>119</v>
      </c>
      <c r="R155" s="132" t="s">
        <v>120</v>
      </c>
      <c r="S155" s="133" t="s">
        <v>121</v>
      </c>
      <c r="T155" s="134"/>
      <c r="U155" s="131" t="s">
        <v>122</v>
      </c>
      <c r="V155" s="132" t="s">
        <v>117</v>
      </c>
      <c r="W155" s="130" t="s">
        <v>123</v>
      </c>
    </row>
    <row r="156" spans="1:23" ht="12.75">
      <c r="A156" s="136" t="s">
        <v>123</v>
      </c>
      <c r="B156" s="179" t="s">
        <v>124</v>
      </c>
      <c r="C156" s="180" t="s">
        <v>125</v>
      </c>
      <c r="D156" s="181" t="s">
        <v>126</v>
      </c>
      <c r="E156" s="181" t="s">
        <v>127</v>
      </c>
      <c r="F156" s="181"/>
      <c r="G156" s="139" t="s">
        <v>125</v>
      </c>
      <c r="H156" s="139" t="s">
        <v>122</v>
      </c>
      <c r="I156" s="137"/>
      <c r="J156" s="136" t="s">
        <v>124</v>
      </c>
      <c r="K156" s="136"/>
      <c r="L156" s="26">
        <v>150</v>
      </c>
      <c r="M156" s="136" t="s">
        <v>123</v>
      </c>
      <c r="N156" s="179" t="s">
        <v>124</v>
      </c>
      <c r="O156" s="180" t="s">
        <v>125</v>
      </c>
      <c r="P156" s="181" t="s">
        <v>126</v>
      </c>
      <c r="Q156" s="181" t="s">
        <v>127</v>
      </c>
      <c r="R156" s="181"/>
      <c r="S156" s="139" t="s">
        <v>125</v>
      </c>
      <c r="T156" s="139" t="s">
        <v>122</v>
      </c>
      <c r="U156" s="137"/>
      <c r="V156" s="136" t="s">
        <v>124</v>
      </c>
      <c r="W156" s="136"/>
    </row>
    <row r="157" spans="1:23" ht="16.5" customHeight="1">
      <c r="A157" s="141">
        <v>-3.625</v>
      </c>
      <c r="B157" s="142">
        <v>0</v>
      </c>
      <c r="C157" s="143">
        <v>1</v>
      </c>
      <c r="D157" s="182" t="s">
        <v>134</v>
      </c>
      <c r="E157" s="144" t="s">
        <v>115</v>
      </c>
      <c r="F157" s="145">
        <v>8</v>
      </c>
      <c r="G157" s="146"/>
      <c r="H157" s="146">
        <v>90</v>
      </c>
      <c r="I157" s="147">
        <v>8</v>
      </c>
      <c r="J157" s="148">
        <v>6</v>
      </c>
      <c r="K157" s="149">
        <v>3.625</v>
      </c>
      <c r="L157" s="26"/>
      <c r="M157" s="141">
        <v>-1.375</v>
      </c>
      <c r="N157" s="142">
        <v>2</v>
      </c>
      <c r="O157" s="143">
        <v>1</v>
      </c>
      <c r="P157" s="182" t="s">
        <v>2152</v>
      </c>
      <c r="Q157" s="144" t="s">
        <v>115</v>
      </c>
      <c r="R157" s="145">
        <v>11</v>
      </c>
      <c r="S157" s="146"/>
      <c r="T157" s="146">
        <v>450</v>
      </c>
      <c r="U157" s="147">
        <v>8</v>
      </c>
      <c r="V157" s="148">
        <v>4</v>
      </c>
      <c r="W157" s="149">
        <v>1.375</v>
      </c>
    </row>
    <row r="158" spans="1:23" ht="16.5" customHeight="1">
      <c r="A158" s="141">
        <v>2.125</v>
      </c>
      <c r="B158" s="142">
        <v>6</v>
      </c>
      <c r="C158" s="143">
        <v>4</v>
      </c>
      <c r="D158" s="190" t="s">
        <v>261</v>
      </c>
      <c r="E158" s="144" t="s">
        <v>100</v>
      </c>
      <c r="F158" s="145">
        <v>8</v>
      </c>
      <c r="G158" s="146">
        <v>120</v>
      </c>
      <c r="H158" s="146"/>
      <c r="I158" s="147">
        <v>7</v>
      </c>
      <c r="J158" s="148">
        <v>0</v>
      </c>
      <c r="K158" s="149">
        <v>-2.125</v>
      </c>
      <c r="L158" s="26"/>
      <c r="M158" s="141">
        <v>-1.375</v>
      </c>
      <c r="N158" s="142">
        <v>2</v>
      </c>
      <c r="O158" s="143">
        <v>4</v>
      </c>
      <c r="P158" s="182" t="s">
        <v>2152</v>
      </c>
      <c r="Q158" s="144" t="s">
        <v>115</v>
      </c>
      <c r="R158" s="145">
        <v>11</v>
      </c>
      <c r="S158" s="146"/>
      <c r="T158" s="146">
        <v>450</v>
      </c>
      <c r="U158" s="147">
        <v>7</v>
      </c>
      <c r="V158" s="148">
        <v>4</v>
      </c>
      <c r="W158" s="149">
        <v>1.375</v>
      </c>
    </row>
    <row r="159" spans="1:23" ht="16.5" customHeight="1">
      <c r="A159" s="149">
        <v>-1.125</v>
      </c>
      <c r="B159" s="142">
        <v>2</v>
      </c>
      <c r="C159" s="143">
        <v>2</v>
      </c>
      <c r="D159" s="182"/>
      <c r="E159" s="144" t="s">
        <v>262</v>
      </c>
      <c r="F159" s="145"/>
      <c r="G159" s="146">
        <v>0</v>
      </c>
      <c r="H159" s="146">
        <v>0</v>
      </c>
      <c r="I159" s="147">
        <v>6</v>
      </c>
      <c r="J159" s="148">
        <v>4</v>
      </c>
      <c r="K159" s="149">
        <v>1.125</v>
      </c>
      <c r="L159" s="26"/>
      <c r="M159" s="141">
        <v>-1.375</v>
      </c>
      <c r="N159" s="142">
        <v>2</v>
      </c>
      <c r="O159" s="143">
        <v>2</v>
      </c>
      <c r="P159" s="182" t="s">
        <v>2073</v>
      </c>
      <c r="Q159" s="144" t="s">
        <v>115</v>
      </c>
      <c r="R159" s="145">
        <v>11</v>
      </c>
      <c r="S159" s="146"/>
      <c r="T159" s="146">
        <v>450</v>
      </c>
      <c r="U159" s="147">
        <v>6</v>
      </c>
      <c r="V159" s="148">
        <v>4</v>
      </c>
      <c r="W159" s="149">
        <v>1.375</v>
      </c>
    </row>
    <row r="160" spans="1:23" ht="16.5" customHeight="1">
      <c r="A160" s="141">
        <v>1.625</v>
      </c>
      <c r="B160" s="142">
        <v>4</v>
      </c>
      <c r="C160" s="143">
        <v>3</v>
      </c>
      <c r="D160" s="190" t="s">
        <v>261</v>
      </c>
      <c r="E160" s="144" t="s">
        <v>100</v>
      </c>
      <c r="F160" s="145">
        <v>7</v>
      </c>
      <c r="G160" s="146">
        <v>90</v>
      </c>
      <c r="H160" s="146"/>
      <c r="I160" s="147">
        <v>5</v>
      </c>
      <c r="J160" s="148">
        <v>2</v>
      </c>
      <c r="K160" s="149">
        <v>-1.625</v>
      </c>
      <c r="L160" s="26"/>
      <c r="M160" s="141">
        <v>9.625</v>
      </c>
      <c r="N160" s="142">
        <v>6</v>
      </c>
      <c r="O160" s="143">
        <v>3</v>
      </c>
      <c r="P160" s="182" t="s">
        <v>2075</v>
      </c>
      <c r="Q160" s="144" t="s">
        <v>115</v>
      </c>
      <c r="R160" s="145">
        <v>11</v>
      </c>
      <c r="S160" s="146">
        <v>50</v>
      </c>
      <c r="T160" s="146"/>
      <c r="U160" s="147">
        <v>5</v>
      </c>
      <c r="V160" s="148">
        <v>0</v>
      </c>
      <c r="W160" s="149">
        <v>-9.625</v>
      </c>
    </row>
    <row r="161" spans="1:23" s="39" customFormat="1" ht="30" customHeight="1">
      <c r="A161" s="27"/>
      <c r="B161" s="27"/>
      <c r="C161" s="54"/>
      <c r="D161" s="27"/>
      <c r="E161" s="27"/>
      <c r="F161" s="27"/>
      <c r="G161" s="27"/>
      <c r="H161" s="27"/>
      <c r="I161" s="54"/>
      <c r="J161" s="27"/>
      <c r="K161" s="27"/>
      <c r="L161" s="52"/>
      <c r="M161" s="27"/>
      <c r="N161" s="27"/>
      <c r="O161" s="54"/>
      <c r="P161" s="27"/>
      <c r="Q161" s="27"/>
      <c r="R161" s="191"/>
      <c r="S161" s="27"/>
      <c r="T161" s="27"/>
      <c r="U161" s="54"/>
      <c r="V161" s="27"/>
      <c r="W161" s="27"/>
    </row>
    <row r="162" spans="1:23" s="39" customFormat="1" ht="15">
      <c r="A162" s="18"/>
      <c r="B162" s="19" t="s">
        <v>61</v>
      </c>
      <c r="C162" s="20"/>
      <c r="D162" s="19"/>
      <c r="E162" s="21" t="s">
        <v>375</v>
      </c>
      <c r="F162" s="22"/>
      <c r="G162" s="23" t="s">
        <v>63</v>
      </c>
      <c r="H162" s="23"/>
      <c r="I162" s="24" t="s">
        <v>137</v>
      </c>
      <c r="J162" s="24"/>
      <c r="K162" s="25"/>
      <c r="L162" s="26">
        <v>150</v>
      </c>
      <c r="M162" s="18"/>
      <c r="N162" s="19" t="s">
        <v>61</v>
      </c>
      <c r="O162" s="20"/>
      <c r="P162" s="19"/>
      <c r="Q162" s="21" t="s">
        <v>376</v>
      </c>
      <c r="R162" s="22"/>
      <c r="S162" s="23" t="s">
        <v>63</v>
      </c>
      <c r="T162" s="23"/>
      <c r="U162" s="24" t="s">
        <v>139</v>
      </c>
      <c r="V162" s="24"/>
      <c r="W162" s="25"/>
    </row>
    <row r="163" spans="1:23" s="39" customFormat="1" ht="12.75">
      <c r="A163" s="28"/>
      <c r="B163" s="28"/>
      <c r="C163" s="29"/>
      <c r="D163" s="30"/>
      <c r="E163" s="30"/>
      <c r="F163" s="30"/>
      <c r="G163" s="31" t="s">
        <v>67</v>
      </c>
      <c r="H163" s="31"/>
      <c r="I163" s="24" t="s">
        <v>69</v>
      </c>
      <c r="J163" s="24"/>
      <c r="K163" s="25"/>
      <c r="L163" s="26">
        <v>150</v>
      </c>
      <c r="M163" s="28"/>
      <c r="N163" s="28"/>
      <c r="O163" s="29"/>
      <c r="P163" s="30"/>
      <c r="Q163" s="30"/>
      <c r="R163" s="30"/>
      <c r="S163" s="31" t="s">
        <v>67</v>
      </c>
      <c r="T163" s="31"/>
      <c r="U163" s="24" t="s">
        <v>140</v>
      </c>
      <c r="V163" s="24"/>
      <c r="W163" s="25"/>
    </row>
    <row r="164" spans="1:23" s="39" customFormat="1" ht="4.5" customHeight="1">
      <c r="A164" s="198"/>
      <c r="B164" s="199"/>
      <c r="C164" s="200"/>
      <c r="D164" s="201"/>
      <c r="E164" s="202"/>
      <c r="F164" s="203"/>
      <c r="G164" s="204"/>
      <c r="H164" s="204"/>
      <c r="I164" s="200"/>
      <c r="J164" s="199"/>
      <c r="K164" s="205"/>
      <c r="L164" s="26"/>
      <c r="M164" s="198"/>
      <c r="N164" s="199"/>
      <c r="O164" s="200"/>
      <c r="P164" s="201"/>
      <c r="Q164" s="202"/>
      <c r="R164" s="203"/>
      <c r="S164" s="204"/>
      <c r="T164" s="204"/>
      <c r="U164" s="200"/>
      <c r="V164" s="199"/>
      <c r="W164" s="205"/>
    </row>
    <row r="165" spans="1:23" s="39" customFormat="1" ht="12.75" customHeight="1">
      <c r="A165" s="206"/>
      <c r="B165" s="32"/>
      <c r="C165" s="33"/>
      <c r="D165" s="207"/>
      <c r="E165" s="208" t="s">
        <v>70</v>
      </c>
      <c r="F165" s="35" t="s">
        <v>192</v>
      </c>
      <c r="G165" s="36"/>
      <c r="H165" s="42"/>
      <c r="I165" s="42"/>
      <c r="J165" s="275"/>
      <c r="K165" s="209"/>
      <c r="L165" s="38"/>
      <c r="M165" s="206"/>
      <c r="N165" s="32"/>
      <c r="O165" s="33"/>
      <c r="P165" s="207"/>
      <c r="Q165" s="208" t="s">
        <v>70</v>
      </c>
      <c r="R165" s="35" t="s">
        <v>1431</v>
      </c>
      <c r="S165" s="36"/>
      <c r="T165" s="42"/>
      <c r="U165" s="42"/>
      <c r="V165" s="275"/>
      <c r="W165" s="209"/>
    </row>
    <row r="166" spans="1:23" s="39" customFormat="1" ht="12.75" customHeight="1">
      <c r="A166" s="206"/>
      <c r="B166" s="32"/>
      <c r="C166" s="33"/>
      <c r="D166" s="207"/>
      <c r="E166" s="210" t="s">
        <v>73</v>
      </c>
      <c r="F166" s="35" t="s">
        <v>344</v>
      </c>
      <c r="G166" s="211"/>
      <c r="H166" s="42"/>
      <c r="I166" s="44"/>
      <c r="J166" s="276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K166" s="277"/>
      <c r="L166" s="38"/>
      <c r="M166" s="206"/>
      <c r="N166" s="32"/>
      <c r="O166" s="33"/>
      <c r="P166" s="207"/>
      <c r="Q166" s="210" t="s">
        <v>73</v>
      </c>
      <c r="R166" s="35" t="s">
        <v>1047</v>
      </c>
      <c r="S166" s="211"/>
      <c r="T166" s="42"/>
      <c r="U166" s="44"/>
      <c r="V166" s="276">
        <f>IF(R165&amp;R166&amp;R167&amp;R168="","",(LEN(R165&amp;R166&amp;R167&amp;R168)-LEN(SUBSTITUTE(R165&amp;R166&amp;R167&amp;R168,"Т","")))*4+(LEN(R165&amp;R166&amp;R167&amp;R168)-LEN(SUBSTITUTE(R165&amp;R166&amp;R167&amp;R168,"К","")))*3+(LEN(R165&amp;R166&amp;R167&amp;R168)-LEN(SUBSTITUTE(R165&amp;R166&amp;R167&amp;R168,"Д","")))*2+(LEN(R165&amp;R166&amp;R167&amp;R168)-LEN(SUBSTITUTE(R165&amp;R166&amp;R167&amp;R168,"В","")))+0.1)</f>
        <v>10.1</v>
      </c>
      <c r="W166" s="277"/>
    </row>
    <row r="167" spans="1:23" s="39" customFormat="1" ht="12.75" customHeight="1">
      <c r="A167" s="206"/>
      <c r="B167" s="32"/>
      <c r="C167" s="33"/>
      <c r="D167" s="207"/>
      <c r="E167" s="210" t="s">
        <v>76</v>
      </c>
      <c r="F167" s="35" t="s">
        <v>598</v>
      </c>
      <c r="G167" s="36"/>
      <c r="H167" s="42"/>
      <c r="I167" s="278">
        <f>IF(J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15.1</v>
      </c>
      <c r="J167" s="276" t="str">
        <f>IF(J166="","","+")</f>
        <v>+</v>
      </c>
      <c r="K167" s="279">
        <f>IF(J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L167" s="38"/>
      <c r="M167" s="206"/>
      <c r="N167" s="32"/>
      <c r="O167" s="33"/>
      <c r="P167" s="207"/>
      <c r="Q167" s="210" t="s">
        <v>76</v>
      </c>
      <c r="R167" s="35" t="s">
        <v>176</v>
      </c>
      <c r="S167" s="36"/>
      <c r="T167" s="42"/>
      <c r="U167" s="278">
        <f>IF(V166="","",(LEN(N169&amp;N170&amp;N171&amp;N172)-LEN(SUBSTITUTE(N169&amp;N170&amp;N171&amp;N172,"Т","")))*4+(LEN(N169&amp;N170&amp;N171&amp;N172)-LEN(SUBSTITUTE(N169&amp;N170&amp;N171&amp;N172,"К","")))*3+(LEN(N169&amp;N170&amp;N171&amp;N172)-LEN(SUBSTITUTE(N169&amp;N170&amp;N171&amp;N172,"Д","")))*2+(LEN(N169&amp;N170&amp;N171&amp;N172)-LEN(SUBSTITUTE(N169&amp;N170&amp;N171&amp;N172,"В","")))+0.1)</f>
        <v>8.1</v>
      </c>
      <c r="V167" s="276" t="str">
        <f>IF(V166="","","+")</f>
        <v>+</v>
      </c>
      <c r="W167" s="279">
        <f>IF(V166="","",(LEN(T169&amp;T170&amp;T171&amp;T172)-LEN(SUBSTITUTE(T169&amp;T170&amp;T171&amp;T172,"Т","")))*4+(LEN(T169&amp;T170&amp;T171&amp;T172)-LEN(SUBSTITUTE(T169&amp;T170&amp;T171&amp;T172,"К","")))*3+(LEN(T169&amp;T170&amp;T171&amp;T172)-LEN(SUBSTITUTE(T169&amp;T170&amp;T171&amp;T172,"Д","")))*2+(LEN(T169&amp;T170&amp;T171&amp;T172)-LEN(SUBSTITUTE(T169&amp;T170&amp;T171&amp;T172,"В","")))+0.1)</f>
        <v>11.1</v>
      </c>
    </row>
    <row r="168" spans="1:23" s="39" customFormat="1" ht="12.75" customHeight="1">
      <c r="A168" s="206"/>
      <c r="B168" s="32"/>
      <c r="C168" s="33"/>
      <c r="D168" s="207"/>
      <c r="E168" s="208" t="s">
        <v>79</v>
      </c>
      <c r="F168" s="35" t="s">
        <v>2153</v>
      </c>
      <c r="G168" s="36"/>
      <c r="H168" s="42"/>
      <c r="I168" s="44"/>
      <c r="J168" s="276">
        <f>IF(J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5.1</v>
      </c>
      <c r="K168" s="277"/>
      <c r="L168" s="38"/>
      <c r="M168" s="206"/>
      <c r="N168" s="32"/>
      <c r="O168" s="33"/>
      <c r="P168" s="207"/>
      <c r="Q168" s="208" t="s">
        <v>79</v>
      </c>
      <c r="R168" s="35" t="s">
        <v>1159</v>
      </c>
      <c r="S168" s="36"/>
      <c r="T168" s="42"/>
      <c r="U168" s="44"/>
      <c r="V168" s="276">
        <f>IF(V166="","",(LEN(R173&amp;R174&amp;R175&amp;R176)-LEN(SUBSTITUTE(R173&amp;R174&amp;R175&amp;R176,"Т","")))*4+(LEN(R173&amp;R174&amp;R175&amp;R176)-LEN(SUBSTITUTE(R173&amp;R174&amp;R175&amp;R176,"К","")))*3+(LEN(R173&amp;R174&amp;R175&amp;R176)-LEN(SUBSTITUTE(R173&amp;R174&amp;R175&amp;R176,"Д","")))*2+(LEN(R173&amp;R174&amp;R175&amp;R176)-LEN(SUBSTITUTE(R173&amp;R174&amp;R175&amp;R176,"В","")))+0.1)</f>
        <v>11.1</v>
      </c>
      <c r="W168" s="277"/>
    </row>
    <row r="169" spans="1:23" s="39" customFormat="1" ht="12.75" customHeight="1">
      <c r="A169" s="213" t="s">
        <v>70</v>
      </c>
      <c r="B169" s="214" t="s">
        <v>2154</v>
      </c>
      <c r="C169" s="33"/>
      <c r="D169" s="207"/>
      <c r="F169" s="36"/>
      <c r="G169" s="208" t="s">
        <v>70</v>
      </c>
      <c r="H169" s="216" t="s">
        <v>2155</v>
      </c>
      <c r="I169" s="36"/>
      <c r="J169" s="211"/>
      <c r="K169" s="209"/>
      <c r="L169" s="38"/>
      <c r="M169" s="213" t="s">
        <v>70</v>
      </c>
      <c r="N169" s="214" t="s">
        <v>1463</v>
      </c>
      <c r="O169" s="33"/>
      <c r="P169" s="207"/>
      <c r="R169" s="36"/>
      <c r="S169" s="208" t="s">
        <v>70</v>
      </c>
      <c r="T169" s="216" t="s">
        <v>205</v>
      </c>
      <c r="U169" s="36"/>
      <c r="V169" s="211"/>
      <c r="W169" s="209"/>
    </row>
    <row r="170" spans="1:23" s="39" customFormat="1" ht="12.75" customHeight="1">
      <c r="A170" s="217" t="s">
        <v>73</v>
      </c>
      <c r="B170" s="214" t="s">
        <v>328</v>
      </c>
      <c r="C170" s="45"/>
      <c r="D170" s="207"/>
      <c r="F170" s="218"/>
      <c r="G170" s="210" t="s">
        <v>73</v>
      </c>
      <c r="H170" s="216" t="s">
        <v>922</v>
      </c>
      <c r="I170" s="36"/>
      <c r="J170" s="211"/>
      <c r="K170" s="209"/>
      <c r="L170" s="38"/>
      <c r="M170" s="217" t="s">
        <v>73</v>
      </c>
      <c r="N170" s="214" t="s">
        <v>1324</v>
      </c>
      <c r="O170" s="45"/>
      <c r="P170" s="207"/>
      <c r="R170" s="218"/>
      <c r="S170" s="210" t="s">
        <v>73</v>
      </c>
      <c r="T170" s="216" t="s">
        <v>247</v>
      </c>
      <c r="U170" s="36"/>
      <c r="V170" s="211"/>
      <c r="W170" s="209"/>
    </row>
    <row r="171" spans="1:23" s="39" customFormat="1" ht="12.75" customHeight="1">
      <c r="A171" s="217" t="s">
        <v>76</v>
      </c>
      <c r="B171" s="214" t="s">
        <v>605</v>
      </c>
      <c r="C171" s="33"/>
      <c r="D171" s="207"/>
      <c r="F171" s="218"/>
      <c r="G171" s="210" t="s">
        <v>76</v>
      </c>
      <c r="H171" s="216" t="s">
        <v>356</v>
      </c>
      <c r="I171" s="36"/>
      <c r="J171" s="36"/>
      <c r="K171" s="209"/>
      <c r="L171" s="38"/>
      <c r="M171" s="217" t="s">
        <v>76</v>
      </c>
      <c r="N171" s="214" t="s">
        <v>505</v>
      </c>
      <c r="O171" s="33"/>
      <c r="P171" s="207"/>
      <c r="R171" s="218"/>
      <c r="S171" s="210" t="s">
        <v>76</v>
      </c>
      <c r="T171" s="216" t="s">
        <v>2156</v>
      </c>
      <c r="U171" s="36"/>
      <c r="V171" s="36"/>
      <c r="W171" s="209"/>
    </row>
    <row r="172" spans="1:23" s="39" customFormat="1" ht="12.75" customHeight="1">
      <c r="A172" s="213" t="s">
        <v>79</v>
      </c>
      <c r="B172" s="214" t="s">
        <v>1112</v>
      </c>
      <c r="C172" s="45"/>
      <c r="D172" s="207"/>
      <c r="F172" s="36"/>
      <c r="G172" s="208" t="s">
        <v>79</v>
      </c>
      <c r="H172" s="216" t="s">
        <v>1183</v>
      </c>
      <c r="I172" s="95"/>
      <c r="J172" s="108" t="s">
        <v>96</v>
      </c>
      <c r="K172" s="97"/>
      <c r="L172" s="38"/>
      <c r="M172" s="213" t="s">
        <v>79</v>
      </c>
      <c r="N172" s="214" t="s">
        <v>1336</v>
      </c>
      <c r="O172" s="45"/>
      <c r="P172" s="207"/>
      <c r="R172" s="36"/>
      <c r="S172" s="208" t="s">
        <v>79</v>
      </c>
      <c r="T172" s="216" t="s">
        <v>243</v>
      </c>
      <c r="U172" s="95"/>
      <c r="V172" s="108" t="s">
        <v>96</v>
      </c>
      <c r="W172" s="97"/>
    </row>
    <row r="173" spans="1:23" s="39" customFormat="1" ht="12.75" customHeight="1">
      <c r="A173" s="220"/>
      <c r="B173" s="45"/>
      <c r="C173" s="208"/>
      <c r="D173" s="207"/>
      <c r="E173" s="208" t="s">
        <v>70</v>
      </c>
      <c r="F173" s="35" t="s">
        <v>425</v>
      </c>
      <c r="G173" s="36"/>
      <c r="H173" s="221"/>
      <c r="I173" s="112" t="s">
        <v>100</v>
      </c>
      <c r="J173" s="113" t="s">
        <v>2157</v>
      </c>
      <c r="K173" s="97"/>
      <c r="L173" s="38"/>
      <c r="M173" s="220"/>
      <c r="N173" s="45"/>
      <c r="O173" s="208"/>
      <c r="P173" s="207"/>
      <c r="Q173" s="208" t="s">
        <v>70</v>
      </c>
      <c r="R173" s="35" t="s">
        <v>1707</v>
      </c>
      <c r="S173" s="36"/>
      <c r="T173" s="221"/>
      <c r="U173" s="112" t="s">
        <v>100</v>
      </c>
      <c r="V173" s="113" t="s">
        <v>2158</v>
      </c>
      <c r="W173" s="97"/>
    </row>
    <row r="174" spans="1:23" s="39" customFormat="1" ht="12.75" customHeight="1">
      <c r="A174" s="206"/>
      <c r="B174" s="114" t="s">
        <v>104</v>
      </c>
      <c r="C174" s="33"/>
      <c r="D174" s="207"/>
      <c r="E174" s="210" t="s">
        <v>73</v>
      </c>
      <c r="F174" s="35" t="s">
        <v>825</v>
      </c>
      <c r="G174" s="36"/>
      <c r="H174" s="42"/>
      <c r="I174" s="112" t="s">
        <v>5</v>
      </c>
      <c r="J174" s="115" t="s">
        <v>2157</v>
      </c>
      <c r="K174" s="97"/>
      <c r="L174" s="38"/>
      <c r="M174" s="206"/>
      <c r="N174" s="114" t="s">
        <v>104</v>
      </c>
      <c r="O174" s="33"/>
      <c r="P174" s="207"/>
      <c r="Q174" s="210" t="s">
        <v>73</v>
      </c>
      <c r="R174" s="35" t="s">
        <v>2159</v>
      </c>
      <c r="S174" s="36"/>
      <c r="T174" s="42"/>
      <c r="U174" s="112" t="s">
        <v>5</v>
      </c>
      <c r="V174" s="115" t="s">
        <v>2158</v>
      </c>
      <c r="W174" s="97"/>
    </row>
    <row r="175" spans="1:23" s="39" customFormat="1" ht="12.75" customHeight="1">
      <c r="A175" s="206"/>
      <c r="B175" s="114" t="s">
        <v>107</v>
      </c>
      <c r="C175" s="33"/>
      <c r="D175" s="207"/>
      <c r="E175" s="210" t="s">
        <v>76</v>
      </c>
      <c r="F175" s="35" t="s">
        <v>2160</v>
      </c>
      <c r="G175" s="211"/>
      <c r="H175" s="42"/>
      <c r="I175" s="112" t="s">
        <v>109</v>
      </c>
      <c r="J175" s="115" t="s">
        <v>2161</v>
      </c>
      <c r="K175" s="97"/>
      <c r="L175" s="38"/>
      <c r="M175" s="206"/>
      <c r="N175" s="114" t="s">
        <v>582</v>
      </c>
      <c r="O175" s="33"/>
      <c r="P175" s="207"/>
      <c r="Q175" s="210" t="s">
        <v>76</v>
      </c>
      <c r="R175" s="35" t="s">
        <v>657</v>
      </c>
      <c r="S175" s="211"/>
      <c r="T175" s="42"/>
      <c r="U175" s="112" t="s">
        <v>109</v>
      </c>
      <c r="V175" s="115" t="s">
        <v>2162</v>
      </c>
      <c r="W175" s="97"/>
    </row>
    <row r="176" spans="1:23" s="39" customFormat="1" ht="12.75" customHeight="1">
      <c r="A176" s="222"/>
      <c r="B176" s="43"/>
      <c r="C176" s="43"/>
      <c r="D176" s="207"/>
      <c r="E176" s="208" t="s">
        <v>79</v>
      </c>
      <c r="F176" s="214" t="s">
        <v>274</v>
      </c>
      <c r="G176" s="43"/>
      <c r="H176" s="43"/>
      <c r="I176" s="118" t="s">
        <v>115</v>
      </c>
      <c r="J176" s="115" t="s">
        <v>2163</v>
      </c>
      <c r="K176" s="119"/>
      <c r="L176" s="46"/>
      <c r="M176" s="222"/>
      <c r="N176" s="43"/>
      <c r="O176" s="43"/>
      <c r="P176" s="207"/>
      <c r="Q176" s="208" t="s">
        <v>79</v>
      </c>
      <c r="R176" s="219" t="s">
        <v>1699</v>
      </c>
      <c r="S176" s="43"/>
      <c r="T176" s="43"/>
      <c r="U176" s="118" t="s">
        <v>115</v>
      </c>
      <c r="V176" s="115" t="s">
        <v>2164</v>
      </c>
      <c r="W176" s="119"/>
    </row>
    <row r="177" spans="1:23" ht="4.5" customHeight="1">
      <c r="A177" s="223"/>
      <c r="B177" s="224"/>
      <c r="C177" s="225"/>
      <c r="D177" s="226"/>
      <c r="E177" s="227"/>
      <c r="F177" s="228"/>
      <c r="G177" s="229"/>
      <c r="H177" s="229"/>
      <c r="I177" s="225"/>
      <c r="J177" s="224"/>
      <c r="K177" s="230"/>
      <c r="M177" s="223"/>
      <c r="N177" s="224"/>
      <c r="O177" s="225"/>
      <c r="P177" s="226"/>
      <c r="Q177" s="227"/>
      <c r="R177" s="228"/>
      <c r="S177" s="229"/>
      <c r="T177" s="229"/>
      <c r="U177" s="225"/>
      <c r="V177" s="224"/>
      <c r="W177" s="230"/>
    </row>
    <row r="178" spans="1:23" ht="12.75" customHeight="1">
      <c r="A178" s="130"/>
      <c r="B178" s="130" t="s">
        <v>117</v>
      </c>
      <c r="C178" s="131"/>
      <c r="D178" s="132" t="s">
        <v>118</v>
      </c>
      <c r="E178" s="132" t="s">
        <v>119</v>
      </c>
      <c r="F178" s="132" t="s">
        <v>120</v>
      </c>
      <c r="G178" s="133" t="s">
        <v>121</v>
      </c>
      <c r="H178" s="134"/>
      <c r="I178" s="131" t="s">
        <v>122</v>
      </c>
      <c r="J178" s="132" t="s">
        <v>117</v>
      </c>
      <c r="K178" s="130" t="s">
        <v>123</v>
      </c>
      <c r="L178" s="26">
        <v>150</v>
      </c>
      <c r="M178" s="130"/>
      <c r="N178" s="130" t="s">
        <v>117</v>
      </c>
      <c r="O178" s="131"/>
      <c r="P178" s="132" t="s">
        <v>118</v>
      </c>
      <c r="Q178" s="132" t="s">
        <v>119</v>
      </c>
      <c r="R178" s="132" t="s">
        <v>120</v>
      </c>
      <c r="S178" s="133" t="s">
        <v>121</v>
      </c>
      <c r="T178" s="134"/>
      <c r="U178" s="131" t="s">
        <v>122</v>
      </c>
      <c r="V178" s="132" t="s">
        <v>117</v>
      </c>
      <c r="W178" s="130" t="s">
        <v>123</v>
      </c>
    </row>
    <row r="179" spans="1:23" ht="12.75">
      <c r="A179" s="136" t="s">
        <v>123</v>
      </c>
      <c r="B179" s="179" t="s">
        <v>124</v>
      </c>
      <c r="C179" s="180" t="s">
        <v>125</v>
      </c>
      <c r="D179" s="181" t="s">
        <v>126</v>
      </c>
      <c r="E179" s="181" t="s">
        <v>127</v>
      </c>
      <c r="F179" s="181"/>
      <c r="G179" s="139" t="s">
        <v>125</v>
      </c>
      <c r="H179" s="139" t="s">
        <v>122</v>
      </c>
      <c r="I179" s="137"/>
      <c r="J179" s="136" t="s">
        <v>124</v>
      </c>
      <c r="K179" s="136"/>
      <c r="L179" s="26">
        <v>150</v>
      </c>
      <c r="M179" s="136" t="s">
        <v>123</v>
      </c>
      <c r="N179" s="179" t="s">
        <v>124</v>
      </c>
      <c r="O179" s="180" t="s">
        <v>125</v>
      </c>
      <c r="P179" s="181" t="s">
        <v>126</v>
      </c>
      <c r="Q179" s="181" t="s">
        <v>127</v>
      </c>
      <c r="R179" s="181"/>
      <c r="S179" s="139" t="s">
        <v>125</v>
      </c>
      <c r="T179" s="139" t="s">
        <v>122</v>
      </c>
      <c r="U179" s="137"/>
      <c r="V179" s="136" t="s">
        <v>124</v>
      </c>
      <c r="W179" s="136"/>
    </row>
    <row r="180" spans="1:23" ht="16.5" customHeight="1">
      <c r="A180" s="141">
        <v>-4.875</v>
      </c>
      <c r="B180" s="142">
        <v>2</v>
      </c>
      <c r="C180" s="143">
        <v>1</v>
      </c>
      <c r="D180" s="182" t="s">
        <v>179</v>
      </c>
      <c r="E180" s="144" t="s">
        <v>115</v>
      </c>
      <c r="F180" s="145">
        <v>10</v>
      </c>
      <c r="G180" s="146"/>
      <c r="H180" s="146">
        <v>420</v>
      </c>
      <c r="I180" s="147">
        <v>8</v>
      </c>
      <c r="J180" s="148">
        <v>4</v>
      </c>
      <c r="K180" s="149">
        <v>4.875</v>
      </c>
      <c r="L180" s="26"/>
      <c r="M180" s="141">
        <v>-0.375</v>
      </c>
      <c r="N180" s="142">
        <v>2</v>
      </c>
      <c r="O180" s="143">
        <v>3</v>
      </c>
      <c r="P180" s="182" t="s">
        <v>2137</v>
      </c>
      <c r="Q180" s="144" t="s">
        <v>5</v>
      </c>
      <c r="R180" s="145">
        <v>8</v>
      </c>
      <c r="S180" s="146">
        <v>110</v>
      </c>
      <c r="T180" s="146"/>
      <c r="U180" s="147">
        <v>8</v>
      </c>
      <c r="V180" s="148">
        <v>4</v>
      </c>
      <c r="W180" s="149">
        <v>0.375</v>
      </c>
    </row>
    <row r="181" spans="1:23" ht="16.5" customHeight="1">
      <c r="A181" s="141">
        <v>5.125</v>
      </c>
      <c r="B181" s="142">
        <v>5</v>
      </c>
      <c r="C181" s="143">
        <v>4</v>
      </c>
      <c r="D181" s="182" t="s">
        <v>179</v>
      </c>
      <c r="E181" s="144" t="s">
        <v>115</v>
      </c>
      <c r="F181" s="145">
        <v>9</v>
      </c>
      <c r="G181" s="146">
        <v>50</v>
      </c>
      <c r="H181" s="146"/>
      <c r="I181" s="147">
        <v>7</v>
      </c>
      <c r="J181" s="148">
        <v>1</v>
      </c>
      <c r="K181" s="149">
        <v>-5.125</v>
      </c>
      <c r="L181" s="26"/>
      <c r="M181" s="141">
        <v>-0.375</v>
      </c>
      <c r="N181" s="142">
        <v>2</v>
      </c>
      <c r="O181" s="143">
        <v>5</v>
      </c>
      <c r="P181" s="182" t="s">
        <v>2137</v>
      </c>
      <c r="Q181" s="144" t="s">
        <v>5</v>
      </c>
      <c r="R181" s="145">
        <v>8</v>
      </c>
      <c r="S181" s="146">
        <v>110</v>
      </c>
      <c r="T181" s="146"/>
      <c r="U181" s="147">
        <v>1</v>
      </c>
      <c r="V181" s="148">
        <v>4</v>
      </c>
      <c r="W181" s="149">
        <v>0.375</v>
      </c>
    </row>
    <row r="182" spans="1:23" ht="16.5" customHeight="1">
      <c r="A182" s="141">
        <v>5.125</v>
      </c>
      <c r="B182" s="142">
        <v>5</v>
      </c>
      <c r="C182" s="143">
        <v>2</v>
      </c>
      <c r="D182" s="182" t="s">
        <v>1451</v>
      </c>
      <c r="E182" s="144" t="s">
        <v>109</v>
      </c>
      <c r="F182" s="145">
        <v>11</v>
      </c>
      <c r="G182" s="146">
        <v>50</v>
      </c>
      <c r="H182" s="146"/>
      <c r="I182" s="147">
        <v>6</v>
      </c>
      <c r="J182" s="148">
        <v>1</v>
      </c>
      <c r="K182" s="149">
        <v>-5.125</v>
      </c>
      <c r="L182" s="26"/>
      <c r="M182" s="141">
        <v>-0.375</v>
      </c>
      <c r="N182" s="142">
        <v>2</v>
      </c>
      <c r="O182" s="143">
        <v>6</v>
      </c>
      <c r="P182" s="182" t="s">
        <v>2137</v>
      </c>
      <c r="Q182" s="144" t="s">
        <v>5</v>
      </c>
      <c r="R182" s="145">
        <v>8</v>
      </c>
      <c r="S182" s="146">
        <v>110</v>
      </c>
      <c r="T182" s="146"/>
      <c r="U182" s="147">
        <v>7</v>
      </c>
      <c r="V182" s="148">
        <v>4</v>
      </c>
      <c r="W182" s="149">
        <v>0.375</v>
      </c>
    </row>
    <row r="183" spans="1:23" ht="16.5" customHeight="1">
      <c r="A183" s="141">
        <v>-5.875</v>
      </c>
      <c r="B183" s="142">
        <v>0</v>
      </c>
      <c r="C183" s="143">
        <v>3</v>
      </c>
      <c r="D183" s="182" t="s">
        <v>179</v>
      </c>
      <c r="E183" s="144" t="s">
        <v>115</v>
      </c>
      <c r="F183" s="145">
        <v>11</v>
      </c>
      <c r="G183" s="146"/>
      <c r="H183" s="146">
        <v>450</v>
      </c>
      <c r="I183" s="147">
        <v>5</v>
      </c>
      <c r="J183" s="148">
        <v>6</v>
      </c>
      <c r="K183" s="149">
        <v>5.875</v>
      </c>
      <c r="L183" s="26"/>
      <c r="M183" s="141">
        <v>2.625</v>
      </c>
      <c r="N183" s="142">
        <v>6</v>
      </c>
      <c r="O183" s="143">
        <v>4</v>
      </c>
      <c r="P183" s="182" t="s">
        <v>2165</v>
      </c>
      <c r="Q183" s="144" t="s">
        <v>109</v>
      </c>
      <c r="R183" s="145">
        <v>5</v>
      </c>
      <c r="S183" s="146">
        <v>200</v>
      </c>
      <c r="T183" s="146"/>
      <c r="U183" s="147">
        <v>2</v>
      </c>
      <c r="V183" s="148">
        <v>0</v>
      </c>
      <c r="W183" s="149">
        <v>-2.625</v>
      </c>
    </row>
    <row r="184" spans="1:23" s="39" customFormat="1" ht="9.75" customHeight="1">
      <c r="A184" s="192"/>
      <c r="B184" s="193"/>
      <c r="C184" s="47"/>
      <c r="D184" s="48"/>
      <c r="E184" s="49"/>
      <c r="F184" s="50"/>
      <c r="G184" s="51"/>
      <c r="H184" s="51"/>
      <c r="I184" s="47"/>
      <c r="J184" s="193"/>
      <c r="K184" s="192"/>
      <c r="L184" s="26"/>
      <c r="M184" s="192"/>
      <c r="N184" s="193"/>
      <c r="O184" s="47"/>
      <c r="P184" s="48"/>
      <c r="Q184" s="49"/>
      <c r="R184" s="50"/>
      <c r="S184" s="51"/>
      <c r="T184" s="51"/>
      <c r="U184" s="47"/>
      <c r="V184" s="193"/>
      <c r="W184" s="192"/>
    </row>
    <row r="185" spans="1:23" s="39" customFormat="1" ht="15">
      <c r="A185" s="18"/>
      <c r="B185" s="19" t="s">
        <v>61</v>
      </c>
      <c r="C185" s="20"/>
      <c r="D185" s="19"/>
      <c r="E185" s="21" t="s">
        <v>405</v>
      </c>
      <c r="F185" s="22"/>
      <c r="G185" s="23" t="s">
        <v>63</v>
      </c>
      <c r="H185" s="23"/>
      <c r="I185" s="24" t="s">
        <v>64</v>
      </c>
      <c r="J185" s="24"/>
      <c r="K185" s="25"/>
      <c r="L185" s="26">
        <v>150</v>
      </c>
      <c r="M185" s="18"/>
      <c r="N185" s="19" t="s">
        <v>61</v>
      </c>
      <c r="O185" s="20"/>
      <c r="P185" s="19"/>
      <c r="Q185" s="21" t="s">
        <v>406</v>
      </c>
      <c r="R185" s="22"/>
      <c r="S185" s="23" t="s">
        <v>63</v>
      </c>
      <c r="T185" s="23"/>
      <c r="U185" s="24" t="s">
        <v>66</v>
      </c>
      <c r="V185" s="24"/>
      <c r="W185" s="25"/>
    </row>
    <row r="186" spans="1:23" s="39" customFormat="1" ht="12.75">
      <c r="A186" s="28"/>
      <c r="B186" s="28"/>
      <c r="C186" s="29"/>
      <c r="D186" s="30"/>
      <c r="E186" s="30"/>
      <c r="F186" s="30"/>
      <c r="G186" s="31" t="s">
        <v>67</v>
      </c>
      <c r="H186" s="31"/>
      <c r="I186" s="24" t="s">
        <v>68</v>
      </c>
      <c r="J186" s="24"/>
      <c r="K186" s="25"/>
      <c r="L186" s="26">
        <v>150</v>
      </c>
      <c r="M186" s="28"/>
      <c r="N186" s="28"/>
      <c r="O186" s="29"/>
      <c r="P186" s="30"/>
      <c r="Q186" s="30"/>
      <c r="R186" s="30"/>
      <c r="S186" s="31" t="s">
        <v>67</v>
      </c>
      <c r="T186" s="31"/>
      <c r="U186" s="24" t="s">
        <v>69</v>
      </c>
      <c r="V186" s="24"/>
      <c r="W186" s="25"/>
    </row>
    <row r="187" spans="1:23" s="39" customFormat="1" ht="4.5" customHeight="1">
      <c r="A187" s="198"/>
      <c r="B187" s="199"/>
      <c r="C187" s="200"/>
      <c r="D187" s="201"/>
      <c r="E187" s="202"/>
      <c r="F187" s="203"/>
      <c r="G187" s="204"/>
      <c r="H187" s="204"/>
      <c r="I187" s="200"/>
      <c r="J187" s="199"/>
      <c r="K187" s="205"/>
      <c r="L187" s="26"/>
      <c r="M187" s="198"/>
      <c r="N187" s="199"/>
      <c r="O187" s="200"/>
      <c r="P187" s="201"/>
      <c r="Q187" s="202"/>
      <c r="R187" s="203"/>
      <c r="S187" s="204"/>
      <c r="T187" s="204"/>
      <c r="U187" s="200"/>
      <c r="V187" s="199"/>
      <c r="W187" s="205"/>
    </row>
    <row r="188" spans="1:23" s="39" customFormat="1" ht="12.75" customHeight="1">
      <c r="A188" s="206"/>
      <c r="B188" s="32"/>
      <c r="C188" s="33"/>
      <c r="D188" s="207"/>
      <c r="E188" s="208" t="s">
        <v>70</v>
      </c>
      <c r="F188" s="35" t="s">
        <v>2166</v>
      </c>
      <c r="G188" s="36"/>
      <c r="H188" s="42"/>
      <c r="I188" s="42"/>
      <c r="J188" s="275"/>
      <c r="K188" s="209"/>
      <c r="L188" s="38"/>
      <c r="M188" s="206"/>
      <c r="N188" s="32"/>
      <c r="O188" s="33"/>
      <c r="P188" s="207"/>
      <c r="Q188" s="208" t="s">
        <v>70</v>
      </c>
      <c r="R188" s="35" t="s">
        <v>149</v>
      </c>
      <c r="S188" s="36"/>
      <c r="T188" s="42"/>
      <c r="U188" s="42"/>
      <c r="V188" s="275"/>
      <c r="W188" s="209"/>
    </row>
    <row r="189" spans="1:23" s="39" customFormat="1" ht="12.75" customHeight="1">
      <c r="A189" s="206"/>
      <c r="B189" s="32"/>
      <c r="C189" s="33"/>
      <c r="D189" s="207"/>
      <c r="E189" s="210" t="s">
        <v>73</v>
      </c>
      <c r="F189" s="35" t="s">
        <v>1050</v>
      </c>
      <c r="G189" s="211"/>
      <c r="H189" s="42"/>
      <c r="I189" s="44"/>
      <c r="J189" s="276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9.1</v>
      </c>
      <c r="K189" s="277"/>
      <c r="L189" s="38"/>
      <c r="M189" s="206"/>
      <c r="N189" s="32"/>
      <c r="O189" s="33"/>
      <c r="P189" s="207"/>
      <c r="Q189" s="210" t="s">
        <v>73</v>
      </c>
      <c r="R189" s="35" t="s">
        <v>1859</v>
      </c>
      <c r="S189" s="211"/>
      <c r="T189" s="42"/>
      <c r="U189" s="44"/>
      <c r="V189" s="276">
        <f>IF(R188&amp;R189&amp;R190&amp;R191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5.1</v>
      </c>
      <c r="W189" s="277"/>
    </row>
    <row r="190" spans="1:23" s="39" customFormat="1" ht="12.75" customHeight="1">
      <c r="A190" s="206"/>
      <c r="B190" s="32"/>
      <c r="C190" s="33"/>
      <c r="D190" s="207"/>
      <c r="E190" s="210" t="s">
        <v>76</v>
      </c>
      <c r="F190" s="35" t="s">
        <v>2167</v>
      </c>
      <c r="G190" s="36"/>
      <c r="H190" s="42"/>
      <c r="I190" s="278">
        <f>IF(J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12.1</v>
      </c>
      <c r="J190" s="276" t="str">
        <f>IF(J189="","","+")</f>
        <v>+</v>
      </c>
      <c r="K190" s="279">
        <f>IF(J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13.1</v>
      </c>
      <c r="L190" s="38"/>
      <c r="M190" s="206"/>
      <c r="N190" s="32"/>
      <c r="O190" s="33"/>
      <c r="P190" s="207"/>
      <c r="Q190" s="210" t="s">
        <v>76</v>
      </c>
      <c r="R190" s="35" t="s">
        <v>1913</v>
      </c>
      <c r="S190" s="36"/>
      <c r="T190" s="42"/>
      <c r="U190" s="278">
        <f>IF(V189="","",(LEN(N192&amp;N193&amp;N194&amp;N195)-LEN(SUBSTITUTE(N192&amp;N193&amp;N194&amp;N195,"Т","")))*4+(LEN(N192&amp;N193&amp;N194&amp;N195)-LEN(SUBSTITUTE(N192&amp;N193&amp;N194&amp;N195,"К","")))*3+(LEN(N192&amp;N193&amp;N194&amp;N195)-LEN(SUBSTITUTE(N192&amp;N193&amp;N194&amp;N195,"Д","")))*2+(LEN(N192&amp;N193&amp;N194&amp;N195)-LEN(SUBSTITUTE(N192&amp;N193&amp;N194&amp;N195,"В","")))+0.1)</f>
        <v>11.1</v>
      </c>
      <c r="V190" s="276" t="str">
        <f>IF(V189="","","+")</f>
        <v>+</v>
      </c>
      <c r="W190" s="279">
        <f>IF(V189="","",(LEN(T192&amp;T193&amp;T194&amp;T195)-LEN(SUBSTITUTE(T192&amp;T193&amp;T194&amp;T195,"Т","")))*4+(LEN(T192&amp;T193&amp;T194&amp;T195)-LEN(SUBSTITUTE(T192&amp;T193&amp;T194&amp;T195,"К","")))*3+(LEN(T192&amp;T193&amp;T194&amp;T195)-LEN(SUBSTITUTE(T192&amp;T193&amp;T194&amp;T195,"Д","")))*2+(LEN(T192&amp;T193&amp;T194&amp;T195)-LEN(SUBSTITUTE(T192&amp;T193&amp;T194&amp;T195,"В","")))+0.1)</f>
        <v>10.1</v>
      </c>
    </row>
    <row r="191" spans="1:23" s="39" customFormat="1" ht="12.75" customHeight="1">
      <c r="A191" s="206"/>
      <c r="B191" s="32"/>
      <c r="C191" s="33"/>
      <c r="D191" s="207"/>
      <c r="E191" s="208" t="s">
        <v>79</v>
      </c>
      <c r="F191" s="35" t="s">
        <v>2168</v>
      </c>
      <c r="G191" s="36"/>
      <c r="H191" s="42"/>
      <c r="I191" s="44"/>
      <c r="J191" s="276">
        <f>IF(J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6.1</v>
      </c>
      <c r="K191" s="277"/>
      <c r="L191" s="38"/>
      <c r="M191" s="206"/>
      <c r="N191" s="32"/>
      <c r="O191" s="33"/>
      <c r="P191" s="207"/>
      <c r="Q191" s="208" t="s">
        <v>79</v>
      </c>
      <c r="R191" s="35" t="s">
        <v>2169</v>
      </c>
      <c r="S191" s="36"/>
      <c r="T191" s="42"/>
      <c r="U191" s="44"/>
      <c r="V191" s="276">
        <f>IF(V189="","",(LEN(R196&amp;R197&amp;R198&amp;R199)-LEN(SUBSTITUTE(R196&amp;R197&amp;R198&amp;R199,"Т","")))*4+(LEN(R196&amp;R197&amp;R198&amp;R199)-LEN(SUBSTITUTE(R196&amp;R197&amp;R198&amp;R199,"К","")))*3+(LEN(R196&amp;R197&amp;R198&amp;R199)-LEN(SUBSTITUTE(R196&amp;R197&amp;R198&amp;R199,"Д","")))*2+(LEN(R196&amp;R197&amp;R198&amp;R199)-LEN(SUBSTITUTE(R196&amp;R197&amp;R198&amp;R199,"В","")))+0.1)</f>
        <v>14.1</v>
      </c>
      <c r="W191" s="277"/>
    </row>
    <row r="192" spans="1:23" s="39" customFormat="1" ht="12.75" customHeight="1">
      <c r="A192" s="213" t="s">
        <v>70</v>
      </c>
      <c r="B192" s="214" t="s">
        <v>1109</v>
      </c>
      <c r="C192" s="33"/>
      <c r="D192" s="207"/>
      <c r="F192" s="36"/>
      <c r="G192" s="208" t="s">
        <v>70</v>
      </c>
      <c r="H192" s="216" t="s">
        <v>1411</v>
      </c>
      <c r="I192" s="36"/>
      <c r="J192" s="211"/>
      <c r="K192" s="209"/>
      <c r="L192" s="38"/>
      <c r="M192" s="213" t="s">
        <v>70</v>
      </c>
      <c r="N192" s="216" t="s">
        <v>1474</v>
      </c>
      <c r="O192" s="216"/>
      <c r="P192" s="207"/>
      <c r="R192" s="36"/>
      <c r="S192" s="208" t="s">
        <v>70</v>
      </c>
      <c r="T192" s="214" t="s">
        <v>415</v>
      </c>
      <c r="U192" s="36"/>
      <c r="V192" s="211"/>
      <c r="W192" s="209"/>
    </row>
    <row r="193" spans="1:23" s="39" customFormat="1" ht="12.75" customHeight="1">
      <c r="A193" s="217" t="s">
        <v>73</v>
      </c>
      <c r="B193" s="214" t="s">
        <v>2170</v>
      </c>
      <c r="C193" s="45"/>
      <c r="D193" s="207"/>
      <c r="F193" s="218"/>
      <c r="G193" s="210" t="s">
        <v>73</v>
      </c>
      <c r="H193" s="216" t="s">
        <v>341</v>
      </c>
      <c r="I193" s="36"/>
      <c r="J193" s="211"/>
      <c r="K193" s="209"/>
      <c r="L193" s="38"/>
      <c r="M193" s="217" t="s">
        <v>73</v>
      </c>
      <c r="N193" s="216" t="s">
        <v>68</v>
      </c>
      <c r="O193" s="216"/>
      <c r="P193" s="207"/>
      <c r="R193" s="218"/>
      <c r="S193" s="210" t="s">
        <v>73</v>
      </c>
      <c r="T193" s="214" t="s">
        <v>2171</v>
      </c>
      <c r="U193" s="36"/>
      <c r="V193" s="211"/>
      <c r="W193" s="209"/>
    </row>
    <row r="194" spans="1:23" s="39" customFormat="1" ht="12.75" customHeight="1">
      <c r="A194" s="217" t="s">
        <v>76</v>
      </c>
      <c r="B194" s="214" t="s">
        <v>1216</v>
      </c>
      <c r="C194" s="33"/>
      <c r="D194" s="207"/>
      <c r="F194" s="218"/>
      <c r="G194" s="210" t="s">
        <v>76</v>
      </c>
      <c r="H194" s="216" t="s">
        <v>593</v>
      </c>
      <c r="I194" s="36"/>
      <c r="J194" s="36"/>
      <c r="K194" s="209"/>
      <c r="L194" s="38"/>
      <c r="M194" s="217" t="s">
        <v>76</v>
      </c>
      <c r="N194" s="216" t="s">
        <v>2172</v>
      </c>
      <c r="O194" s="216"/>
      <c r="P194" s="207"/>
      <c r="R194" s="218"/>
      <c r="S194" s="210" t="s">
        <v>76</v>
      </c>
      <c r="T194" s="219" t="s">
        <v>420</v>
      </c>
      <c r="U194" s="36"/>
      <c r="V194" s="36"/>
      <c r="W194" s="209"/>
    </row>
    <row r="195" spans="1:23" s="39" customFormat="1" ht="12.75" customHeight="1">
      <c r="A195" s="213" t="s">
        <v>79</v>
      </c>
      <c r="B195" s="214" t="s">
        <v>379</v>
      </c>
      <c r="C195" s="45"/>
      <c r="D195" s="207"/>
      <c r="F195" s="36"/>
      <c r="G195" s="208" t="s">
        <v>79</v>
      </c>
      <c r="H195" s="216" t="s">
        <v>943</v>
      </c>
      <c r="I195" s="95"/>
      <c r="J195" s="108" t="s">
        <v>96</v>
      </c>
      <c r="K195" s="97"/>
      <c r="L195" s="38"/>
      <c r="M195" s="213" t="s">
        <v>79</v>
      </c>
      <c r="N195" s="216" t="s">
        <v>605</v>
      </c>
      <c r="O195" s="216"/>
      <c r="P195" s="207"/>
      <c r="R195" s="36"/>
      <c r="S195" s="208" t="s">
        <v>79</v>
      </c>
      <c r="T195" s="214" t="s">
        <v>192</v>
      </c>
      <c r="U195" s="95"/>
      <c r="V195" s="108" t="s">
        <v>96</v>
      </c>
      <c r="W195" s="97"/>
    </row>
    <row r="196" spans="1:23" s="39" customFormat="1" ht="12.75" customHeight="1">
      <c r="A196" s="220"/>
      <c r="B196" s="45"/>
      <c r="C196" s="208"/>
      <c r="D196" s="207"/>
      <c r="E196" s="208" t="s">
        <v>70</v>
      </c>
      <c r="F196" s="35" t="s">
        <v>327</v>
      </c>
      <c r="G196" s="36"/>
      <c r="H196" s="221"/>
      <c r="I196" s="112" t="s">
        <v>100</v>
      </c>
      <c r="J196" s="113" t="s">
        <v>2173</v>
      </c>
      <c r="K196" s="97"/>
      <c r="L196" s="38"/>
      <c r="M196" s="220"/>
      <c r="N196" s="45"/>
      <c r="O196" s="208"/>
      <c r="P196" s="207"/>
      <c r="Q196" s="208" t="s">
        <v>70</v>
      </c>
      <c r="R196" s="35" t="s">
        <v>2174</v>
      </c>
      <c r="S196" s="36"/>
      <c r="T196" s="221"/>
      <c r="U196" s="112" t="s">
        <v>100</v>
      </c>
      <c r="V196" s="113" t="s">
        <v>2175</v>
      </c>
      <c r="W196" s="97"/>
    </row>
    <row r="197" spans="1:23" s="39" customFormat="1" ht="12.75" customHeight="1">
      <c r="A197" s="206"/>
      <c r="B197" s="114" t="s">
        <v>104</v>
      </c>
      <c r="C197" s="33"/>
      <c r="D197" s="207"/>
      <c r="E197" s="210" t="s">
        <v>73</v>
      </c>
      <c r="F197" s="35" t="s">
        <v>2176</v>
      </c>
      <c r="G197" s="36"/>
      <c r="H197" s="42"/>
      <c r="I197" s="112" t="s">
        <v>5</v>
      </c>
      <c r="J197" s="115" t="s">
        <v>2173</v>
      </c>
      <c r="K197" s="97"/>
      <c r="L197" s="38"/>
      <c r="M197" s="206"/>
      <c r="N197" s="114" t="s">
        <v>104</v>
      </c>
      <c r="O197" s="33"/>
      <c r="P197" s="207"/>
      <c r="Q197" s="210" t="s">
        <v>73</v>
      </c>
      <c r="R197" s="35" t="s">
        <v>413</v>
      </c>
      <c r="S197" s="36"/>
      <c r="T197" s="42"/>
      <c r="U197" s="112" t="s">
        <v>5</v>
      </c>
      <c r="V197" s="115" t="s">
        <v>2177</v>
      </c>
      <c r="W197" s="97"/>
    </row>
    <row r="198" spans="1:23" s="39" customFormat="1" ht="12.75" customHeight="1">
      <c r="A198" s="206"/>
      <c r="B198" s="114" t="s">
        <v>214</v>
      </c>
      <c r="C198" s="33"/>
      <c r="D198" s="207"/>
      <c r="E198" s="210" t="s">
        <v>76</v>
      </c>
      <c r="F198" s="35" t="s">
        <v>311</v>
      </c>
      <c r="G198" s="211"/>
      <c r="H198" s="42"/>
      <c r="I198" s="112" t="s">
        <v>109</v>
      </c>
      <c r="J198" s="115" t="s">
        <v>2178</v>
      </c>
      <c r="K198" s="97"/>
      <c r="L198" s="38"/>
      <c r="M198" s="206"/>
      <c r="N198" s="114" t="s">
        <v>1480</v>
      </c>
      <c r="O198" s="33"/>
      <c r="P198" s="207"/>
      <c r="Q198" s="210" t="s">
        <v>76</v>
      </c>
      <c r="R198" s="35" t="s">
        <v>106</v>
      </c>
      <c r="S198" s="211"/>
      <c r="T198" s="42"/>
      <c r="U198" s="112" t="s">
        <v>109</v>
      </c>
      <c r="V198" s="115" t="s">
        <v>2179</v>
      </c>
      <c r="W198" s="97"/>
    </row>
    <row r="199" spans="1:23" s="39" customFormat="1" ht="12.75" customHeight="1">
      <c r="A199" s="222"/>
      <c r="B199" s="43"/>
      <c r="C199" s="43"/>
      <c r="D199" s="207"/>
      <c r="E199" s="208" t="s">
        <v>79</v>
      </c>
      <c r="F199" s="214" t="s">
        <v>998</v>
      </c>
      <c r="G199" s="43"/>
      <c r="H199" s="43"/>
      <c r="I199" s="118" t="s">
        <v>115</v>
      </c>
      <c r="J199" s="115" t="s">
        <v>2178</v>
      </c>
      <c r="K199" s="119"/>
      <c r="L199" s="46"/>
      <c r="M199" s="222"/>
      <c r="N199" s="43"/>
      <c r="O199" s="43"/>
      <c r="P199" s="207"/>
      <c r="Q199" s="208" t="s">
        <v>79</v>
      </c>
      <c r="R199" s="214" t="s">
        <v>2180</v>
      </c>
      <c r="S199" s="43"/>
      <c r="T199" s="43"/>
      <c r="U199" s="118" t="s">
        <v>115</v>
      </c>
      <c r="V199" s="115" t="s">
        <v>2179</v>
      </c>
      <c r="W199" s="119"/>
    </row>
    <row r="200" spans="1:23" ht="4.5" customHeight="1">
      <c r="A200" s="223"/>
      <c r="B200" s="224"/>
      <c r="C200" s="225"/>
      <c r="D200" s="226"/>
      <c r="E200" s="227"/>
      <c r="F200" s="228"/>
      <c r="G200" s="229"/>
      <c r="H200" s="229"/>
      <c r="I200" s="225"/>
      <c r="J200" s="224"/>
      <c r="K200" s="230"/>
      <c r="M200" s="223"/>
      <c r="N200" s="224"/>
      <c r="O200" s="225"/>
      <c r="P200" s="226"/>
      <c r="Q200" s="227"/>
      <c r="R200" s="228"/>
      <c r="S200" s="229"/>
      <c r="T200" s="229"/>
      <c r="U200" s="225"/>
      <c r="V200" s="224"/>
      <c r="W200" s="230"/>
    </row>
    <row r="201" spans="1:23" ht="14.25" customHeight="1">
      <c r="A201" s="130"/>
      <c r="B201" s="130" t="s">
        <v>117</v>
      </c>
      <c r="C201" s="131"/>
      <c r="D201" s="132" t="s">
        <v>118</v>
      </c>
      <c r="E201" s="132" t="s">
        <v>119</v>
      </c>
      <c r="F201" s="132" t="s">
        <v>120</v>
      </c>
      <c r="G201" s="133" t="s">
        <v>121</v>
      </c>
      <c r="H201" s="134"/>
      <c r="I201" s="131" t="s">
        <v>122</v>
      </c>
      <c r="J201" s="132" t="s">
        <v>117</v>
      </c>
      <c r="K201" s="130" t="s">
        <v>123</v>
      </c>
      <c r="L201" s="26">
        <v>150</v>
      </c>
      <c r="M201" s="130"/>
      <c r="N201" s="130" t="s">
        <v>117</v>
      </c>
      <c r="O201" s="131"/>
      <c r="P201" s="132" t="s">
        <v>118</v>
      </c>
      <c r="Q201" s="132" t="s">
        <v>119</v>
      </c>
      <c r="R201" s="132" t="s">
        <v>120</v>
      </c>
      <c r="S201" s="133" t="s">
        <v>121</v>
      </c>
      <c r="T201" s="134"/>
      <c r="U201" s="131" t="s">
        <v>122</v>
      </c>
      <c r="V201" s="132" t="s">
        <v>117</v>
      </c>
      <c r="W201" s="130" t="s">
        <v>123</v>
      </c>
    </row>
    <row r="202" spans="1:23" ht="14.25" customHeight="1">
      <c r="A202" s="136" t="s">
        <v>123</v>
      </c>
      <c r="B202" s="179" t="s">
        <v>124</v>
      </c>
      <c r="C202" s="180" t="s">
        <v>125</v>
      </c>
      <c r="D202" s="181" t="s">
        <v>126</v>
      </c>
      <c r="E202" s="181" t="s">
        <v>127</v>
      </c>
      <c r="F202" s="181"/>
      <c r="G202" s="139" t="s">
        <v>125</v>
      </c>
      <c r="H202" s="139" t="s">
        <v>122</v>
      </c>
      <c r="I202" s="137"/>
      <c r="J202" s="136" t="s">
        <v>124</v>
      </c>
      <c r="K202" s="136"/>
      <c r="L202" s="26">
        <v>150</v>
      </c>
      <c r="M202" s="136" t="s">
        <v>123</v>
      </c>
      <c r="N202" s="179" t="s">
        <v>124</v>
      </c>
      <c r="O202" s="180" t="s">
        <v>125</v>
      </c>
      <c r="P202" s="181" t="s">
        <v>126</v>
      </c>
      <c r="Q202" s="181" t="s">
        <v>127</v>
      </c>
      <c r="R202" s="181"/>
      <c r="S202" s="139" t="s">
        <v>125</v>
      </c>
      <c r="T202" s="139" t="s">
        <v>122</v>
      </c>
      <c r="U202" s="137"/>
      <c r="V202" s="136" t="s">
        <v>124</v>
      </c>
      <c r="W202" s="136"/>
    </row>
    <row r="203" spans="1:23" ht="16.5" customHeight="1">
      <c r="A203" s="141">
        <v>-1.125</v>
      </c>
      <c r="B203" s="142">
        <v>3</v>
      </c>
      <c r="C203" s="143">
        <v>3</v>
      </c>
      <c r="D203" s="182" t="s">
        <v>179</v>
      </c>
      <c r="E203" s="144" t="s">
        <v>109</v>
      </c>
      <c r="F203" s="145">
        <v>10</v>
      </c>
      <c r="G203" s="146"/>
      <c r="H203" s="146">
        <v>420</v>
      </c>
      <c r="I203" s="147">
        <v>8</v>
      </c>
      <c r="J203" s="148">
        <v>3</v>
      </c>
      <c r="K203" s="149">
        <v>1.125</v>
      </c>
      <c r="L203" s="26"/>
      <c r="M203" s="141">
        <v>4.875</v>
      </c>
      <c r="N203" s="142">
        <v>4</v>
      </c>
      <c r="O203" s="143">
        <v>3</v>
      </c>
      <c r="P203" s="182" t="s">
        <v>728</v>
      </c>
      <c r="Q203" s="144" t="s">
        <v>5</v>
      </c>
      <c r="R203" s="145">
        <v>9</v>
      </c>
      <c r="S203" s="146"/>
      <c r="T203" s="146">
        <v>500</v>
      </c>
      <c r="U203" s="147">
        <v>8</v>
      </c>
      <c r="V203" s="148">
        <v>2</v>
      </c>
      <c r="W203" s="149">
        <v>-4.875</v>
      </c>
    </row>
    <row r="204" spans="1:23" ht="16.5" customHeight="1">
      <c r="A204" s="141">
        <v>-1.125</v>
      </c>
      <c r="B204" s="142">
        <v>3</v>
      </c>
      <c r="C204" s="143">
        <v>5</v>
      </c>
      <c r="D204" s="182" t="s">
        <v>179</v>
      </c>
      <c r="E204" s="144" t="s">
        <v>109</v>
      </c>
      <c r="F204" s="145">
        <v>10</v>
      </c>
      <c r="G204" s="146"/>
      <c r="H204" s="146">
        <v>420</v>
      </c>
      <c r="I204" s="147">
        <v>1</v>
      </c>
      <c r="J204" s="148">
        <v>3</v>
      </c>
      <c r="K204" s="149">
        <v>1.125</v>
      </c>
      <c r="L204" s="26"/>
      <c r="M204" s="141">
        <v>-5.5</v>
      </c>
      <c r="N204" s="142">
        <v>2</v>
      </c>
      <c r="O204" s="143">
        <v>5</v>
      </c>
      <c r="P204" s="182" t="s">
        <v>183</v>
      </c>
      <c r="Q204" s="144" t="s">
        <v>5</v>
      </c>
      <c r="R204" s="145">
        <v>6</v>
      </c>
      <c r="S204" s="146"/>
      <c r="T204" s="146">
        <v>1100</v>
      </c>
      <c r="U204" s="147">
        <v>1</v>
      </c>
      <c r="V204" s="148">
        <v>4</v>
      </c>
      <c r="W204" s="149">
        <v>5.5</v>
      </c>
    </row>
    <row r="205" spans="1:23" ht="16.5" customHeight="1">
      <c r="A205" s="141">
        <v>8.875</v>
      </c>
      <c r="B205" s="142">
        <v>6</v>
      </c>
      <c r="C205" s="143">
        <v>6</v>
      </c>
      <c r="D205" s="182" t="s">
        <v>179</v>
      </c>
      <c r="E205" s="144" t="s">
        <v>109</v>
      </c>
      <c r="F205" s="145">
        <v>9</v>
      </c>
      <c r="G205" s="146">
        <v>50</v>
      </c>
      <c r="H205" s="146"/>
      <c r="I205" s="147">
        <v>7</v>
      </c>
      <c r="J205" s="148">
        <v>0</v>
      </c>
      <c r="K205" s="149">
        <v>-8.875</v>
      </c>
      <c r="L205" s="26"/>
      <c r="M205" s="141">
        <v>11.75</v>
      </c>
      <c r="N205" s="142">
        <v>6</v>
      </c>
      <c r="O205" s="143">
        <v>6</v>
      </c>
      <c r="P205" s="182" t="s">
        <v>2181</v>
      </c>
      <c r="Q205" s="144" t="s">
        <v>115</v>
      </c>
      <c r="R205" s="145">
        <v>9</v>
      </c>
      <c r="S205" s="146">
        <v>50</v>
      </c>
      <c r="T205" s="146"/>
      <c r="U205" s="147">
        <v>7</v>
      </c>
      <c r="V205" s="148">
        <v>0</v>
      </c>
      <c r="W205" s="149">
        <v>-11.75</v>
      </c>
    </row>
    <row r="206" spans="1:23" ht="16.5" customHeight="1">
      <c r="A206" s="141">
        <v>-2.125</v>
      </c>
      <c r="B206" s="142">
        <v>0</v>
      </c>
      <c r="C206" s="143">
        <v>4</v>
      </c>
      <c r="D206" s="190" t="s">
        <v>128</v>
      </c>
      <c r="E206" s="144" t="s">
        <v>115</v>
      </c>
      <c r="F206" s="145">
        <v>11</v>
      </c>
      <c r="G206" s="146"/>
      <c r="H206" s="146">
        <v>460</v>
      </c>
      <c r="I206" s="147">
        <v>2</v>
      </c>
      <c r="J206" s="148">
        <v>6</v>
      </c>
      <c r="K206" s="149">
        <v>2.125</v>
      </c>
      <c r="L206" s="26"/>
      <c r="M206" s="141">
        <v>-9.875</v>
      </c>
      <c r="N206" s="142">
        <v>0</v>
      </c>
      <c r="O206" s="143">
        <v>4</v>
      </c>
      <c r="P206" s="182" t="s">
        <v>183</v>
      </c>
      <c r="Q206" s="144" t="s">
        <v>5</v>
      </c>
      <c r="R206" s="145">
        <v>5</v>
      </c>
      <c r="S206" s="146"/>
      <c r="T206" s="146">
        <v>1400</v>
      </c>
      <c r="U206" s="147">
        <v>2</v>
      </c>
      <c r="V206" s="148">
        <v>6</v>
      </c>
      <c r="W206" s="149">
        <v>9.875</v>
      </c>
    </row>
    <row r="207" spans="1:28" s="39" customFormat="1" ht="30" customHeight="1">
      <c r="A207" s="192"/>
      <c r="B207" s="193"/>
      <c r="C207" s="47"/>
      <c r="D207" s="48"/>
      <c r="E207" s="49"/>
      <c r="F207" s="27"/>
      <c r="G207" s="51"/>
      <c r="H207" s="51"/>
      <c r="I207" s="47"/>
      <c r="J207" s="193"/>
      <c r="K207" s="192"/>
      <c r="L207" s="26"/>
      <c r="M207" s="192"/>
      <c r="N207" s="193"/>
      <c r="O207" s="47"/>
      <c r="P207" s="48"/>
      <c r="Q207" s="49"/>
      <c r="R207" s="50"/>
      <c r="S207" s="51"/>
      <c r="T207" s="51"/>
      <c r="U207" s="47"/>
      <c r="V207" s="193"/>
      <c r="W207" s="192"/>
      <c r="X207" s="27"/>
      <c r="Y207" s="27"/>
      <c r="Z207" s="27"/>
      <c r="AA207" s="27"/>
      <c r="AB207" s="27"/>
    </row>
    <row r="208" spans="1:28" s="39" customFormat="1" ht="15">
      <c r="A208" s="18"/>
      <c r="B208" s="19" t="s">
        <v>61</v>
      </c>
      <c r="C208" s="20"/>
      <c r="D208" s="19"/>
      <c r="E208" s="21" t="s">
        <v>699</v>
      </c>
      <c r="F208" s="22"/>
      <c r="G208" s="23" t="s">
        <v>63</v>
      </c>
      <c r="H208" s="23"/>
      <c r="I208" s="24" t="s">
        <v>137</v>
      </c>
      <c r="J208" s="24"/>
      <c r="K208" s="25"/>
      <c r="L208" s="26">
        <v>150</v>
      </c>
      <c r="M208" s="18"/>
      <c r="N208" s="19" t="s">
        <v>61</v>
      </c>
      <c r="O208" s="20"/>
      <c r="P208" s="19"/>
      <c r="Q208" s="21" t="s">
        <v>700</v>
      </c>
      <c r="R208" s="22"/>
      <c r="S208" s="23" t="s">
        <v>63</v>
      </c>
      <c r="T208" s="23"/>
      <c r="U208" s="24" t="s">
        <v>139</v>
      </c>
      <c r="V208" s="24"/>
      <c r="W208" s="25"/>
      <c r="X208" s="27"/>
      <c r="Y208" s="27"/>
      <c r="Z208" s="27"/>
      <c r="AA208" s="27"/>
      <c r="AB208" s="27"/>
    </row>
    <row r="209" spans="1:28" s="39" customFormat="1" ht="12.75">
      <c r="A209" s="28"/>
      <c r="B209" s="28"/>
      <c r="C209" s="29"/>
      <c r="D209" s="30"/>
      <c r="E209" s="30"/>
      <c r="F209" s="30"/>
      <c r="G209" s="31" t="s">
        <v>67</v>
      </c>
      <c r="H209" s="31"/>
      <c r="I209" s="24" t="s">
        <v>140</v>
      </c>
      <c r="J209" s="24"/>
      <c r="K209" s="25"/>
      <c r="L209" s="26">
        <v>150</v>
      </c>
      <c r="M209" s="28"/>
      <c r="N209" s="28"/>
      <c r="O209" s="29"/>
      <c r="P209" s="30"/>
      <c r="Q209" s="30"/>
      <c r="R209" s="30"/>
      <c r="S209" s="31" t="s">
        <v>67</v>
      </c>
      <c r="T209" s="31"/>
      <c r="U209" s="24" t="s">
        <v>141</v>
      </c>
      <c r="V209" s="24"/>
      <c r="W209" s="25"/>
      <c r="X209" s="27"/>
      <c r="Y209" s="27"/>
      <c r="Z209" s="27"/>
      <c r="AA209" s="27"/>
      <c r="AB209" s="27"/>
    </row>
    <row r="210" spans="1:28" s="39" customFormat="1" ht="4.5" customHeight="1">
      <c r="A210" s="198"/>
      <c r="B210" s="199"/>
      <c r="C210" s="200"/>
      <c r="D210" s="201"/>
      <c r="E210" s="202"/>
      <c r="F210" s="203"/>
      <c r="G210" s="204"/>
      <c r="H210" s="204"/>
      <c r="I210" s="200"/>
      <c r="J210" s="199"/>
      <c r="K210" s="205"/>
      <c r="L210" s="26"/>
      <c r="M210" s="198"/>
      <c r="N210" s="199"/>
      <c r="O210" s="200"/>
      <c r="P210" s="201"/>
      <c r="Q210" s="202"/>
      <c r="R210" s="203"/>
      <c r="S210" s="204"/>
      <c r="T210" s="204"/>
      <c r="U210" s="200"/>
      <c r="V210" s="199"/>
      <c r="W210" s="205"/>
      <c r="X210" s="27"/>
      <c r="Y210" s="27"/>
      <c r="Z210" s="27"/>
      <c r="AA210" s="27"/>
      <c r="AB210" s="27"/>
    </row>
    <row r="211" spans="1:23" s="39" customFormat="1" ht="12.75" customHeight="1">
      <c r="A211" s="206"/>
      <c r="B211" s="32"/>
      <c r="C211" s="33"/>
      <c r="D211" s="207"/>
      <c r="E211" s="208" t="s">
        <v>70</v>
      </c>
      <c r="F211" s="212" t="s">
        <v>240</v>
      </c>
      <c r="G211" s="36"/>
      <c r="H211" s="42"/>
      <c r="I211" s="42"/>
      <c r="J211" s="275"/>
      <c r="K211" s="209"/>
      <c r="L211" s="38"/>
      <c r="M211" s="206"/>
      <c r="N211" s="32"/>
      <c r="O211" s="33"/>
      <c r="P211" s="207"/>
      <c r="Q211" s="208" t="s">
        <v>70</v>
      </c>
      <c r="R211" s="35" t="s">
        <v>220</v>
      </c>
      <c r="S211" s="36"/>
      <c r="T211" s="42"/>
      <c r="U211" s="42"/>
      <c r="V211" s="275"/>
      <c r="W211" s="209"/>
    </row>
    <row r="212" spans="1:23" s="39" customFormat="1" ht="12.75" customHeight="1">
      <c r="A212" s="206"/>
      <c r="B212" s="32"/>
      <c r="C212" s="33"/>
      <c r="D212" s="207"/>
      <c r="E212" s="210" t="s">
        <v>73</v>
      </c>
      <c r="F212" s="35" t="s">
        <v>144</v>
      </c>
      <c r="G212" s="211"/>
      <c r="H212" s="42"/>
      <c r="I212" s="44"/>
      <c r="J212" s="276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7.1</v>
      </c>
      <c r="K212" s="277"/>
      <c r="L212" s="38"/>
      <c r="M212" s="206"/>
      <c r="N212" s="32"/>
      <c r="O212" s="33"/>
      <c r="P212" s="207"/>
      <c r="Q212" s="210" t="s">
        <v>73</v>
      </c>
      <c r="R212" s="35" t="s">
        <v>2182</v>
      </c>
      <c r="S212" s="211"/>
      <c r="T212" s="42"/>
      <c r="U212" s="44"/>
      <c r="V212" s="276">
        <f>IF(R211&amp;R212&amp;R213&amp;R214="","",(LEN(R211&amp;R212&amp;R213&amp;R214)-LEN(SUBSTITUTE(R211&amp;R212&amp;R213&amp;R214,"Т","")))*4+(LEN(R211&amp;R212&amp;R213&amp;R214)-LEN(SUBSTITUTE(R211&amp;R212&amp;R213&amp;R214,"К","")))*3+(LEN(R211&amp;R212&amp;R213&amp;R214)-LEN(SUBSTITUTE(R211&amp;R212&amp;R213&amp;R214,"Д","")))*2+(LEN(R211&amp;R212&amp;R213&amp;R214)-LEN(SUBSTITUTE(R211&amp;R212&amp;R213&amp;R214,"В","")))+0.1)</f>
        <v>15.1</v>
      </c>
      <c r="W212" s="277"/>
    </row>
    <row r="213" spans="1:23" s="39" customFormat="1" ht="12.75" customHeight="1">
      <c r="A213" s="206"/>
      <c r="B213" s="32"/>
      <c r="C213" s="33"/>
      <c r="D213" s="207"/>
      <c r="E213" s="210" t="s">
        <v>76</v>
      </c>
      <c r="F213" s="35" t="s">
        <v>272</v>
      </c>
      <c r="G213" s="36"/>
      <c r="H213" s="42"/>
      <c r="I213" s="278">
        <f>IF(J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5.1</v>
      </c>
      <c r="J213" s="276" t="str">
        <f>IF(J212="","","+")</f>
        <v>+</v>
      </c>
      <c r="K213" s="279">
        <f>IF(J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14.1</v>
      </c>
      <c r="L213" s="38"/>
      <c r="M213" s="206"/>
      <c r="N213" s="32"/>
      <c r="O213" s="33"/>
      <c r="P213" s="207"/>
      <c r="Q213" s="210" t="s">
        <v>76</v>
      </c>
      <c r="R213" s="35" t="s">
        <v>441</v>
      </c>
      <c r="S213" s="36"/>
      <c r="T213" s="42"/>
      <c r="U213" s="278">
        <f>IF(V212="","",(LEN(N215&amp;N216&amp;N217&amp;N218)-LEN(SUBSTITUTE(N215&amp;N216&amp;N217&amp;N218,"Т","")))*4+(LEN(N215&amp;N216&amp;N217&amp;N218)-LEN(SUBSTITUTE(N215&amp;N216&amp;N217&amp;N218,"К","")))*3+(LEN(N215&amp;N216&amp;N217&amp;N218)-LEN(SUBSTITUTE(N215&amp;N216&amp;N217&amp;N218,"Д","")))*2+(LEN(N215&amp;N216&amp;N217&amp;N218)-LEN(SUBSTITUTE(N215&amp;N216&amp;N217&amp;N218,"В","")))+0.1)</f>
        <v>3.1</v>
      </c>
      <c r="V213" s="276" t="str">
        <f>IF(V212="","","+")</f>
        <v>+</v>
      </c>
      <c r="W213" s="279">
        <f>IF(V212="","",(LEN(T215&amp;T216&amp;T217&amp;T218)-LEN(SUBSTITUTE(T215&amp;T216&amp;T217&amp;T218,"Т","")))*4+(LEN(T215&amp;T216&amp;T217&amp;T218)-LEN(SUBSTITUTE(T215&amp;T216&amp;T217&amp;T218,"К","")))*3+(LEN(T215&amp;T216&amp;T217&amp;T218)-LEN(SUBSTITUTE(T215&amp;T216&amp;T217&amp;T218,"Д","")))*2+(LEN(T215&amp;T216&amp;T217&amp;T218)-LEN(SUBSTITUTE(T215&amp;T216&amp;T217&amp;T218,"В","")))+0.1)</f>
        <v>12.1</v>
      </c>
    </row>
    <row r="214" spans="1:23" s="39" customFormat="1" ht="12.75" customHeight="1">
      <c r="A214" s="206"/>
      <c r="B214" s="32"/>
      <c r="C214" s="33"/>
      <c r="D214" s="207"/>
      <c r="E214" s="208" t="s">
        <v>79</v>
      </c>
      <c r="F214" s="35" t="s">
        <v>1434</v>
      </c>
      <c r="G214" s="36"/>
      <c r="H214" s="42"/>
      <c r="I214" s="44"/>
      <c r="J214" s="276">
        <f>IF(J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K214" s="277"/>
      <c r="L214" s="38"/>
      <c r="M214" s="206"/>
      <c r="N214" s="32"/>
      <c r="O214" s="33"/>
      <c r="P214" s="207"/>
      <c r="Q214" s="208" t="s">
        <v>79</v>
      </c>
      <c r="R214" s="35" t="s">
        <v>2183</v>
      </c>
      <c r="S214" s="36"/>
      <c r="T214" s="42"/>
      <c r="U214" s="44"/>
      <c r="V214" s="276">
        <f>IF(V212="","",(LEN(R219&amp;R220&amp;R221&amp;R222)-LEN(SUBSTITUTE(R219&amp;R220&amp;R221&amp;R222,"Т","")))*4+(LEN(R219&amp;R220&amp;R221&amp;R222)-LEN(SUBSTITUTE(R219&amp;R220&amp;R221&amp;R222,"К","")))*3+(LEN(R219&amp;R220&amp;R221&amp;R222)-LEN(SUBSTITUTE(R219&amp;R220&amp;R221&amp;R222,"Д","")))*2+(LEN(R219&amp;R220&amp;R221&amp;R222)-LEN(SUBSTITUTE(R219&amp;R220&amp;R221&amp;R222,"В","")))+0.1)</f>
        <v>10.1</v>
      </c>
      <c r="W214" s="277"/>
    </row>
    <row r="215" spans="1:23" s="39" customFormat="1" ht="12.75" customHeight="1">
      <c r="A215" s="213" t="s">
        <v>70</v>
      </c>
      <c r="B215" s="214" t="s">
        <v>2184</v>
      </c>
      <c r="C215" s="33"/>
      <c r="D215" s="207"/>
      <c r="F215" s="36"/>
      <c r="G215" s="208" t="s">
        <v>70</v>
      </c>
      <c r="H215" s="216" t="s">
        <v>197</v>
      </c>
      <c r="I215" s="36"/>
      <c r="J215" s="211"/>
      <c r="K215" s="209"/>
      <c r="L215" s="38"/>
      <c r="M215" s="213" t="s">
        <v>70</v>
      </c>
      <c r="N215" s="214" t="s">
        <v>1518</v>
      </c>
      <c r="O215" s="33"/>
      <c r="P215" s="207"/>
      <c r="R215" s="36"/>
      <c r="S215" s="208" t="s">
        <v>70</v>
      </c>
      <c r="T215" s="216" t="s">
        <v>2185</v>
      </c>
      <c r="U215" s="36"/>
      <c r="V215" s="211"/>
      <c r="W215" s="209"/>
    </row>
    <row r="216" spans="1:23" s="39" customFormat="1" ht="12.75" customHeight="1">
      <c r="A216" s="217" t="s">
        <v>73</v>
      </c>
      <c r="B216" s="214" t="s">
        <v>2186</v>
      </c>
      <c r="C216" s="45"/>
      <c r="D216" s="207"/>
      <c r="F216" s="218"/>
      <c r="G216" s="210" t="s">
        <v>73</v>
      </c>
      <c r="H216" s="216" t="s">
        <v>2187</v>
      </c>
      <c r="I216" s="36"/>
      <c r="J216" s="211"/>
      <c r="K216" s="209"/>
      <c r="L216" s="38"/>
      <c r="M216" s="217" t="s">
        <v>73</v>
      </c>
      <c r="N216" s="214" t="s">
        <v>327</v>
      </c>
      <c r="O216" s="45"/>
      <c r="P216" s="207"/>
      <c r="R216" s="218"/>
      <c r="S216" s="210" t="s">
        <v>73</v>
      </c>
      <c r="T216" s="216" t="s">
        <v>593</v>
      </c>
      <c r="U216" s="36"/>
      <c r="V216" s="211"/>
      <c r="W216" s="209"/>
    </row>
    <row r="217" spans="1:23" s="39" customFormat="1" ht="12.75" customHeight="1">
      <c r="A217" s="217" t="s">
        <v>76</v>
      </c>
      <c r="B217" s="214" t="s">
        <v>157</v>
      </c>
      <c r="C217" s="33"/>
      <c r="D217" s="207"/>
      <c r="F217" s="218"/>
      <c r="G217" s="210" t="s">
        <v>76</v>
      </c>
      <c r="H217" s="216" t="s">
        <v>909</v>
      </c>
      <c r="I217" s="36"/>
      <c r="J217" s="36"/>
      <c r="K217" s="209"/>
      <c r="L217" s="38"/>
      <c r="M217" s="217" t="s">
        <v>76</v>
      </c>
      <c r="N217" s="214" t="s">
        <v>2188</v>
      </c>
      <c r="O217" s="33"/>
      <c r="P217" s="207"/>
      <c r="R217" s="218"/>
      <c r="S217" s="210" t="s">
        <v>76</v>
      </c>
      <c r="T217" s="216" t="s">
        <v>68</v>
      </c>
      <c r="U217" s="36"/>
      <c r="V217" s="36"/>
      <c r="W217" s="209"/>
    </row>
    <row r="218" spans="1:23" s="39" customFormat="1" ht="12.75" customHeight="1">
      <c r="A218" s="213" t="s">
        <v>79</v>
      </c>
      <c r="B218" s="214" t="s">
        <v>563</v>
      </c>
      <c r="C218" s="45"/>
      <c r="D218" s="207"/>
      <c r="F218" s="36"/>
      <c r="G218" s="208" t="s">
        <v>79</v>
      </c>
      <c r="H218" s="216" t="s">
        <v>2189</v>
      </c>
      <c r="I218" s="95"/>
      <c r="J218" s="108" t="s">
        <v>96</v>
      </c>
      <c r="K218" s="97"/>
      <c r="L218" s="38"/>
      <c r="M218" s="213" t="s">
        <v>79</v>
      </c>
      <c r="N218" s="219" t="s">
        <v>873</v>
      </c>
      <c r="O218" s="45"/>
      <c r="P218" s="207"/>
      <c r="R218" s="36"/>
      <c r="S218" s="208" t="s">
        <v>79</v>
      </c>
      <c r="T218" s="216" t="s">
        <v>439</v>
      </c>
      <c r="U218" s="95"/>
      <c r="V218" s="108" t="s">
        <v>96</v>
      </c>
      <c r="W218" s="97"/>
    </row>
    <row r="219" spans="1:23" s="39" customFormat="1" ht="12.75" customHeight="1">
      <c r="A219" s="220"/>
      <c r="B219" s="45"/>
      <c r="C219" s="208"/>
      <c r="D219" s="207"/>
      <c r="E219" s="208" t="s">
        <v>70</v>
      </c>
      <c r="F219" s="35" t="s">
        <v>677</v>
      </c>
      <c r="G219" s="36"/>
      <c r="H219" s="221"/>
      <c r="I219" s="112" t="s">
        <v>100</v>
      </c>
      <c r="J219" s="113" t="s">
        <v>2190</v>
      </c>
      <c r="K219" s="97"/>
      <c r="L219" s="38"/>
      <c r="M219" s="220"/>
      <c r="N219" s="45"/>
      <c r="O219" s="208"/>
      <c r="P219" s="207"/>
      <c r="Q219" s="208" t="s">
        <v>70</v>
      </c>
      <c r="R219" s="35" t="s">
        <v>243</v>
      </c>
      <c r="S219" s="36"/>
      <c r="T219" s="221"/>
      <c r="U219" s="112" t="s">
        <v>100</v>
      </c>
      <c r="V219" s="113" t="s">
        <v>2191</v>
      </c>
      <c r="W219" s="97"/>
    </row>
    <row r="220" spans="1:23" s="39" customFormat="1" ht="12.75" customHeight="1">
      <c r="A220" s="206"/>
      <c r="B220" s="114" t="s">
        <v>104</v>
      </c>
      <c r="C220" s="33"/>
      <c r="D220" s="207"/>
      <c r="E220" s="210" t="s">
        <v>73</v>
      </c>
      <c r="F220" s="212" t="s">
        <v>408</v>
      </c>
      <c r="G220" s="36"/>
      <c r="H220" s="42"/>
      <c r="I220" s="112" t="s">
        <v>5</v>
      </c>
      <c r="J220" s="115" t="s">
        <v>2192</v>
      </c>
      <c r="K220" s="97"/>
      <c r="L220" s="38"/>
      <c r="M220" s="206"/>
      <c r="N220" s="114" t="s">
        <v>104</v>
      </c>
      <c r="O220" s="33"/>
      <c r="P220" s="207"/>
      <c r="Q220" s="210" t="s">
        <v>73</v>
      </c>
      <c r="R220" s="35" t="s">
        <v>1903</v>
      </c>
      <c r="S220" s="36"/>
      <c r="T220" s="42"/>
      <c r="U220" s="112" t="s">
        <v>5</v>
      </c>
      <c r="V220" s="115" t="s">
        <v>2193</v>
      </c>
      <c r="W220" s="97"/>
    </row>
    <row r="221" spans="1:23" s="39" customFormat="1" ht="12.75" customHeight="1">
      <c r="A221" s="206"/>
      <c r="B221" s="114" t="s">
        <v>2194</v>
      </c>
      <c r="C221" s="33"/>
      <c r="D221" s="207"/>
      <c r="E221" s="210" t="s">
        <v>76</v>
      </c>
      <c r="F221" s="35" t="s">
        <v>2195</v>
      </c>
      <c r="G221" s="211"/>
      <c r="H221" s="42"/>
      <c r="I221" s="112" t="s">
        <v>109</v>
      </c>
      <c r="J221" s="115" t="s">
        <v>2196</v>
      </c>
      <c r="K221" s="97"/>
      <c r="L221" s="38"/>
      <c r="M221" s="206"/>
      <c r="N221" s="114" t="s">
        <v>2197</v>
      </c>
      <c r="O221" s="33"/>
      <c r="P221" s="207"/>
      <c r="Q221" s="210" t="s">
        <v>76</v>
      </c>
      <c r="R221" s="35" t="s">
        <v>2198</v>
      </c>
      <c r="S221" s="211"/>
      <c r="T221" s="42"/>
      <c r="U221" s="112" t="s">
        <v>109</v>
      </c>
      <c r="V221" s="115" t="s">
        <v>2199</v>
      </c>
      <c r="W221" s="97"/>
    </row>
    <row r="222" spans="1:23" s="39" customFormat="1" ht="12.75" customHeight="1">
      <c r="A222" s="222"/>
      <c r="B222" s="43"/>
      <c r="C222" s="43"/>
      <c r="D222" s="207"/>
      <c r="E222" s="208" t="s">
        <v>79</v>
      </c>
      <c r="F222" s="214" t="s">
        <v>809</v>
      </c>
      <c r="G222" s="43"/>
      <c r="H222" s="43"/>
      <c r="I222" s="118" t="s">
        <v>115</v>
      </c>
      <c r="J222" s="115" t="s">
        <v>2200</v>
      </c>
      <c r="K222" s="119"/>
      <c r="L222" s="46"/>
      <c r="M222" s="222"/>
      <c r="N222" s="43"/>
      <c r="O222" s="43"/>
      <c r="P222" s="207"/>
      <c r="Q222" s="208" t="s">
        <v>79</v>
      </c>
      <c r="R222" s="214" t="s">
        <v>721</v>
      </c>
      <c r="S222" s="43"/>
      <c r="T222" s="43"/>
      <c r="U222" s="118" t="s">
        <v>115</v>
      </c>
      <c r="V222" s="115" t="s">
        <v>2199</v>
      </c>
      <c r="W222" s="119"/>
    </row>
    <row r="223" spans="1:23" ht="4.5" customHeight="1">
      <c r="A223" s="223"/>
      <c r="B223" s="224"/>
      <c r="C223" s="225"/>
      <c r="D223" s="226"/>
      <c r="E223" s="227"/>
      <c r="F223" s="228"/>
      <c r="G223" s="229"/>
      <c r="H223" s="229"/>
      <c r="I223" s="225"/>
      <c r="J223" s="224"/>
      <c r="K223" s="230"/>
      <c r="M223" s="223"/>
      <c r="N223" s="224"/>
      <c r="O223" s="225"/>
      <c r="P223" s="226"/>
      <c r="Q223" s="227"/>
      <c r="R223" s="228"/>
      <c r="S223" s="229"/>
      <c r="T223" s="229"/>
      <c r="U223" s="225"/>
      <c r="V223" s="224"/>
      <c r="W223" s="230"/>
    </row>
    <row r="224" spans="1:28" ht="14.25" customHeight="1">
      <c r="A224" s="130"/>
      <c r="B224" s="130" t="s">
        <v>117</v>
      </c>
      <c r="C224" s="131"/>
      <c r="D224" s="132" t="s">
        <v>118</v>
      </c>
      <c r="E224" s="132" t="s">
        <v>119</v>
      </c>
      <c r="F224" s="132" t="s">
        <v>120</v>
      </c>
      <c r="G224" s="133" t="s">
        <v>121</v>
      </c>
      <c r="H224" s="134"/>
      <c r="I224" s="131" t="s">
        <v>122</v>
      </c>
      <c r="J224" s="132" t="s">
        <v>117</v>
      </c>
      <c r="K224" s="130" t="s">
        <v>123</v>
      </c>
      <c r="L224" s="26">
        <v>150</v>
      </c>
      <c r="M224" s="130"/>
      <c r="N224" s="130" t="s">
        <v>117</v>
      </c>
      <c r="O224" s="131"/>
      <c r="P224" s="132" t="s">
        <v>118</v>
      </c>
      <c r="Q224" s="132" t="s">
        <v>119</v>
      </c>
      <c r="R224" s="132" t="s">
        <v>120</v>
      </c>
      <c r="S224" s="133" t="s">
        <v>121</v>
      </c>
      <c r="T224" s="134"/>
      <c r="U224" s="131" t="s">
        <v>122</v>
      </c>
      <c r="V224" s="132" t="s">
        <v>117</v>
      </c>
      <c r="W224" s="130" t="s">
        <v>123</v>
      </c>
      <c r="X224" s="232"/>
      <c r="Y224" s="309"/>
      <c r="Z224" s="310"/>
      <c r="AA224" s="309"/>
      <c r="AB224" s="310"/>
    </row>
    <row r="225" spans="1:28" ht="14.25" customHeight="1">
      <c r="A225" s="136" t="s">
        <v>123</v>
      </c>
      <c r="B225" s="179" t="s">
        <v>124</v>
      </c>
      <c r="C225" s="180" t="s">
        <v>125</v>
      </c>
      <c r="D225" s="181" t="s">
        <v>126</v>
      </c>
      <c r="E225" s="181" t="s">
        <v>127</v>
      </c>
      <c r="F225" s="181"/>
      <c r="G225" s="139" t="s">
        <v>125</v>
      </c>
      <c r="H225" s="139" t="s">
        <v>122</v>
      </c>
      <c r="I225" s="137"/>
      <c r="J225" s="136" t="s">
        <v>124</v>
      </c>
      <c r="K225" s="136"/>
      <c r="L225" s="26">
        <v>150</v>
      </c>
      <c r="M225" s="136" t="s">
        <v>123</v>
      </c>
      <c r="N225" s="179" t="s">
        <v>124</v>
      </c>
      <c r="O225" s="180" t="s">
        <v>125</v>
      </c>
      <c r="P225" s="181" t="s">
        <v>126</v>
      </c>
      <c r="Q225" s="181" t="s">
        <v>127</v>
      </c>
      <c r="R225" s="181"/>
      <c r="S225" s="139" t="s">
        <v>125</v>
      </c>
      <c r="T225" s="139" t="s">
        <v>122</v>
      </c>
      <c r="U225" s="137"/>
      <c r="V225" s="136" t="s">
        <v>124</v>
      </c>
      <c r="W225" s="136"/>
      <c r="X225" s="232"/>
      <c r="Y225" s="309"/>
      <c r="Z225" s="310"/>
      <c r="AA225" s="309"/>
      <c r="AB225" s="310"/>
    </row>
    <row r="226" spans="1:28" ht="16.5" customHeight="1">
      <c r="A226" s="141">
        <v>0.625</v>
      </c>
      <c r="B226" s="142">
        <v>3</v>
      </c>
      <c r="C226" s="143">
        <v>2</v>
      </c>
      <c r="D226" s="182" t="s">
        <v>2060</v>
      </c>
      <c r="E226" s="144" t="s">
        <v>5</v>
      </c>
      <c r="F226" s="145">
        <v>10</v>
      </c>
      <c r="G226" s="146">
        <v>130</v>
      </c>
      <c r="H226" s="146"/>
      <c r="I226" s="147">
        <v>7</v>
      </c>
      <c r="J226" s="148">
        <v>3</v>
      </c>
      <c r="K226" s="149">
        <v>-0.625</v>
      </c>
      <c r="L226" s="26"/>
      <c r="M226" s="141">
        <v>6.5</v>
      </c>
      <c r="N226" s="142">
        <v>5</v>
      </c>
      <c r="O226" s="143">
        <v>2</v>
      </c>
      <c r="P226" s="182" t="s">
        <v>2152</v>
      </c>
      <c r="Q226" s="144" t="s">
        <v>100</v>
      </c>
      <c r="R226" s="145">
        <v>11</v>
      </c>
      <c r="S226" s="146">
        <v>650</v>
      </c>
      <c r="T226" s="146"/>
      <c r="U226" s="147">
        <v>7</v>
      </c>
      <c r="V226" s="148">
        <v>1</v>
      </c>
      <c r="W226" s="149">
        <v>-6.5</v>
      </c>
      <c r="X226" s="233"/>
      <c r="Y226" s="234"/>
      <c r="Z226" s="235"/>
      <c r="AA226" s="234"/>
      <c r="AB226" s="235"/>
    </row>
    <row r="227" spans="1:28" ht="16.5" customHeight="1">
      <c r="A227" s="141">
        <v>-6.25</v>
      </c>
      <c r="B227" s="142">
        <v>0</v>
      </c>
      <c r="C227" s="143">
        <v>5</v>
      </c>
      <c r="D227" s="182" t="s">
        <v>181</v>
      </c>
      <c r="E227" s="144" t="s">
        <v>115</v>
      </c>
      <c r="F227" s="145">
        <v>9</v>
      </c>
      <c r="G227" s="146"/>
      <c r="H227" s="146">
        <v>140</v>
      </c>
      <c r="I227" s="147">
        <v>8</v>
      </c>
      <c r="J227" s="148">
        <v>6</v>
      </c>
      <c r="K227" s="149">
        <v>6.25</v>
      </c>
      <c r="L227" s="26"/>
      <c r="M227" s="141">
        <v>6.5</v>
      </c>
      <c r="N227" s="142">
        <v>5</v>
      </c>
      <c r="O227" s="143">
        <v>5</v>
      </c>
      <c r="P227" s="182" t="s">
        <v>2073</v>
      </c>
      <c r="Q227" s="144" t="s">
        <v>100</v>
      </c>
      <c r="R227" s="145">
        <v>11</v>
      </c>
      <c r="S227" s="146">
        <v>650</v>
      </c>
      <c r="T227" s="146"/>
      <c r="U227" s="147">
        <v>8</v>
      </c>
      <c r="V227" s="148">
        <v>1</v>
      </c>
      <c r="W227" s="149">
        <v>-6.5</v>
      </c>
      <c r="X227" s="233"/>
      <c r="Y227" s="234"/>
      <c r="Z227" s="235"/>
      <c r="AA227" s="234"/>
      <c r="AB227" s="235"/>
    </row>
    <row r="228" spans="1:28" ht="16.5" customHeight="1">
      <c r="A228" s="141">
        <v>2.5</v>
      </c>
      <c r="B228" s="142">
        <v>6</v>
      </c>
      <c r="C228" s="143">
        <v>6</v>
      </c>
      <c r="D228" s="182" t="s">
        <v>180</v>
      </c>
      <c r="E228" s="144" t="s">
        <v>100</v>
      </c>
      <c r="F228" s="145">
        <v>10</v>
      </c>
      <c r="G228" s="146">
        <v>180</v>
      </c>
      <c r="H228" s="146"/>
      <c r="I228" s="147">
        <v>4</v>
      </c>
      <c r="J228" s="148">
        <v>0</v>
      </c>
      <c r="K228" s="149">
        <v>-2.5</v>
      </c>
      <c r="L228" s="26"/>
      <c r="M228" s="141">
        <v>-6.125</v>
      </c>
      <c r="N228" s="142">
        <v>2</v>
      </c>
      <c r="O228" s="143">
        <v>6</v>
      </c>
      <c r="P228" s="182" t="s">
        <v>2075</v>
      </c>
      <c r="Q228" s="144" t="s">
        <v>100</v>
      </c>
      <c r="R228" s="145">
        <v>11</v>
      </c>
      <c r="S228" s="146"/>
      <c r="T228" s="146">
        <v>100</v>
      </c>
      <c r="U228" s="147">
        <v>4</v>
      </c>
      <c r="V228" s="148">
        <v>4</v>
      </c>
      <c r="W228" s="149">
        <v>6.125</v>
      </c>
      <c r="X228" s="233"/>
      <c r="Y228" s="234"/>
      <c r="Z228" s="235"/>
      <c r="AA228" s="234"/>
      <c r="AB228" s="235"/>
    </row>
    <row r="229" spans="1:28" ht="16.5" customHeight="1">
      <c r="A229" s="141">
        <v>0.625</v>
      </c>
      <c r="B229" s="142">
        <v>3</v>
      </c>
      <c r="C229" s="143">
        <v>1</v>
      </c>
      <c r="D229" s="182" t="s">
        <v>2201</v>
      </c>
      <c r="E229" s="144" t="s">
        <v>5</v>
      </c>
      <c r="F229" s="145">
        <v>10</v>
      </c>
      <c r="G229" s="146">
        <v>130</v>
      </c>
      <c r="H229" s="146"/>
      <c r="I229" s="147">
        <v>3</v>
      </c>
      <c r="J229" s="148">
        <v>3</v>
      </c>
      <c r="K229" s="149">
        <v>-0.625</v>
      </c>
      <c r="L229" s="26"/>
      <c r="M229" s="141">
        <v>-7.625</v>
      </c>
      <c r="N229" s="142">
        <v>0</v>
      </c>
      <c r="O229" s="143">
        <v>1</v>
      </c>
      <c r="P229" s="182" t="s">
        <v>2202</v>
      </c>
      <c r="Q229" s="144" t="s">
        <v>100</v>
      </c>
      <c r="R229" s="145">
        <v>11</v>
      </c>
      <c r="S229" s="146"/>
      <c r="T229" s="146">
        <v>200</v>
      </c>
      <c r="U229" s="147">
        <v>3</v>
      </c>
      <c r="V229" s="148">
        <v>6</v>
      </c>
      <c r="W229" s="149">
        <v>7.625</v>
      </c>
      <c r="X229" s="233"/>
      <c r="Y229" s="234"/>
      <c r="Z229" s="235"/>
      <c r="AA229" s="234"/>
      <c r="AB229" s="235"/>
    </row>
    <row r="230" spans="1:23" s="39" customFormat="1" ht="9.75" customHeight="1">
      <c r="A230" s="27"/>
      <c r="B230" s="27"/>
      <c r="C230" s="54"/>
      <c r="D230" s="27"/>
      <c r="E230" s="27"/>
      <c r="F230" s="27"/>
      <c r="G230" s="27"/>
      <c r="H230" s="27"/>
      <c r="I230" s="54"/>
      <c r="J230" s="27"/>
      <c r="K230" s="27"/>
      <c r="L230" s="52"/>
      <c r="M230" s="27"/>
      <c r="N230" s="27"/>
      <c r="O230" s="54"/>
      <c r="P230" s="27"/>
      <c r="Q230" s="27"/>
      <c r="R230" s="27"/>
      <c r="S230" s="27"/>
      <c r="T230" s="27"/>
      <c r="U230" s="54"/>
      <c r="V230" s="27"/>
      <c r="W230" s="27"/>
    </row>
    <row r="231" spans="1:12" s="39" customFormat="1" ht="15">
      <c r="A231" s="18"/>
      <c r="B231" s="19" t="s">
        <v>61</v>
      </c>
      <c r="C231" s="20"/>
      <c r="D231" s="19"/>
      <c r="E231" s="21" t="s">
        <v>729</v>
      </c>
      <c r="F231" s="22"/>
      <c r="G231" s="23" t="s">
        <v>63</v>
      </c>
      <c r="H231" s="23"/>
      <c r="I231" s="24" t="s">
        <v>64</v>
      </c>
      <c r="J231" s="24"/>
      <c r="K231" s="25"/>
      <c r="L231" s="26">
        <v>150</v>
      </c>
    </row>
    <row r="232" spans="1:12" s="39" customFormat="1" ht="12.75">
      <c r="A232" s="28"/>
      <c r="B232" s="28"/>
      <c r="C232" s="29"/>
      <c r="D232" s="30"/>
      <c r="E232" s="30"/>
      <c r="F232" s="30"/>
      <c r="G232" s="31" t="s">
        <v>67</v>
      </c>
      <c r="H232" s="31"/>
      <c r="I232" s="24" t="s">
        <v>69</v>
      </c>
      <c r="J232" s="24"/>
      <c r="K232" s="25"/>
      <c r="L232" s="26">
        <v>150</v>
      </c>
    </row>
    <row r="233" spans="1:12" s="39" customFormat="1" ht="4.5" customHeight="1">
      <c r="A233" s="198"/>
      <c r="B233" s="199"/>
      <c r="C233" s="200"/>
      <c r="D233" s="201"/>
      <c r="E233" s="202"/>
      <c r="F233" s="203"/>
      <c r="G233" s="204"/>
      <c r="H233" s="204"/>
      <c r="I233" s="200"/>
      <c r="J233" s="199"/>
      <c r="K233" s="205"/>
      <c r="L233" s="26"/>
    </row>
    <row r="234" spans="1:12" s="39" customFormat="1" ht="12.75" customHeight="1">
      <c r="A234" s="206"/>
      <c r="B234" s="32"/>
      <c r="C234" s="33"/>
      <c r="D234" s="207"/>
      <c r="E234" s="208" t="s">
        <v>70</v>
      </c>
      <c r="F234" s="35" t="s">
        <v>553</v>
      </c>
      <c r="G234" s="36"/>
      <c r="H234" s="42"/>
      <c r="I234" s="42"/>
      <c r="J234" s="275"/>
      <c r="K234" s="209"/>
      <c r="L234" s="38"/>
    </row>
    <row r="235" spans="1:12" s="39" customFormat="1" ht="12.75" customHeight="1">
      <c r="A235" s="206"/>
      <c r="B235" s="32"/>
      <c r="C235" s="33"/>
      <c r="D235" s="207"/>
      <c r="E235" s="210" t="s">
        <v>73</v>
      </c>
      <c r="F235" s="35" t="s">
        <v>2166</v>
      </c>
      <c r="G235" s="211"/>
      <c r="H235" s="42"/>
      <c r="I235" s="44"/>
      <c r="J235" s="276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K235" s="277"/>
      <c r="L235" s="38"/>
    </row>
    <row r="236" spans="1:12" s="39" customFormat="1" ht="12.75" customHeight="1">
      <c r="A236" s="206"/>
      <c r="B236" s="32"/>
      <c r="C236" s="33"/>
      <c r="D236" s="207"/>
      <c r="E236" s="210" t="s">
        <v>76</v>
      </c>
      <c r="F236" s="35" t="s">
        <v>803</v>
      </c>
      <c r="G236" s="36"/>
      <c r="H236" s="42"/>
      <c r="I236" s="278">
        <f>IF(J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8.1</v>
      </c>
      <c r="J236" s="276" t="str">
        <f>IF(J235="","","+")</f>
        <v>+</v>
      </c>
      <c r="K236" s="279">
        <f>IF(J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14.1</v>
      </c>
      <c r="L236" s="38"/>
    </row>
    <row r="237" spans="1:12" s="39" customFormat="1" ht="12.75" customHeight="1">
      <c r="A237" s="206"/>
      <c r="B237" s="32"/>
      <c r="C237" s="33"/>
      <c r="D237" s="207"/>
      <c r="E237" s="208" t="s">
        <v>79</v>
      </c>
      <c r="F237" s="35" t="s">
        <v>1876</v>
      </c>
      <c r="G237" s="36"/>
      <c r="H237" s="42"/>
      <c r="I237" s="44"/>
      <c r="J237" s="276">
        <f>IF(J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K237" s="277"/>
      <c r="L237" s="38"/>
    </row>
    <row r="238" spans="1:12" s="39" customFormat="1" ht="12.75" customHeight="1">
      <c r="A238" s="213" t="s">
        <v>70</v>
      </c>
      <c r="B238" s="214" t="s">
        <v>2203</v>
      </c>
      <c r="C238" s="33"/>
      <c r="D238" s="207"/>
      <c r="F238" s="36"/>
      <c r="G238" s="208" t="s">
        <v>70</v>
      </c>
      <c r="H238" s="216" t="s">
        <v>1928</v>
      </c>
      <c r="I238" s="36"/>
      <c r="J238" s="211"/>
      <c r="K238" s="209"/>
      <c r="L238" s="38"/>
    </row>
    <row r="239" spans="1:12" s="39" customFormat="1" ht="12.75" customHeight="1">
      <c r="A239" s="217" t="s">
        <v>73</v>
      </c>
      <c r="B239" s="214" t="s">
        <v>274</v>
      </c>
      <c r="C239" s="45"/>
      <c r="D239" s="207"/>
      <c r="F239" s="218"/>
      <c r="G239" s="210" t="s">
        <v>73</v>
      </c>
      <c r="H239" s="216" t="s">
        <v>2204</v>
      </c>
      <c r="I239" s="36"/>
      <c r="J239" s="211"/>
      <c r="K239" s="209"/>
      <c r="L239" s="38"/>
    </row>
    <row r="240" spans="1:12" s="39" customFormat="1" ht="12.75" customHeight="1">
      <c r="A240" s="217" t="s">
        <v>76</v>
      </c>
      <c r="B240" s="214" t="s">
        <v>953</v>
      </c>
      <c r="C240" s="33"/>
      <c r="D240" s="207"/>
      <c r="F240" s="218"/>
      <c r="G240" s="210" t="s">
        <v>76</v>
      </c>
      <c r="H240" s="216" t="s">
        <v>608</v>
      </c>
      <c r="I240" s="36"/>
      <c r="J240" s="36"/>
      <c r="K240" s="209"/>
      <c r="L240" s="38"/>
    </row>
    <row r="241" spans="1:12" s="39" customFormat="1" ht="12.75" customHeight="1">
      <c r="A241" s="213" t="s">
        <v>79</v>
      </c>
      <c r="B241" s="214" t="s">
        <v>534</v>
      </c>
      <c r="C241" s="45"/>
      <c r="D241" s="207"/>
      <c r="F241" s="36"/>
      <c r="G241" s="208" t="s">
        <v>79</v>
      </c>
      <c r="H241" s="216" t="s">
        <v>596</v>
      </c>
      <c r="I241" s="95"/>
      <c r="J241" s="108" t="s">
        <v>96</v>
      </c>
      <c r="K241" s="97"/>
      <c r="L241" s="38"/>
    </row>
    <row r="242" spans="1:12" s="39" customFormat="1" ht="12.75" customHeight="1">
      <c r="A242" s="220"/>
      <c r="B242" s="45"/>
      <c r="C242" s="208"/>
      <c r="D242" s="207"/>
      <c r="E242" s="208" t="s">
        <v>70</v>
      </c>
      <c r="F242" s="35" t="s">
        <v>1085</v>
      </c>
      <c r="G242" s="36"/>
      <c r="H242" s="221"/>
      <c r="I242" s="112" t="s">
        <v>100</v>
      </c>
      <c r="J242" s="113" t="s">
        <v>2205</v>
      </c>
      <c r="K242" s="97"/>
      <c r="L242" s="38"/>
    </row>
    <row r="243" spans="1:12" s="39" customFormat="1" ht="12.75" customHeight="1">
      <c r="A243" s="206"/>
      <c r="B243" s="114" t="s">
        <v>104</v>
      </c>
      <c r="C243" s="33"/>
      <c r="D243" s="207"/>
      <c r="E243" s="210" t="s">
        <v>73</v>
      </c>
      <c r="F243" s="35" t="s">
        <v>2206</v>
      </c>
      <c r="G243" s="36"/>
      <c r="H243" s="42"/>
      <c r="I243" s="112" t="s">
        <v>5</v>
      </c>
      <c r="J243" s="115" t="s">
        <v>2207</v>
      </c>
      <c r="K243" s="97"/>
      <c r="L243" s="38"/>
    </row>
    <row r="244" spans="1:12" s="39" customFormat="1" ht="12.75" customHeight="1">
      <c r="A244" s="206"/>
      <c r="B244" s="114" t="s">
        <v>2057</v>
      </c>
      <c r="C244" s="33"/>
      <c r="D244" s="207"/>
      <c r="E244" s="210" t="s">
        <v>76</v>
      </c>
      <c r="F244" s="35" t="s">
        <v>194</v>
      </c>
      <c r="G244" s="211"/>
      <c r="H244" s="42"/>
      <c r="I244" s="112" t="s">
        <v>109</v>
      </c>
      <c r="J244" s="115" t="s">
        <v>2208</v>
      </c>
      <c r="K244" s="97"/>
      <c r="L244" s="38"/>
    </row>
    <row r="245" spans="1:12" s="39" customFormat="1" ht="12.75" customHeight="1">
      <c r="A245" s="222"/>
      <c r="B245" s="43"/>
      <c r="C245" s="43"/>
      <c r="D245" s="207"/>
      <c r="E245" s="208" t="s">
        <v>79</v>
      </c>
      <c r="F245" s="214" t="s">
        <v>799</v>
      </c>
      <c r="G245" s="43"/>
      <c r="H245" s="43"/>
      <c r="I245" s="118" t="s">
        <v>115</v>
      </c>
      <c r="J245" s="115" t="s">
        <v>2208</v>
      </c>
      <c r="K245" s="119"/>
      <c r="L245" s="46"/>
    </row>
    <row r="246" spans="1:23" ht="4.5" customHeight="1">
      <c r="A246" s="223"/>
      <c r="B246" s="224"/>
      <c r="C246" s="225"/>
      <c r="D246" s="226"/>
      <c r="E246" s="227"/>
      <c r="F246" s="228"/>
      <c r="G246" s="229"/>
      <c r="H246" s="229"/>
      <c r="I246" s="225"/>
      <c r="J246" s="224"/>
      <c r="K246" s="230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</row>
    <row r="247" spans="1:21" ht="12.75" customHeight="1">
      <c r="A247" s="130"/>
      <c r="B247" s="130" t="s">
        <v>117</v>
      </c>
      <c r="C247" s="131"/>
      <c r="D247" s="132" t="s">
        <v>118</v>
      </c>
      <c r="E247" s="132" t="s">
        <v>119</v>
      </c>
      <c r="F247" s="132" t="s">
        <v>120</v>
      </c>
      <c r="G247" s="133" t="s">
        <v>121</v>
      </c>
      <c r="H247" s="134"/>
      <c r="I247" s="131" t="s">
        <v>122</v>
      </c>
      <c r="J247" s="132" t="s">
        <v>117</v>
      </c>
      <c r="K247" s="130" t="s">
        <v>123</v>
      </c>
      <c r="L247" s="26">
        <v>150</v>
      </c>
      <c r="O247" s="27"/>
      <c r="U247" s="27"/>
    </row>
    <row r="248" spans="1:21" ht="12.75">
      <c r="A248" s="136" t="s">
        <v>123</v>
      </c>
      <c r="B248" s="179" t="s">
        <v>124</v>
      </c>
      <c r="C248" s="180" t="s">
        <v>125</v>
      </c>
      <c r="D248" s="181" t="s">
        <v>126</v>
      </c>
      <c r="E248" s="181" t="s">
        <v>127</v>
      </c>
      <c r="F248" s="181"/>
      <c r="G248" s="139" t="s">
        <v>125</v>
      </c>
      <c r="H248" s="139" t="s">
        <v>122</v>
      </c>
      <c r="I248" s="137"/>
      <c r="J248" s="136" t="s">
        <v>124</v>
      </c>
      <c r="K248" s="136"/>
      <c r="L248" s="26">
        <v>150</v>
      </c>
      <c r="O248" s="27"/>
      <c r="U248" s="27"/>
    </row>
    <row r="249" spans="1:21" ht="16.5" customHeight="1">
      <c r="A249" s="141">
        <v>-1</v>
      </c>
      <c r="B249" s="142">
        <v>1</v>
      </c>
      <c r="C249" s="143">
        <v>2</v>
      </c>
      <c r="D249" s="182" t="s">
        <v>261</v>
      </c>
      <c r="E249" s="144" t="s">
        <v>109</v>
      </c>
      <c r="F249" s="145">
        <v>10</v>
      </c>
      <c r="G249" s="146"/>
      <c r="H249" s="146">
        <v>180</v>
      </c>
      <c r="I249" s="147">
        <v>7</v>
      </c>
      <c r="J249" s="148">
        <v>5</v>
      </c>
      <c r="K249" s="149">
        <v>1</v>
      </c>
      <c r="L249" s="26"/>
      <c r="O249" s="27"/>
      <c r="U249" s="27"/>
    </row>
    <row r="250" spans="1:21" ht="16.5" customHeight="1">
      <c r="A250" s="141">
        <v>-1</v>
      </c>
      <c r="B250" s="142">
        <v>1</v>
      </c>
      <c r="C250" s="143">
        <v>5</v>
      </c>
      <c r="D250" s="190" t="s">
        <v>261</v>
      </c>
      <c r="E250" s="144" t="s">
        <v>109</v>
      </c>
      <c r="F250" s="145">
        <v>10</v>
      </c>
      <c r="G250" s="146"/>
      <c r="H250" s="146">
        <v>180</v>
      </c>
      <c r="I250" s="147">
        <v>8</v>
      </c>
      <c r="J250" s="148">
        <v>5</v>
      </c>
      <c r="K250" s="149">
        <v>1</v>
      </c>
      <c r="L250" s="26"/>
      <c r="O250" s="27"/>
      <c r="U250" s="27"/>
    </row>
    <row r="251" spans="1:21" ht="16.5" customHeight="1">
      <c r="A251" s="141">
        <v>1</v>
      </c>
      <c r="B251" s="142">
        <v>5</v>
      </c>
      <c r="C251" s="143">
        <v>6</v>
      </c>
      <c r="D251" s="182" t="s">
        <v>2137</v>
      </c>
      <c r="E251" s="144" t="s">
        <v>5</v>
      </c>
      <c r="F251" s="145">
        <v>7</v>
      </c>
      <c r="G251" s="146"/>
      <c r="H251" s="146">
        <v>100</v>
      </c>
      <c r="I251" s="147">
        <v>4</v>
      </c>
      <c r="J251" s="148">
        <v>1</v>
      </c>
      <c r="K251" s="149">
        <v>-1</v>
      </c>
      <c r="L251" s="26"/>
      <c r="O251" s="27"/>
      <c r="U251" s="27"/>
    </row>
    <row r="252" spans="1:21" ht="16.5" customHeight="1">
      <c r="A252" s="141">
        <v>1</v>
      </c>
      <c r="B252" s="142">
        <v>5</v>
      </c>
      <c r="C252" s="143">
        <v>1</v>
      </c>
      <c r="D252" s="182" t="s">
        <v>2090</v>
      </c>
      <c r="E252" s="144" t="s">
        <v>5</v>
      </c>
      <c r="F252" s="145">
        <v>8</v>
      </c>
      <c r="G252" s="146"/>
      <c r="H252" s="146">
        <v>100</v>
      </c>
      <c r="I252" s="147">
        <v>3</v>
      </c>
      <c r="J252" s="148">
        <v>1</v>
      </c>
      <c r="K252" s="149">
        <v>-1</v>
      </c>
      <c r="L252" s="26"/>
      <c r="O252" s="27"/>
      <c r="U252" s="27"/>
    </row>
  </sheetData>
  <sheetProtection/>
  <mergeCells count="4">
    <mergeCell ref="Y224:Y225"/>
    <mergeCell ref="Z224:Z225"/>
    <mergeCell ref="AA224:AA225"/>
    <mergeCell ref="AB224:AB225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7.00390625" style="14" customWidth="1"/>
    <col min="4" max="4" width="18.25390625" style="14" customWidth="1"/>
    <col min="5" max="5" width="5.25390625" style="11" customWidth="1"/>
    <col min="6" max="6" width="9.625" style="80" customWidth="1"/>
    <col min="7" max="7" width="7.875" style="11" customWidth="1"/>
    <col min="8" max="8" width="6.875" style="65" customWidth="1"/>
    <col min="9" max="9" width="9.125" style="0" customWidth="1"/>
    <col min="10" max="10" width="7.25390625" style="11" customWidth="1"/>
    <col min="11" max="11" width="5.75390625" style="11" customWidth="1"/>
    <col min="12" max="16384" width="10.00390625" style="11" customWidth="1"/>
  </cols>
  <sheetData>
    <row r="1" spans="1:10" s="5" customFormat="1" ht="12.75">
      <c r="A1" s="1" t="s">
        <v>43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59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7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62" t="s">
        <v>5</v>
      </c>
      <c r="H5" s="62" t="s">
        <v>10</v>
      </c>
      <c r="I5" s="61" t="s">
        <v>11</v>
      </c>
      <c r="J5" s="61" t="s">
        <v>39</v>
      </c>
    </row>
    <row r="6" spans="1:12" ht="12.75">
      <c r="A6" s="76">
        <v>1</v>
      </c>
      <c r="B6" s="71">
        <v>8</v>
      </c>
      <c r="C6" s="12" t="s">
        <v>23</v>
      </c>
      <c r="D6" s="13" t="s">
        <v>24</v>
      </c>
      <c r="E6" s="16">
        <v>-1</v>
      </c>
      <c r="F6" s="63">
        <v>18</v>
      </c>
      <c r="G6" s="63">
        <v>77</v>
      </c>
      <c r="H6" s="178">
        <v>0.6111111111111112</v>
      </c>
      <c r="I6" s="64">
        <v>11</v>
      </c>
      <c r="J6" s="11">
        <f>IF(C6="","",IF(A6="=",J5,(COUNT(B:B)-A6+1)*2))</f>
        <v>16</v>
      </c>
      <c r="L6" s="7"/>
    </row>
    <row r="7" spans="1:12" ht="12.75">
      <c r="A7" s="76">
        <v>2</v>
      </c>
      <c r="B7" s="71">
        <v>7</v>
      </c>
      <c r="C7" s="12" t="s">
        <v>15</v>
      </c>
      <c r="D7" s="13" t="s">
        <v>16</v>
      </c>
      <c r="E7" s="16">
        <v>2</v>
      </c>
      <c r="F7" s="63">
        <v>24.75</v>
      </c>
      <c r="G7" s="63">
        <v>73</v>
      </c>
      <c r="H7" s="178">
        <v>0.5793650793650794</v>
      </c>
      <c r="I7" s="64">
        <v>4</v>
      </c>
      <c r="J7" s="11">
        <f aca="true" t="shared" si="0" ref="J7:J21">IF(C7="","",IF(A7="=",J6,(COUNT(B$1:B$65536)-A7+1)*2))</f>
        <v>14</v>
      </c>
      <c r="L7" s="7"/>
    </row>
    <row r="8" spans="1:12" ht="12.75">
      <c r="A8" s="76">
        <v>3</v>
      </c>
      <c r="B8" s="71">
        <v>4</v>
      </c>
      <c r="C8" s="12" t="s">
        <v>48</v>
      </c>
      <c r="D8" s="13" t="s">
        <v>25</v>
      </c>
      <c r="E8" s="16">
        <v>1</v>
      </c>
      <c r="F8" s="63">
        <v>16.75</v>
      </c>
      <c r="G8" s="63">
        <v>69</v>
      </c>
      <c r="H8" s="178">
        <v>0.5476190476190477</v>
      </c>
      <c r="I8" s="64">
        <v>1</v>
      </c>
      <c r="J8" s="11">
        <f t="shared" si="0"/>
        <v>12</v>
      </c>
      <c r="L8" s="7"/>
    </row>
    <row r="9" spans="1:12" ht="12.75">
      <c r="A9" s="76">
        <v>4</v>
      </c>
      <c r="B9" s="70">
        <v>1</v>
      </c>
      <c r="C9" s="12" t="s">
        <v>28</v>
      </c>
      <c r="D9" s="13" t="s">
        <v>18</v>
      </c>
      <c r="E9" s="16">
        <v>2</v>
      </c>
      <c r="F9" s="63">
        <v>8.5</v>
      </c>
      <c r="G9" s="63">
        <v>63</v>
      </c>
      <c r="H9" s="178">
        <v>0.5</v>
      </c>
      <c r="I9" s="64"/>
      <c r="J9" s="11">
        <f t="shared" si="0"/>
        <v>10</v>
      </c>
      <c r="L9" s="7"/>
    </row>
    <row r="10" spans="1:12" ht="12.75">
      <c r="A10" s="76" t="s">
        <v>60</v>
      </c>
      <c r="B10" s="71">
        <v>2</v>
      </c>
      <c r="C10" s="12" t="s">
        <v>13</v>
      </c>
      <c r="D10" s="13" t="s">
        <v>14</v>
      </c>
      <c r="E10" s="16">
        <v>0.5</v>
      </c>
      <c r="F10" s="63">
        <v>0.125</v>
      </c>
      <c r="G10" s="63">
        <v>63</v>
      </c>
      <c r="H10" s="178">
        <v>0.5</v>
      </c>
      <c r="I10" s="64"/>
      <c r="J10" s="11">
        <f t="shared" si="0"/>
        <v>10</v>
      </c>
      <c r="L10" s="7"/>
    </row>
    <row r="11" spans="1:12" ht="12.75">
      <c r="A11" s="76">
        <v>6</v>
      </c>
      <c r="B11" s="71">
        <v>5</v>
      </c>
      <c r="C11" s="12" t="s">
        <v>26</v>
      </c>
      <c r="D11" s="13" t="s">
        <v>27</v>
      </c>
      <c r="E11" s="16">
        <v>1</v>
      </c>
      <c r="F11" s="63">
        <v>-19.625</v>
      </c>
      <c r="G11" s="63">
        <v>57</v>
      </c>
      <c r="H11" s="178">
        <v>0.4523809523809524</v>
      </c>
      <c r="I11" s="64"/>
      <c r="J11" s="11">
        <f t="shared" si="0"/>
        <v>6</v>
      </c>
      <c r="L11" s="7"/>
    </row>
    <row r="12" spans="1:12" ht="12.75">
      <c r="A12" s="76">
        <v>7</v>
      </c>
      <c r="B12" s="71">
        <v>6</v>
      </c>
      <c r="C12" s="12" t="s">
        <v>50</v>
      </c>
      <c r="D12" s="13" t="s">
        <v>55</v>
      </c>
      <c r="E12" s="16">
        <v>1</v>
      </c>
      <c r="F12" s="63">
        <v>-17.625</v>
      </c>
      <c r="G12" s="63">
        <v>51</v>
      </c>
      <c r="H12" s="178">
        <v>0.40476190476190477</v>
      </c>
      <c r="I12" s="64"/>
      <c r="J12" s="11">
        <f t="shared" si="0"/>
        <v>4</v>
      </c>
      <c r="L12" s="7"/>
    </row>
    <row r="13" spans="1:12" ht="12.75">
      <c r="A13" s="76" t="s">
        <v>60</v>
      </c>
      <c r="B13" s="71">
        <v>3</v>
      </c>
      <c r="C13" s="12" t="s">
        <v>46</v>
      </c>
      <c r="D13" s="13" t="s">
        <v>47</v>
      </c>
      <c r="E13" s="16">
        <v>-0.5</v>
      </c>
      <c r="F13" s="63">
        <v>-30.875</v>
      </c>
      <c r="G13" s="63">
        <v>51</v>
      </c>
      <c r="H13" s="178">
        <v>0.40476190476190477</v>
      </c>
      <c r="I13" s="64"/>
      <c r="J13" s="11">
        <f t="shared" si="0"/>
        <v>4</v>
      </c>
      <c r="L13" s="7"/>
    </row>
    <row r="14" spans="9:12" ht="12.75">
      <c r="I14" s="64"/>
      <c r="J14" s="11">
        <f t="shared" si="0"/>
      </c>
      <c r="L14" s="7"/>
    </row>
    <row r="15" spans="9:12" ht="12.75">
      <c r="I15" s="64"/>
      <c r="J15" s="11">
        <f t="shared" si="0"/>
      </c>
      <c r="L15" s="7"/>
    </row>
    <row r="16" spans="10:12" ht="12.75">
      <c r="J16" s="11">
        <f t="shared" si="0"/>
      </c>
      <c r="L16" s="7"/>
    </row>
    <row r="17" ht="12.75">
      <c r="J17" s="11">
        <f t="shared" si="0"/>
      </c>
    </row>
    <row r="18" spans="4:10" ht="12.75">
      <c r="D18" s="11"/>
      <c r="E18" s="80"/>
      <c r="F18" s="11"/>
      <c r="G18" s="65"/>
      <c r="H18"/>
      <c r="I18" s="11"/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  <row r="21" ht="12.75">
      <c r="J21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743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742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9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194" t="s">
        <v>9</v>
      </c>
      <c r="G5" s="62" t="s">
        <v>5</v>
      </c>
      <c r="H5" s="62" t="s">
        <v>10</v>
      </c>
      <c r="I5" s="61" t="s">
        <v>11</v>
      </c>
      <c r="J5" s="61" t="s">
        <v>39</v>
      </c>
    </row>
    <row r="6" spans="1:12" ht="12.75">
      <c r="A6" s="76">
        <v>1</v>
      </c>
      <c r="B6" s="71">
        <v>3</v>
      </c>
      <c r="C6" s="12" t="s">
        <v>23</v>
      </c>
      <c r="D6" s="13" t="s">
        <v>24</v>
      </c>
      <c r="E6" s="16">
        <v>-1</v>
      </c>
      <c r="F6" s="237">
        <v>32.125</v>
      </c>
      <c r="G6" s="63">
        <v>78</v>
      </c>
      <c r="H6" s="274">
        <v>0.6190476190476191</v>
      </c>
      <c r="I6" s="64">
        <v>11</v>
      </c>
      <c r="J6" s="11">
        <f>IF(C6="","",IF(A6="=",J5,(COUNT(B:B)-A6+1)*2))</f>
        <v>16</v>
      </c>
      <c r="L6" s="17"/>
    </row>
    <row r="7" spans="1:12" ht="12.75">
      <c r="A7" s="76">
        <v>2</v>
      </c>
      <c r="B7" s="71">
        <v>5</v>
      </c>
      <c r="C7" s="12" t="s">
        <v>28</v>
      </c>
      <c r="D7" s="13" t="s">
        <v>18</v>
      </c>
      <c r="E7" s="16">
        <v>2</v>
      </c>
      <c r="F7" s="237">
        <v>24.75</v>
      </c>
      <c r="G7" s="63">
        <v>74</v>
      </c>
      <c r="H7" s="274">
        <v>0.5873015873015873</v>
      </c>
      <c r="I7" s="64">
        <v>4</v>
      </c>
      <c r="J7" s="11">
        <f aca="true" t="shared" si="0" ref="J7:J21">IF(C7="","",IF(A7="=",J6,(COUNT(B$1:B$65536)-A7+1)*2))</f>
        <v>14</v>
      </c>
      <c r="L7" s="17"/>
    </row>
    <row r="8" spans="1:12" ht="12.75">
      <c r="A8" s="76">
        <v>3</v>
      </c>
      <c r="B8" s="71">
        <v>6</v>
      </c>
      <c r="C8" s="12" t="s">
        <v>26</v>
      </c>
      <c r="D8" s="13" t="s">
        <v>27</v>
      </c>
      <c r="E8" s="16">
        <v>1</v>
      </c>
      <c r="F8" s="237">
        <v>4.375</v>
      </c>
      <c r="G8" s="63">
        <v>71</v>
      </c>
      <c r="H8" s="274">
        <v>0.5634920634920635</v>
      </c>
      <c r="I8" s="64">
        <v>1</v>
      </c>
      <c r="J8" s="11">
        <f t="shared" si="0"/>
        <v>12</v>
      </c>
      <c r="L8" s="17"/>
    </row>
    <row r="9" spans="1:12" ht="12.75">
      <c r="A9" s="76">
        <v>4</v>
      </c>
      <c r="B9" s="71">
        <v>1</v>
      </c>
      <c r="C9" s="12" t="s">
        <v>48</v>
      </c>
      <c r="D9" s="13" t="s">
        <v>25</v>
      </c>
      <c r="E9" s="16">
        <v>1</v>
      </c>
      <c r="F9" s="237">
        <v>1.5</v>
      </c>
      <c r="G9" s="63">
        <v>65</v>
      </c>
      <c r="H9" s="274">
        <v>0.5158730158730159</v>
      </c>
      <c r="J9" s="11">
        <f t="shared" si="0"/>
        <v>10</v>
      </c>
      <c r="L9" s="17"/>
    </row>
    <row r="10" spans="1:12" ht="12.75">
      <c r="A10" s="76">
        <v>5</v>
      </c>
      <c r="B10" s="71">
        <v>7</v>
      </c>
      <c r="C10" s="12" t="s">
        <v>46</v>
      </c>
      <c r="D10" s="13" t="s">
        <v>47</v>
      </c>
      <c r="E10" s="16">
        <v>-0.5</v>
      </c>
      <c r="F10" s="237">
        <v>-3.875</v>
      </c>
      <c r="G10" s="63">
        <v>60</v>
      </c>
      <c r="H10" s="274">
        <v>0.47619047619047616</v>
      </c>
      <c r="J10" s="11">
        <f t="shared" si="0"/>
        <v>8</v>
      </c>
      <c r="L10" s="17"/>
    </row>
    <row r="11" spans="1:12" ht="12.75">
      <c r="A11" s="76">
        <v>6</v>
      </c>
      <c r="B11" s="70">
        <v>4</v>
      </c>
      <c r="C11" s="12" t="s">
        <v>19</v>
      </c>
      <c r="D11" s="13" t="s">
        <v>20</v>
      </c>
      <c r="E11" s="16">
        <v>1</v>
      </c>
      <c r="F11" s="237">
        <v>-5.25</v>
      </c>
      <c r="G11" s="63">
        <v>56</v>
      </c>
      <c r="H11" s="274">
        <v>0.4444444444444444</v>
      </c>
      <c r="J11" s="11">
        <f t="shared" si="0"/>
        <v>6</v>
      </c>
      <c r="L11" s="17"/>
    </row>
    <row r="12" spans="1:12" ht="12.75">
      <c r="A12" s="76">
        <v>7</v>
      </c>
      <c r="B12" s="71">
        <v>2</v>
      </c>
      <c r="C12" s="12" t="s">
        <v>15</v>
      </c>
      <c r="D12" s="13" t="s">
        <v>16</v>
      </c>
      <c r="E12" s="16">
        <v>2</v>
      </c>
      <c r="F12" s="237">
        <v>-7.5</v>
      </c>
      <c r="G12" s="63">
        <v>59</v>
      </c>
      <c r="H12" s="274">
        <v>0.46825396825396826</v>
      </c>
      <c r="J12" s="11">
        <f t="shared" si="0"/>
        <v>4</v>
      </c>
      <c r="L12" s="17"/>
    </row>
    <row r="13" spans="1:12" ht="12.75">
      <c r="A13" s="76">
        <v>8</v>
      </c>
      <c r="B13" s="70">
        <v>8</v>
      </c>
      <c r="C13" s="12" t="s">
        <v>13</v>
      </c>
      <c r="D13" s="13" t="s">
        <v>14</v>
      </c>
      <c r="E13" s="16">
        <v>0.5</v>
      </c>
      <c r="F13" s="237">
        <v>-46.125</v>
      </c>
      <c r="G13" s="63">
        <v>41</v>
      </c>
      <c r="H13" s="274">
        <v>0.3253968253968254</v>
      </c>
      <c r="J13" s="11">
        <f t="shared" si="0"/>
        <v>2</v>
      </c>
      <c r="L13" s="17"/>
    </row>
    <row r="14" spans="6:12" ht="12.75">
      <c r="F14" s="195"/>
      <c r="G14" s="11"/>
      <c r="H14" s="65"/>
      <c r="J14" s="11">
        <f t="shared" si="0"/>
      </c>
      <c r="L14" s="17"/>
    </row>
    <row r="15" spans="6:12" ht="12.75">
      <c r="F15" s="195"/>
      <c r="G15" s="11"/>
      <c r="H15" s="65"/>
      <c r="J15" s="11">
        <f t="shared" si="0"/>
      </c>
      <c r="L15" s="17"/>
    </row>
    <row r="16" spans="6:12" ht="12.75">
      <c r="F16" s="195"/>
      <c r="G16" s="11"/>
      <c r="H16" s="65"/>
      <c r="I16"/>
      <c r="J16" s="11">
        <f t="shared" si="0"/>
      </c>
      <c r="L16" s="17"/>
    </row>
    <row r="17" spans="6:12" ht="12.75">
      <c r="F17" s="80"/>
      <c r="G17" s="11"/>
      <c r="H17" s="65"/>
      <c r="I17"/>
      <c r="J17" s="11">
        <f t="shared" si="0"/>
      </c>
      <c r="L17" s="17"/>
    </row>
    <row r="18" spans="6:12" ht="12.75">
      <c r="F18" s="80"/>
      <c r="G18" s="11"/>
      <c r="H18" s="65"/>
      <c r="I18"/>
      <c r="J18" s="11">
        <f t="shared" si="0"/>
      </c>
      <c r="L18" s="17"/>
    </row>
    <row r="19" spans="6:12" ht="12.75">
      <c r="F19" s="80"/>
      <c r="G19" s="11"/>
      <c r="H19" s="65"/>
      <c r="I19"/>
      <c r="J19" s="11">
        <f t="shared" si="0"/>
      </c>
      <c r="L19" s="17"/>
    </row>
    <row r="20" spans="6:12" ht="12.75">
      <c r="F20" s="80"/>
      <c r="G20" s="11"/>
      <c r="H20" s="65"/>
      <c r="I20"/>
      <c r="J20" s="11">
        <f t="shared" si="0"/>
      </c>
      <c r="L20" s="17"/>
    </row>
    <row r="21" spans="6:12" ht="12.75">
      <c r="F21" s="80"/>
      <c r="G21" s="11"/>
      <c r="H21" s="65"/>
      <c r="I21"/>
      <c r="J21" s="11">
        <f t="shared" si="0"/>
      </c>
      <c r="L21" s="17"/>
    </row>
    <row r="22" spans="6:9" ht="12.75">
      <c r="F22" s="80"/>
      <c r="G22" s="11"/>
      <c r="H22" s="65"/>
      <c r="I22"/>
    </row>
    <row r="23" spans="6:9" ht="12.75">
      <c r="F23" s="80"/>
      <c r="G23" s="11"/>
      <c r="H23" s="65"/>
      <c r="I23"/>
    </row>
    <row r="24" spans="6:9" ht="12.75">
      <c r="F24" s="80"/>
      <c r="G24" s="11"/>
      <c r="H24" s="65"/>
      <c r="I24"/>
    </row>
    <row r="25" spans="6:9" ht="12.75">
      <c r="F25" s="80"/>
      <c r="G25" s="11"/>
      <c r="H25" s="65"/>
      <c r="I25"/>
    </row>
    <row r="26" spans="6:9" ht="12.75">
      <c r="F26" s="80"/>
      <c r="G26" s="11"/>
      <c r="H26" s="65"/>
      <c r="I26"/>
    </row>
    <row r="27" spans="6:9" ht="12.75">
      <c r="F27" s="80"/>
      <c r="G27" s="11"/>
      <c r="H27" s="65"/>
      <c r="I27"/>
    </row>
    <row r="28" spans="6:9" ht="12.75">
      <c r="F28" s="80"/>
      <c r="G28" s="11"/>
      <c r="H28" s="65"/>
      <c r="I28"/>
    </row>
    <row r="29" spans="6:9" ht="12.75">
      <c r="F29" s="80"/>
      <c r="G29" s="11"/>
      <c r="H29" s="65"/>
      <c r="I29"/>
    </row>
    <row r="30" spans="6:9" ht="12.75">
      <c r="F30" s="80"/>
      <c r="G30" s="11"/>
      <c r="H30" s="65"/>
      <c r="I30"/>
    </row>
    <row r="31" spans="6:9" ht="12.75">
      <c r="F31" s="80"/>
      <c r="G31" s="11"/>
      <c r="H31" s="65"/>
      <c r="I31"/>
    </row>
    <row r="32" spans="6:9" ht="12.75">
      <c r="F32" s="80"/>
      <c r="G32" s="11"/>
      <c r="H32" s="65"/>
      <c r="I32"/>
    </row>
    <row r="33" spans="6:9" ht="12.75">
      <c r="F33" s="80"/>
      <c r="G33" s="11"/>
      <c r="H33" s="65"/>
      <c r="I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6.125" style="11" bestFit="1" customWidth="1"/>
    <col min="8" max="8" width="7.75390625" style="65" customWidth="1"/>
    <col min="9" max="9" width="8.75390625" style="0" customWidth="1"/>
    <col min="10" max="10" width="7.00390625" style="11" customWidth="1"/>
    <col min="11" max="11" width="5.00390625" style="64" customWidth="1"/>
    <col min="12" max="16384" width="10.00390625" style="11" customWidth="1"/>
  </cols>
  <sheetData>
    <row r="1" spans="1:11" s="5" customFormat="1" ht="12.75">
      <c r="A1" s="1" t="s">
        <v>44</v>
      </c>
      <c r="B1" s="2"/>
      <c r="C1" s="2"/>
      <c r="D1" s="2"/>
      <c r="E1" s="3"/>
      <c r="F1" s="78"/>
      <c r="G1" s="78"/>
      <c r="H1" s="4"/>
      <c r="I1" s="4"/>
      <c r="J1" s="3"/>
      <c r="K1" s="3"/>
    </row>
    <row r="2" spans="1:11" s="5" customFormat="1" ht="12.75">
      <c r="A2" s="1" t="s">
        <v>745</v>
      </c>
      <c r="B2" s="2"/>
      <c r="C2" s="2"/>
      <c r="D2" s="2"/>
      <c r="E2" s="3"/>
      <c r="F2" s="78"/>
      <c r="G2" s="78"/>
      <c r="H2" s="4"/>
      <c r="I2" s="4"/>
      <c r="J2" s="3"/>
      <c r="K2" s="3"/>
    </row>
    <row r="3" spans="1:11" s="7" customFormat="1" ht="12.75">
      <c r="A3" s="6"/>
      <c r="C3" s="55"/>
      <c r="D3" s="8"/>
      <c r="E3" s="9" t="s">
        <v>6</v>
      </c>
      <c r="F3" s="9">
        <v>8</v>
      </c>
      <c r="G3" s="9"/>
      <c r="I3" s="56" t="s">
        <v>7</v>
      </c>
      <c r="K3" s="57"/>
    </row>
    <row r="4" spans="1:11" s="7" customFormat="1" ht="12.75">
      <c r="A4" s="10"/>
      <c r="B4" s="10"/>
      <c r="C4" s="10"/>
      <c r="D4" s="10"/>
      <c r="E4" s="9" t="s">
        <v>8</v>
      </c>
      <c r="F4" s="9">
        <v>21</v>
      </c>
      <c r="G4" s="9"/>
      <c r="I4" s="58">
        <v>126</v>
      </c>
      <c r="J4" s="9">
        <v>21</v>
      </c>
      <c r="K4" s="57"/>
    </row>
    <row r="5" spans="1:11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9</v>
      </c>
      <c r="G5" s="61" t="s">
        <v>54</v>
      </c>
      <c r="H5" s="62" t="s">
        <v>5</v>
      </c>
      <c r="I5" s="62" t="s">
        <v>10</v>
      </c>
      <c r="J5" s="61" t="s">
        <v>39</v>
      </c>
      <c r="K5" s="61" t="s">
        <v>11</v>
      </c>
    </row>
    <row r="6" spans="1:12" ht="12.75">
      <c r="A6" s="76">
        <v>1</v>
      </c>
      <c r="B6" s="70">
        <v>3</v>
      </c>
      <c r="C6" s="12" t="s">
        <v>23</v>
      </c>
      <c r="D6" s="13" t="s">
        <v>24</v>
      </c>
      <c r="E6" s="16">
        <v>-1</v>
      </c>
      <c r="F6" s="63">
        <v>4</v>
      </c>
      <c r="G6" s="63">
        <v>0.6</v>
      </c>
      <c r="H6" s="63">
        <v>71.80000000000001</v>
      </c>
      <c r="I6" s="178">
        <v>0.5698412698412699</v>
      </c>
      <c r="J6" s="11">
        <f aca="true" t="shared" si="0" ref="J6:J20">IF(C6="","",IF(A6="=",J5,(COUNT(B$1:B$65536)-A6+1)*2))</f>
        <v>16</v>
      </c>
      <c r="K6" s="64">
        <v>10</v>
      </c>
      <c r="L6" s="17"/>
    </row>
    <row r="7" spans="1:12" ht="12.75">
      <c r="A7" s="76">
        <v>2</v>
      </c>
      <c r="B7" s="70">
        <v>7</v>
      </c>
      <c r="C7" s="12" t="s">
        <v>28</v>
      </c>
      <c r="D7" s="13" t="s">
        <v>18</v>
      </c>
      <c r="E7" s="16">
        <v>2</v>
      </c>
      <c r="F7" s="63">
        <v>10.375</v>
      </c>
      <c r="G7" s="63"/>
      <c r="H7" s="63">
        <v>68.33333333333333</v>
      </c>
      <c r="I7" s="178">
        <v>0.5423280423280423</v>
      </c>
      <c r="J7" s="11">
        <f t="shared" si="0"/>
        <v>14</v>
      </c>
      <c r="K7" s="65">
        <v>3</v>
      </c>
      <c r="L7" s="17"/>
    </row>
    <row r="8" spans="1:12" ht="12.75">
      <c r="A8" s="76">
        <v>3</v>
      </c>
      <c r="B8" s="70">
        <v>1</v>
      </c>
      <c r="C8" s="12" t="s">
        <v>50</v>
      </c>
      <c r="D8" s="13" t="s">
        <v>55</v>
      </c>
      <c r="E8" s="16">
        <v>1</v>
      </c>
      <c r="F8" s="63">
        <v>-4.75</v>
      </c>
      <c r="G8" s="63"/>
      <c r="H8" s="63">
        <v>67.66666666666667</v>
      </c>
      <c r="I8" s="178">
        <v>0.5370370370370371</v>
      </c>
      <c r="J8" s="11">
        <f t="shared" si="0"/>
        <v>12</v>
      </c>
      <c r="K8" s="64">
        <v>1</v>
      </c>
      <c r="L8" s="17"/>
    </row>
    <row r="9" spans="1:12" ht="12.75">
      <c r="A9" s="76">
        <v>4</v>
      </c>
      <c r="B9" s="71">
        <v>5</v>
      </c>
      <c r="C9" s="12" t="s">
        <v>46</v>
      </c>
      <c r="D9" s="13" t="s">
        <v>13</v>
      </c>
      <c r="E9" s="16">
        <v>-0.25</v>
      </c>
      <c r="F9" s="63">
        <v>0.5</v>
      </c>
      <c r="G9" s="63"/>
      <c r="H9" s="63">
        <v>65.33333333333333</v>
      </c>
      <c r="I9" s="178">
        <v>0.5185185185185185</v>
      </c>
      <c r="J9" s="11">
        <f t="shared" si="0"/>
        <v>10</v>
      </c>
      <c r="L9" s="17"/>
    </row>
    <row r="10" spans="1:12" ht="12.75">
      <c r="A10" s="76">
        <v>5</v>
      </c>
      <c r="B10" s="71">
        <v>8</v>
      </c>
      <c r="C10" s="12" t="s">
        <v>22</v>
      </c>
      <c r="D10" s="13" t="s">
        <v>14</v>
      </c>
      <c r="E10" s="16">
        <v>1.5</v>
      </c>
      <c r="F10" s="63">
        <v>26</v>
      </c>
      <c r="G10" s="63"/>
      <c r="H10" s="63">
        <v>64.66666666666667</v>
      </c>
      <c r="I10" s="178">
        <v>0.5132275132275133</v>
      </c>
      <c r="J10" s="11">
        <f t="shared" si="0"/>
        <v>8</v>
      </c>
      <c r="L10" s="17"/>
    </row>
    <row r="11" spans="1:12" ht="12.75">
      <c r="A11" s="76">
        <v>6</v>
      </c>
      <c r="B11" s="71">
        <v>6</v>
      </c>
      <c r="C11" s="12" t="s">
        <v>15</v>
      </c>
      <c r="D11" s="13" t="s">
        <v>16</v>
      </c>
      <c r="E11" s="16">
        <v>2</v>
      </c>
      <c r="F11" s="63">
        <v>-8.125</v>
      </c>
      <c r="G11" s="63">
        <v>0.6</v>
      </c>
      <c r="H11" s="63">
        <v>58.06666666666667</v>
      </c>
      <c r="I11" s="178">
        <v>0.4608465608465609</v>
      </c>
      <c r="J11" s="11">
        <f t="shared" si="0"/>
        <v>6</v>
      </c>
      <c r="L11" s="17"/>
    </row>
    <row r="12" spans="1:12" ht="12.75">
      <c r="A12" s="79">
        <v>7</v>
      </c>
      <c r="B12" s="71">
        <v>2</v>
      </c>
      <c r="C12" s="12" t="s">
        <v>48</v>
      </c>
      <c r="D12" s="13" t="s">
        <v>25</v>
      </c>
      <c r="E12" s="16">
        <v>1</v>
      </c>
      <c r="F12" s="63">
        <v>-2.625</v>
      </c>
      <c r="G12" s="63"/>
      <c r="H12" s="63">
        <v>57.6</v>
      </c>
      <c r="I12" s="178">
        <v>0.45714285714285713</v>
      </c>
      <c r="J12" s="11">
        <f t="shared" si="0"/>
        <v>4</v>
      </c>
      <c r="K12" s="65"/>
      <c r="L12" s="17"/>
    </row>
    <row r="13" spans="1:12" ht="12.75">
      <c r="A13" s="76">
        <v>8</v>
      </c>
      <c r="B13" s="70">
        <v>4</v>
      </c>
      <c r="C13" s="12" t="s">
        <v>26</v>
      </c>
      <c r="D13" s="13" t="s">
        <v>27</v>
      </c>
      <c r="E13" s="16">
        <v>1</v>
      </c>
      <c r="F13" s="63">
        <v>-25.375</v>
      </c>
      <c r="G13" s="63"/>
      <c r="H13" s="63">
        <v>49.33333333333333</v>
      </c>
      <c r="I13" s="178">
        <v>0.3915343915343915</v>
      </c>
      <c r="J13" s="11">
        <f t="shared" si="0"/>
        <v>2</v>
      </c>
      <c r="K13" s="65"/>
      <c r="L13" s="17"/>
    </row>
    <row r="14" spans="2:10" ht="12.75">
      <c r="B14" s="11"/>
      <c r="C14" s="11"/>
      <c r="D14" s="11"/>
      <c r="F14" s="64"/>
      <c r="G14" s="64"/>
      <c r="H14" s="64"/>
      <c r="J14" s="11">
        <f t="shared" si="0"/>
      </c>
    </row>
    <row r="15" spans="2:10" ht="12.75">
      <c r="B15" s="11"/>
      <c r="C15" s="11"/>
      <c r="D15" s="11"/>
      <c r="F15" s="64"/>
      <c r="G15" s="64"/>
      <c r="H15" s="64"/>
      <c r="J15" s="11">
        <f t="shared" si="0"/>
      </c>
    </row>
    <row r="16" spans="2:10" ht="12.75">
      <c r="B16" s="11"/>
      <c r="C16" s="11"/>
      <c r="D16" s="11"/>
      <c r="F16" s="64"/>
      <c r="G16" s="64"/>
      <c r="H16" s="64"/>
      <c r="J16" s="11">
        <f t="shared" si="0"/>
      </c>
    </row>
    <row r="17" spans="2:10" ht="12.75">
      <c r="B17" s="11"/>
      <c r="C17" s="11"/>
      <c r="D17" s="11"/>
      <c r="F17" s="64"/>
      <c r="G17" s="64"/>
      <c r="H17" s="64"/>
      <c r="J17" s="11">
        <f t="shared" si="0"/>
      </c>
    </row>
    <row r="18" ht="12.75">
      <c r="J18" s="11">
        <f t="shared" si="0"/>
      </c>
    </row>
    <row r="19" ht="12.75">
      <c r="J19" s="11">
        <f t="shared" si="0"/>
      </c>
    </row>
    <row r="20" ht="12.75">
      <c r="J20" s="11">
        <f t="shared" si="0"/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747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746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11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22</v>
      </c>
      <c r="H4" s="58">
        <v>160</v>
      </c>
      <c r="J4" s="9">
        <v>20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49</v>
      </c>
      <c r="G5" s="62" t="s">
        <v>5</v>
      </c>
      <c r="H5" s="62" t="s">
        <v>10</v>
      </c>
      <c r="I5" s="61" t="s">
        <v>11</v>
      </c>
      <c r="J5" s="61" t="s">
        <v>39</v>
      </c>
    </row>
    <row r="6" spans="1:12" ht="12.75">
      <c r="A6" s="76">
        <v>1</v>
      </c>
      <c r="B6" s="71">
        <v>7</v>
      </c>
      <c r="C6" s="12" t="s">
        <v>15</v>
      </c>
      <c r="D6" s="13" t="s">
        <v>1210</v>
      </c>
      <c r="E6" s="16">
        <v>1</v>
      </c>
      <c r="F6" s="237">
        <v>40.5</v>
      </c>
      <c r="G6" s="63">
        <v>100</v>
      </c>
      <c r="H6" s="273">
        <v>0.625</v>
      </c>
      <c r="I6" s="64">
        <v>9</v>
      </c>
      <c r="J6" s="11">
        <f>IF(C6="","",IF(A6="=",J5,(COUNT(B:B)-A6+1)*2))</f>
        <v>22</v>
      </c>
      <c r="L6" s="17"/>
    </row>
    <row r="7" spans="1:12" ht="12.75">
      <c r="A7" s="76" t="s">
        <v>60</v>
      </c>
      <c r="B7" s="71">
        <v>6</v>
      </c>
      <c r="C7" s="12" t="s">
        <v>28</v>
      </c>
      <c r="D7" s="13" t="s">
        <v>18</v>
      </c>
      <c r="E7" s="16">
        <v>2</v>
      </c>
      <c r="F7" s="237">
        <v>40.5</v>
      </c>
      <c r="G7" s="63">
        <v>102</v>
      </c>
      <c r="H7" s="273">
        <v>0.6375</v>
      </c>
      <c r="I7" s="64">
        <v>9</v>
      </c>
      <c r="J7" s="11">
        <f aca="true" t="shared" si="0" ref="J7:J21">IF(C7="","",IF(A7="=",J6,(COUNT(B$1:B$65536)-A7+1)*2))</f>
        <v>22</v>
      </c>
      <c r="L7" s="17"/>
    </row>
    <row r="8" spans="1:12" ht="12.75">
      <c r="A8" s="76">
        <v>3</v>
      </c>
      <c r="B8" s="70">
        <v>9</v>
      </c>
      <c r="C8" s="12" t="s">
        <v>22</v>
      </c>
      <c r="D8" s="13" t="s">
        <v>14</v>
      </c>
      <c r="E8" s="16">
        <v>1.5</v>
      </c>
      <c r="F8" s="237">
        <v>38.5</v>
      </c>
      <c r="G8" s="63">
        <v>97</v>
      </c>
      <c r="H8" s="273">
        <v>0.60625</v>
      </c>
      <c r="I8" s="64">
        <v>2</v>
      </c>
      <c r="J8" s="11">
        <f t="shared" si="0"/>
        <v>18</v>
      </c>
      <c r="L8" s="17"/>
    </row>
    <row r="9" spans="1:12" ht="12.75">
      <c r="A9" s="76">
        <v>4</v>
      </c>
      <c r="B9" s="70">
        <v>10</v>
      </c>
      <c r="C9" s="12" t="s">
        <v>23</v>
      </c>
      <c r="D9" s="13" t="s">
        <v>24</v>
      </c>
      <c r="E9" s="16">
        <v>-1</v>
      </c>
      <c r="F9" s="237">
        <v>35.5</v>
      </c>
      <c r="G9" s="63">
        <v>85</v>
      </c>
      <c r="H9" s="273">
        <v>0.53125</v>
      </c>
      <c r="I9" s="64">
        <v>1</v>
      </c>
      <c r="J9" s="11">
        <f t="shared" si="0"/>
        <v>16</v>
      </c>
      <c r="L9" s="17"/>
    </row>
    <row r="10" spans="1:12" ht="12.75">
      <c r="A10" s="76">
        <v>5</v>
      </c>
      <c r="B10" s="71">
        <v>8</v>
      </c>
      <c r="C10" s="12" t="s">
        <v>46</v>
      </c>
      <c r="D10" s="13" t="s">
        <v>47</v>
      </c>
      <c r="E10" s="16">
        <v>-0.5</v>
      </c>
      <c r="F10" s="237">
        <v>31.5</v>
      </c>
      <c r="G10" s="63">
        <v>86</v>
      </c>
      <c r="H10" s="273">
        <v>0.5375</v>
      </c>
      <c r="J10" s="11">
        <f t="shared" si="0"/>
        <v>14</v>
      </c>
      <c r="L10" s="17"/>
    </row>
    <row r="11" spans="1:12" ht="12.75">
      <c r="A11" s="76">
        <v>6</v>
      </c>
      <c r="B11" s="71">
        <v>4</v>
      </c>
      <c r="C11" s="12" t="s">
        <v>26</v>
      </c>
      <c r="D11" s="13" t="s">
        <v>27</v>
      </c>
      <c r="E11" s="16">
        <v>1</v>
      </c>
      <c r="F11" s="237">
        <v>30</v>
      </c>
      <c r="G11" s="63">
        <v>82</v>
      </c>
      <c r="H11" s="273">
        <v>0.5125</v>
      </c>
      <c r="J11" s="11">
        <f t="shared" si="0"/>
        <v>12</v>
      </c>
      <c r="L11" s="17"/>
    </row>
    <row r="12" spans="1:12" ht="12.75">
      <c r="A12" s="76">
        <v>7</v>
      </c>
      <c r="B12" s="71">
        <v>5</v>
      </c>
      <c r="C12" s="12" t="s">
        <v>13</v>
      </c>
      <c r="D12" s="13" t="s">
        <v>53</v>
      </c>
      <c r="E12" s="16">
        <v>2</v>
      </c>
      <c r="F12" s="237">
        <v>29</v>
      </c>
      <c r="G12" s="63">
        <v>74</v>
      </c>
      <c r="H12" s="273">
        <v>0.4625</v>
      </c>
      <c r="J12" s="11">
        <f t="shared" si="0"/>
        <v>10</v>
      </c>
      <c r="L12" s="17"/>
    </row>
    <row r="13" spans="1:12" ht="12.75">
      <c r="A13" s="76" t="s">
        <v>60</v>
      </c>
      <c r="B13" s="71">
        <v>2</v>
      </c>
      <c r="C13" s="12" t="s">
        <v>19</v>
      </c>
      <c r="D13" s="13" t="s">
        <v>20</v>
      </c>
      <c r="E13" s="16">
        <v>1</v>
      </c>
      <c r="F13" s="237">
        <v>29</v>
      </c>
      <c r="G13" s="63">
        <v>80</v>
      </c>
      <c r="H13" s="273">
        <v>0.5</v>
      </c>
      <c r="J13" s="11">
        <f t="shared" si="0"/>
        <v>10</v>
      </c>
      <c r="L13" s="17"/>
    </row>
    <row r="14" spans="1:12" ht="12.75">
      <c r="A14" s="76">
        <v>9</v>
      </c>
      <c r="B14" s="71">
        <v>3</v>
      </c>
      <c r="C14" s="12" t="s">
        <v>48</v>
      </c>
      <c r="D14" s="13" t="s">
        <v>25</v>
      </c>
      <c r="E14" s="16">
        <v>1</v>
      </c>
      <c r="F14" s="237">
        <v>25</v>
      </c>
      <c r="G14" s="63">
        <v>71</v>
      </c>
      <c r="H14" s="273">
        <v>0.44375</v>
      </c>
      <c r="J14" s="11">
        <f t="shared" si="0"/>
        <v>6</v>
      </c>
      <c r="L14" s="17"/>
    </row>
    <row r="15" spans="1:12" ht="12.75">
      <c r="A15" s="76">
        <v>10</v>
      </c>
      <c r="B15" s="71">
        <v>1</v>
      </c>
      <c r="C15" s="12" t="s">
        <v>1211</v>
      </c>
      <c r="D15" s="13" t="s">
        <v>16</v>
      </c>
      <c r="E15" s="16">
        <v>2.5</v>
      </c>
      <c r="F15" s="237">
        <v>17</v>
      </c>
      <c r="G15" s="63">
        <v>54</v>
      </c>
      <c r="H15" s="273">
        <v>0.3375</v>
      </c>
      <c r="J15" s="11">
        <f t="shared" si="0"/>
        <v>4</v>
      </c>
      <c r="L15" s="17"/>
    </row>
    <row r="16" spans="1:12" ht="12.75">
      <c r="A16" s="76">
        <v>11</v>
      </c>
      <c r="B16" s="70">
        <v>11</v>
      </c>
      <c r="C16" s="12" t="s">
        <v>17</v>
      </c>
      <c r="D16" s="13" t="s">
        <v>1212</v>
      </c>
      <c r="E16" s="16">
        <v>2</v>
      </c>
      <c r="F16" s="237">
        <v>13.5</v>
      </c>
      <c r="G16" s="63">
        <v>49</v>
      </c>
      <c r="H16" s="273">
        <v>0.30625</v>
      </c>
      <c r="J16" s="11">
        <f t="shared" si="0"/>
        <v>2</v>
      </c>
      <c r="L16" s="17"/>
    </row>
    <row r="17" spans="2:12" ht="12.75">
      <c r="B17" s="11"/>
      <c r="C17" s="11"/>
      <c r="D17" s="11"/>
      <c r="F17" s="64"/>
      <c r="G17" s="64"/>
      <c r="J17" s="11">
        <f t="shared" si="0"/>
      </c>
      <c r="L17" s="17"/>
    </row>
    <row r="18" spans="2:12" ht="12.75">
      <c r="B18" s="11"/>
      <c r="C18" s="11"/>
      <c r="D18" s="11"/>
      <c r="F18" s="64"/>
      <c r="G18" s="64"/>
      <c r="J18" s="11">
        <f t="shared" si="0"/>
      </c>
      <c r="L18" s="17"/>
    </row>
    <row r="19" spans="2:12" ht="12.75">
      <c r="B19" s="11"/>
      <c r="C19" s="11"/>
      <c r="D19" s="11"/>
      <c r="F19" s="64"/>
      <c r="G19" s="64"/>
      <c r="J19" s="11">
        <f t="shared" si="0"/>
      </c>
      <c r="L19" s="17"/>
    </row>
    <row r="20" spans="2:12" ht="12.75">
      <c r="B20" s="11"/>
      <c r="C20" s="11"/>
      <c r="D20" s="11"/>
      <c r="F20" s="64"/>
      <c r="G20" s="64"/>
      <c r="J20" s="11">
        <f t="shared" si="0"/>
      </c>
      <c r="L20" s="17"/>
    </row>
    <row r="21" spans="2:12" ht="12.75">
      <c r="B21" s="11"/>
      <c r="C21" s="11"/>
      <c r="D21" s="11"/>
      <c r="F21" s="64"/>
      <c r="G21" s="64"/>
      <c r="J21" s="11">
        <f t="shared" si="0"/>
      </c>
      <c r="L21" s="17"/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748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749</v>
      </c>
      <c r="B2" s="2"/>
      <c r="C2" s="2"/>
      <c r="D2" s="2"/>
      <c r="E2" s="3"/>
      <c r="F2" s="78"/>
      <c r="G2" s="4"/>
      <c r="H2" s="4"/>
      <c r="I2" s="3"/>
      <c r="J2" s="3"/>
    </row>
    <row r="3" spans="1:10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  <c r="J3" s="57"/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57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49</v>
      </c>
      <c r="G5" s="61" t="s">
        <v>9</v>
      </c>
      <c r="H5" s="61" t="s">
        <v>1430</v>
      </c>
      <c r="I5" s="61" t="s">
        <v>11</v>
      </c>
      <c r="J5" s="61" t="s">
        <v>39</v>
      </c>
    </row>
    <row r="6" spans="1:12" ht="12.75">
      <c r="A6" s="76">
        <v>1</v>
      </c>
      <c r="B6" s="71">
        <v>3</v>
      </c>
      <c r="C6" s="12" t="s">
        <v>26</v>
      </c>
      <c r="D6" s="13" t="s">
        <v>27</v>
      </c>
      <c r="E6" s="16">
        <v>1</v>
      </c>
      <c r="F6" s="237">
        <v>42.5</v>
      </c>
      <c r="G6" s="63">
        <v>45</v>
      </c>
      <c r="H6" s="273">
        <v>0.5873015873015873</v>
      </c>
      <c r="I6" s="65">
        <v>10</v>
      </c>
      <c r="J6" s="11">
        <f>IF(C6="","",IF(A6="=",J5,(COUNT(B:B)-A6+1)*2))</f>
        <v>16</v>
      </c>
      <c r="L6" s="17"/>
    </row>
    <row r="7" spans="1:12" ht="12.75">
      <c r="A7" s="76">
        <v>2</v>
      </c>
      <c r="B7" s="71">
        <v>2</v>
      </c>
      <c r="C7" s="12" t="s">
        <v>28</v>
      </c>
      <c r="D7" s="13" t="s">
        <v>18</v>
      </c>
      <c r="E7" s="16">
        <v>2</v>
      </c>
      <c r="F7" s="237">
        <v>38</v>
      </c>
      <c r="G7" s="63">
        <v>13.625</v>
      </c>
      <c r="H7" s="273">
        <v>0.5952380952380952</v>
      </c>
      <c r="I7" s="64">
        <v>3</v>
      </c>
      <c r="J7" s="11">
        <f aca="true" t="shared" si="0" ref="J7:J21">IF(C7="","",IF(A7="=",J6,(COUNT(B$1:B$65536)-A7+1)*2))</f>
        <v>14</v>
      </c>
      <c r="L7" s="17"/>
    </row>
    <row r="8" spans="1:12" ht="12.75">
      <c r="A8" s="76">
        <v>3</v>
      </c>
      <c r="B8" s="71">
        <v>6</v>
      </c>
      <c r="C8" s="12" t="s">
        <v>25</v>
      </c>
      <c r="D8" s="13" t="s">
        <v>14</v>
      </c>
      <c r="E8" s="16">
        <v>1</v>
      </c>
      <c r="F8" s="237">
        <v>34.5</v>
      </c>
      <c r="G8" s="63">
        <v>18.875</v>
      </c>
      <c r="H8" s="273">
        <v>0.47619047619047616</v>
      </c>
      <c r="I8" s="65">
        <v>1</v>
      </c>
      <c r="J8" s="11">
        <f t="shared" si="0"/>
        <v>12</v>
      </c>
      <c r="L8" s="17"/>
    </row>
    <row r="9" spans="1:12" ht="12.75">
      <c r="A9" s="79">
        <v>4</v>
      </c>
      <c r="B9" s="71">
        <v>4</v>
      </c>
      <c r="C9" s="12" t="s">
        <v>21</v>
      </c>
      <c r="D9" s="13" t="s">
        <v>22</v>
      </c>
      <c r="E9" s="16">
        <v>2.5</v>
      </c>
      <c r="F9" s="237">
        <v>32</v>
      </c>
      <c r="G9" s="63">
        <v>9.625</v>
      </c>
      <c r="H9" s="273">
        <v>0.5396825396825397</v>
      </c>
      <c r="I9" s="65"/>
      <c r="J9" s="11">
        <f t="shared" si="0"/>
        <v>10</v>
      </c>
      <c r="L9" s="17"/>
    </row>
    <row r="10" spans="1:12" ht="12.75">
      <c r="A10" s="79">
        <v>5</v>
      </c>
      <c r="B10" s="71">
        <v>8</v>
      </c>
      <c r="C10" s="12" t="s">
        <v>17</v>
      </c>
      <c r="D10" s="13" t="s">
        <v>1212</v>
      </c>
      <c r="E10" s="16">
        <v>2</v>
      </c>
      <c r="F10" s="237">
        <v>30</v>
      </c>
      <c r="G10" s="63">
        <v>-10.5</v>
      </c>
      <c r="H10" s="273">
        <v>0.48412698412698413</v>
      </c>
      <c r="I10"/>
      <c r="J10" s="11">
        <f t="shared" si="0"/>
        <v>8</v>
      </c>
      <c r="L10" s="17"/>
    </row>
    <row r="11" spans="1:12" ht="12.75">
      <c r="A11" s="76">
        <v>6</v>
      </c>
      <c r="B11" s="71">
        <v>1</v>
      </c>
      <c r="C11" s="12" t="s">
        <v>46</v>
      </c>
      <c r="D11" s="13" t="s">
        <v>47</v>
      </c>
      <c r="E11" s="16">
        <v>-0.5</v>
      </c>
      <c r="F11" s="237">
        <v>25.5</v>
      </c>
      <c r="G11" s="63">
        <v>-15</v>
      </c>
      <c r="H11" s="273">
        <v>0.4603174603174603</v>
      </c>
      <c r="J11" s="11">
        <f t="shared" si="0"/>
        <v>6</v>
      </c>
      <c r="L11" s="17"/>
    </row>
    <row r="12" spans="1:12" ht="12.75">
      <c r="A12" s="76" t="s">
        <v>60</v>
      </c>
      <c r="B12" s="70">
        <v>5</v>
      </c>
      <c r="C12" s="12" t="s">
        <v>23</v>
      </c>
      <c r="D12" s="13" t="s">
        <v>24</v>
      </c>
      <c r="E12" s="16">
        <v>-1</v>
      </c>
      <c r="F12" s="237">
        <v>25.5</v>
      </c>
      <c r="G12" s="63">
        <v>-27.25</v>
      </c>
      <c r="H12" s="273">
        <v>0.3888888888888889</v>
      </c>
      <c r="J12" s="11">
        <f t="shared" si="0"/>
        <v>6</v>
      </c>
      <c r="L12" s="17"/>
    </row>
    <row r="13" spans="1:10" ht="12.75">
      <c r="A13" s="76">
        <v>8</v>
      </c>
      <c r="B13" s="71">
        <v>7</v>
      </c>
      <c r="C13" s="12" t="s">
        <v>15</v>
      </c>
      <c r="D13" s="13" t="s">
        <v>16</v>
      </c>
      <c r="E13" s="16">
        <v>2</v>
      </c>
      <c r="F13" s="237">
        <v>24</v>
      </c>
      <c r="G13" s="63">
        <v>-34.375</v>
      </c>
      <c r="H13" s="273">
        <v>0.46825396825396826</v>
      </c>
      <c r="I13"/>
      <c r="J13" s="11">
        <f t="shared" si="0"/>
        <v>2</v>
      </c>
    </row>
    <row r="14" spans="2:10" ht="12.75">
      <c r="B14" s="11"/>
      <c r="C14" s="11"/>
      <c r="D14" s="11"/>
      <c r="F14" s="64"/>
      <c r="G14" s="64"/>
      <c r="J14" s="11">
        <f t="shared" si="0"/>
      </c>
    </row>
    <row r="15" spans="2:10" ht="12.75">
      <c r="B15" s="11"/>
      <c r="C15" s="11"/>
      <c r="D15" s="11"/>
      <c r="F15" s="64"/>
      <c r="G15" s="64"/>
      <c r="J15" s="11">
        <f t="shared" si="0"/>
      </c>
    </row>
    <row r="16" spans="2:10" ht="12.75">
      <c r="B16" s="11"/>
      <c r="C16" s="11"/>
      <c r="D16" s="11"/>
      <c r="F16" s="64"/>
      <c r="G16" s="64"/>
      <c r="J16" s="11">
        <f t="shared" si="0"/>
      </c>
    </row>
    <row r="17" spans="2:10" ht="12.75">
      <c r="B17" s="11"/>
      <c r="C17" s="11"/>
      <c r="D17" s="11"/>
      <c r="F17" s="64"/>
      <c r="G17" s="64"/>
      <c r="J17" s="11">
        <f t="shared" si="0"/>
      </c>
    </row>
    <row r="18" spans="2:10" ht="12.75">
      <c r="B18" s="11"/>
      <c r="C18" s="11"/>
      <c r="D18" s="11"/>
      <c r="F18" s="64"/>
      <c r="G18" s="64"/>
      <c r="J18" s="11">
        <f t="shared" si="0"/>
      </c>
    </row>
    <row r="19" spans="2:10" ht="12.75">
      <c r="B19" s="11"/>
      <c r="C19" s="11"/>
      <c r="D19" s="11"/>
      <c r="F19" s="64"/>
      <c r="G19" s="64"/>
      <c r="J19" s="11">
        <f t="shared" si="0"/>
      </c>
    </row>
    <row r="20" spans="2:10" ht="12.75">
      <c r="B20" s="11"/>
      <c r="C20" s="11"/>
      <c r="D20" s="11"/>
      <c r="F20" s="64"/>
      <c r="G20" s="64"/>
      <c r="J20" s="11">
        <f t="shared" si="0"/>
      </c>
    </row>
    <row r="21" spans="2:10" ht="12.75">
      <c r="B21" s="11"/>
      <c r="C21" s="11"/>
      <c r="D21" s="11"/>
      <c r="F21" s="64"/>
      <c r="G21" s="64"/>
      <c r="J21" s="11">
        <f t="shared" si="0"/>
      </c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6.87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45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750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8"/>
      <c r="D3" s="244" t="s">
        <v>51</v>
      </c>
      <c r="E3" s="9">
        <v>12</v>
      </c>
      <c r="G3" s="56" t="s">
        <v>7</v>
      </c>
      <c r="H3" s="245"/>
    </row>
    <row r="4" spans="1:10" s="7" customFormat="1" ht="12.75">
      <c r="A4" s="10"/>
      <c r="B4" s="10"/>
      <c r="C4" s="10"/>
      <c r="D4" s="9" t="s">
        <v>8</v>
      </c>
      <c r="E4" s="9">
        <v>22</v>
      </c>
      <c r="G4" s="58">
        <v>88</v>
      </c>
      <c r="H4" s="246"/>
      <c r="I4" s="9">
        <v>22</v>
      </c>
      <c r="J4" s="9"/>
    </row>
    <row r="5" spans="1:10" s="7" customFormat="1" ht="12.75">
      <c r="A5" s="59" t="s">
        <v>0</v>
      </c>
      <c r="B5" s="59" t="s">
        <v>1</v>
      </c>
      <c r="C5" s="60" t="s">
        <v>1598</v>
      </c>
      <c r="D5" s="61" t="s">
        <v>3</v>
      </c>
      <c r="E5" s="61" t="s">
        <v>52</v>
      </c>
      <c r="F5" s="62" t="s">
        <v>5</v>
      </c>
      <c r="G5" s="62" t="s">
        <v>10</v>
      </c>
      <c r="H5" s="61" t="s">
        <v>11</v>
      </c>
      <c r="I5" s="61"/>
      <c r="J5" s="61" t="s">
        <v>39</v>
      </c>
    </row>
    <row r="6" spans="1:12" ht="12.75">
      <c r="A6" s="76">
        <v>1</v>
      </c>
      <c r="B6" s="70">
        <v>3</v>
      </c>
      <c r="C6" s="13" t="s">
        <v>23</v>
      </c>
      <c r="D6" s="16">
        <v>-2</v>
      </c>
      <c r="E6" s="247">
        <v>38.75</v>
      </c>
      <c r="F6" s="63">
        <v>55</v>
      </c>
      <c r="G6" s="178">
        <v>0.625</v>
      </c>
      <c r="H6" s="248">
        <v>11</v>
      </c>
      <c r="I6" s="7"/>
      <c r="J6" s="11">
        <f>IF(C6="","",IF(A6="=",J5,(COUNT(B:B)-A6+1)))</f>
        <v>12</v>
      </c>
      <c r="L6" s="17"/>
    </row>
    <row r="7" spans="1:12" ht="12.75">
      <c r="A7" s="76">
        <v>2</v>
      </c>
      <c r="B7" s="70">
        <v>8</v>
      </c>
      <c r="C7" s="13" t="s">
        <v>25</v>
      </c>
      <c r="D7" s="16">
        <v>1</v>
      </c>
      <c r="E7" s="247">
        <v>28</v>
      </c>
      <c r="F7" s="63">
        <v>54</v>
      </c>
      <c r="G7" s="178">
        <v>0.6136363636363636</v>
      </c>
      <c r="H7" s="248">
        <v>3</v>
      </c>
      <c r="I7" s="7"/>
      <c r="J7" s="11">
        <f aca="true" t="shared" si="0" ref="J7:J21">IF(C7="","",IF(A7="=",J6,(COUNT(B$1:B$65536)-A7+1)))</f>
        <v>11</v>
      </c>
      <c r="L7" s="17"/>
    </row>
    <row r="8" spans="1:12" ht="12.75">
      <c r="A8" s="76" t="s">
        <v>60</v>
      </c>
      <c r="B8" s="70">
        <v>11</v>
      </c>
      <c r="C8" s="13" t="s">
        <v>15</v>
      </c>
      <c r="D8" s="16">
        <v>2</v>
      </c>
      <c r="E8" s="247">
        <v>30.5</v>
      </c>
      <c r="F8" s="63">
        <v>54</v>
      </c>
      <c r="G8" s="178">
        <v>0.6136363636363636</v>
      </c>
      <c r="H8" s="248">
        <v>3</v>
      </c>
      <c r="I8" s="7"/>
      <c r="J8" s="11">
        <f t="shared" si="0"/>
        <v>11</v>
      </c>
      <c r="L8" s="17"/>
    </row>
    <row r="9" spans="1:12" ht="12.75">
      <c r="A9" s="76">
        <v>4</v>
      </c>
      <c r="B9" s="70">
        <v>6</v>
      </c>
      <c r="C9" s="13" t="s">
        <v>48</v>
      </c>
      <c r="D9" s="16">
        <v>0</v>
      </c>
      <c r="E9" s="247">
        <v>1.25</v>
      </c>
      <c r="F9" s="63">
        <v>47</v>
      </c>
      <c r="G9" s="178">
        <v>0.5340909090909091</v>
      </c>
      <c r="H9" s="248">
        <v>1</v>
      </c>
      <c r="I9" s="7"/>
      <c r="J9" s="11">
        <f t="shared" si="0"/>
        <v>9</v>
      </c>
      <c r="L9" s="17"/>
    </row>
    <row r="10" spans="1:12" ht="12.75">
      <c r="A10" s="76">
        <v>5</v>
      </c>
      <c r="B10" s="70">
        <v>5</v>
      </c>
      <c r="C10" s="13" t="s">
        <v>18</v>
      </c>
      <c r="D10" s="16">
        <v>2</v>
      </c>
      <c r="E10" s="247">
        <v>-4.25</v>
      </c>
      <c r="F10" s="63">
        <v>46</v>
      </c>
      <c r="G10" s="178">
        <v>0.5227272727272727</v>
      </c>
      <c r="H10" s="248"/>
      <c r="I10" s="7"/>
      <c r="J10" s="11">
        <f t="shared" si="0"/>
        <v>8</v>
      </c>
      <c r="L10" s="17"/>
    </row>
    <row r="11" spans="1:12" ht="12.75">
      <c r="A11" s="76">
        <v>6</v>
      </c>
      <c r="B11" s="70">
        <v>9</v>
      </c>
      <c r="C11" s="249" t="s">
        <v>26</v>
      </c>
      <c r="D11" s="16">
        <v>1</v>
      </c>
      <c r="E11" s="247">
        <v>-3.5</v>
      </c>
      <c r="F11" s="63">
        <v>45</v>
      </c>
      <c r="G11" s="178">
        <v>0.5113636363636364</v>
      </c>
      <c r="H11" s="248"/>
      <c r="I11" s="7"/>
      <c r="J11" s="11">
        <f t="shared" si="0"/>
        <v>7</v>
      </c>
      <c r="L11" s="17"/>
    </row>
    <row r="12" spans="1:12" ht="12.75">
      <c r="A12" s="76" t="s">
        <v>60</v>
      </c>
      <c r="B12" s="70">
        <v>10</v>
      </c>
      <c r="C12" s="13" t="s">
        <v>13</v>
      </c>
      <c r="D12" s="16">
        <v>0</v>
      </c>
      <c r="E12" s="247">
        <v>-3.5</v>
      </c>
      <c r="F12" s="63">
        <v>45</v>
      </c>
      <c r="G12" s="178">
        <v>0.5113636363636364</v>
      </c>
      <c r="H12" s="248"/>
      <c r="I12" s="7"/>
      <c r="J12" s="11">
        <f t="shared" si="0"/>
        <v>7</v>
      </c>
      <c r="L12" s="17"/>
    </row>
    <row r="13" spans="1:12" ht="12.75">
      <c r="A13" s="76">
        <v>8</v>
      </c>
      <c r="B13" s="70">
        <v>2</v>
      </c>
      <c r="C13" s="13" t="s">
        <v>16</v>
      </c>
      <c r="D13" s="16">
        <v>2</v>
      </c>
      <c r="E13" s="247">
        <v>3.25</v>
      </c>
      <c r="F13" s="63">
        <v>43</v>
      </c>
      <c r="G13" s="178">
        <v>0.48863636363636365</v>
      </c>
      <c r="H13" s="248"/>
      <c r="I13" s="7"/>
      <c r="J13" s="11">
        <f t="shared" si="0"/>
        <v>5</v>
      </c>
      <c r="L13" s="17"/>
    </row>
    <row r="14" spans="1:12" ht="12.75">
      <c r="A14" s="76">
        <v>9</v>
      </c>
      <c r="B14" s="70">
        <v>12</v>
      </c>
      <c r="C14" s="13" t="s">
        <v>17</v>
      </c>
      <c r="D14" s="16">
        <v>2</v>
      </c>
      <c r="E14" s="247">
        <v>2.5</v>
      </c>
      <c r="F14" s="63">
        <v>37</v>
      </c>
      <c r="G14" s="178">
        <v>0.42045454545454547</v>
      </c>
      <c r="H14" s="248"/>
      <c r="I14" s="7"/>
      <c r="J14" s="11">
        <f t="shared" si="0"/>
        <v>4</v>
      </c>
      <c r="L14" s="17"/>
    </row>
    <row r="15" spans="1:12" ht="12.75">
      <c r="A15" s="76">
        <v>10</v>
      </c>
      <c r="B15" s="70">
        <v>1</v>
      </c>
      <c r="C15" s="249" t="s">
        <v>27</v>
      </c>
      <c r="D15" s="16">
        <v>1</v>
      </c>
      <c r="E15" s="247">
        <v>-29</v>
      </c>
      <c r="F15" s="63">
        <v>36</v>
      </c>
      <c r="G15" s="178">
        <v>0.4090909090909091</v>
      </c>
      <c r="H15" s="248"/>
      <c r="I15" s="7"/>
      <c r="J15" s="11">
        <f t="shared" si="0"/>
        <v>3</v>
      </c>
      <c r="L15" s="17"/>
    </row>
    <row r="16" spans="1:12" ht="12.75">
      <c r="A16" s="76">
        <v>11</v>
      </c>
      <c r="B16" s="70">
        <v>7</v>
      </c>
      <c r="C16" s="13" t="s">
        <v>28</v>
      </c>
      <c r="D16" s="16">
        <v>2</v>
      </c>
      <c r="E16" s="247">
        <v>-27.5</v>
      </c>
      <c r="F16" s="63">
        <v>35</v>
      </c>
      <c r="G16" s="178">
        <v>0.3977272727272727</v>
      </c>
      <c r="H16" s="248"/>
      <c r="I16" s="7"/>
      <c r="J16" s="11">
        <f t="shared" si="0"/>
        <v>2</v>
      </c>
      <c r="L16" s="17"/>
    </row>
    <row r="17" spans="1:12" ht="12.75">
      <c r="A17" s="76">
        <v>12</v>
      </c>
      <c r="B17" s="70">
        <v>4</v>
      </c>
      <c r="C17" s="13" t="s">
        <v>1211</v>
      </c>
      <c r="D17" s="16">
        <v>3</v>
      </c>
      <c r="E17" s="247">
        <v>-36.5</v>
      </c>
      <c r="F17" s="63">
        <v>31</v>
      </c>
      <c r="G17" s="178">
        <v>0.3522727272727273</v>
      </c>
      <c r="H17" s="248"/>
      <c r="I17" s="7"/>
      <c r="J17" s="11">
        <f t="shared" si="0"/>
        <v>1</v>
      </c>
      <c r="L17" s="17"/>
    </row>
    <row r="18" spans="2:12" ht="12.75">
      <c r="B18" s="11"/>
      <c r="C18" s="11"/>
      <c r="D18" s="11"/>
      <c r="F18" s="64"/>
      <c r="G18" s="64"/>
      <c r="H18" s="248"/>
      <c r="I18" s="7"/>
      <c r="J18" s="11">
        <f t="shared" si="0"/>
      </c>
      <c r="L18" s="17"/>
    </row>
    <row r="19" spans="2:12" ht="12.75">
      <c r="B19" s="11"/>
      <c r="C19" s="11"/>
      <c r="D19" s="11"/>
      <c r="F19" s="64"/>
      <c r="G19" s="64"/>
      <c r="H19" s="248"/>
      <c r="I19" s="7"/>
      <c r="J19" s="11">
        <f t="shared" si="0"/>
      </c>
      <c r="L19" s="17"/>
    </row>
    <row r="20" spans="2:12" ht="12.75">
      <c r="B20" s="11"/>
      <c r="C20" s="11"/>
      <c r="D20" s="11"/>
      <c r="F20" s="64"/>
      <c r="G20" s="64"/>
      <c r="H20" s="248"/>
      <c r="I20" s="7"/>
      <c r="J20" s="11">
        <f t="shared" si="0"/>
      </c>
      <c r="L20" s="17"/>
    </row>
    <row r="21" spans="2:12" ht="12.75">
      <c r="B21" s="11"/>
      <c r="C21" s="11"/>
      <c r="D21" s="11"/>
      <c r="F21" s="64"/>
      <c r="G21" s="64"/>
      <c r="H21" s="248"/>
      <c r="I21" s="7"/>
      <c r="J21" s="11">
        <f t="shared" si="0"/>
      </c>
      <c r="L21" s="17"/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A2"/>
    </sheetView>
  </sheetViews>
  <sheetFormatPr defaultColWidth="10.00390625" defaultRowHeight="12"/>
  <cols>
    <col min="1" max="1" width="5.00390625" style="11" customWidth="1"/>
    <col min="2" max="2" width="4.375" style="14" customWidth="1"/>
    <col min="3" max="3" width="19.00390625" style="14" bestFit="1" customWidth="1"/>
    <col min="4" max="4" width="18.25390625" style="14" customWidth="1"/>
    <col min="5" max="5" width="6.75390625" style="11" customWidth="1"/>
    <col min="6" max="6" width="7.75390625" style="11" customWidth="1"/>
    <col min="7" max="7" width="7.75390625" style="65" customWidth="1"/>
    <col min="8" max="8" width="8.75390625" style="0" customWidth="1"/>
    <col min="9" max="9" width="5.00390625" style="64" customWidth="1"/>
    <col min="10" max="10" width="7.00390625" style="11" customWidth="1"/>
    <col min="11" max="16384" width="10.00390625" style="11" customWidth="1"/>
  </cols>
  <sheetData>
    <row r="1" spans="1:10" s="5" customFormat="1" ht="12.75">
      <c r="A1" s="1" t="s">
        <v>744</v>
      </c>
      <c r="B1" s="2"/>
      <c r="C1" s="2"/>
      <c r="D1" s="2"/>
      <c r="E1" s="3"/>
      <c r="F1" s="78"/>
      <c r="G1" s="4"/>
      <c r="H1" s="4"/>
      <c r="I1" s="3"/>
      <c r="J1" s="3"/>
    </row>
    <row r="2" spans="1:10" s="5" customFormat="1" ht="12.75">
      <c r="A2" s="1" t="s">
        <v>751</v>
      </c>
      <c r="B2" s="2"/>
      <c r="C2" s="2"/>
      <c r="D2" s="2"/>
      <c r="E2" s="3"/>
      <c r="F2" s="78"/>
      <c r="G2" s="4"/>
      <c r="H2" s="4"/>
      <c r="I2" s="3"/>
      <c r="J2" s="3"/>
    </row>
    <row r="3" spans="1:8" s="7" customFormat="1" ht="12.75">
      <c r="A3" s="6"/>
      <c r="C3" s="55"/>
      <c r="D3" s="8"/>
      <c r="E3" s="9" t="s">
        <v>6</v>
      </c>
      <c r="F3" s="9">
        <v>8</v>
      </c>
      <c r="H3" s="56" t="s">
        <v>7</v>
      </c>
    </row>
    <row r="4" spans="1:10" s="7" customFormat="1" ht="12.75">
      <c r="A4" s="10"/>
      <c r="B4" s="10"/>
      <c r="C4" s="10"/>
      <c r="D4" s="10"/>
      <c r="E4" s="9" t="s">
        <v>8</v>
      </c>
      <c r="F4" s="9">
        <v>21</v>
      </c>
      <c r="H4" s="58">
        <v>126</v>
      </c>
      <c r="J4" s="9">
        <v>21</v>
      </c>
    </row>
    <row r="5" spans="1:10" s="7" customFormat="1" ht="12.75">
      <c r="A5" s="59" t="s">
        <v>0</v>
      </c>
      <c r="B5" s="59" t="s">
        <v>1</v>
      </c>
      <c r="C5" s="60" t="s">
        <v>2</v>
      </c>
      <c r="D5" s="60"/>
      <c r="E5" s="61" t="s">
        <v>3</v>
      </c>
      <c r="F5" s="61" t="s">
        <v>49</v>
      </c>
      <c r="G5" s="61" t="s">
        <v>1773</v>
      </c>
      <c r="H5" s="62" t="s">
        <v>10</v>
      </c>
      <c r="I5" s="61" t="s">
        <v>11</v>
      </c>
      <c r="J5" s="61" t="s">
        <v>39</v>
      </c>
    </row>
    <row r="6" spans="1:12" ht="12.75">
      <c r="A6" s="76">
        <v>1</v>
      </c>
      <c r="B6" s="71">
        <v>2</v>
      </c>
      <c r="C6" s="12" t="s">
        <v>46</v>
      </c>
      <c r="D6" s="13" t="s">
        <v>1210</v>
      </c>
      <c r="E6" s="16">
        <v>-0.25</v>
      </c>
      <c r="F6" s="237">
        <v>39</v>
      </c>
      <c r="G6" s="63">
        <v>17.1875</v>
      </c>
      <c r="H6" s="273">
        <v>0.626984126984127</v>
      </c>
      <c r="I6" s="64">
        <v>10</v>
      </c>
      <c r="J6" s="11">
        <f>IF(C6="","",IF(A6="=",J5,(COUNT(B:B)-A6+1)*2))</f>
        <v>16</v>
      </c>
      <c r="L6" s="17"/>
    </row>
    <row r="7" spans="1:12" ht="12.75">
      <c r="A7" s="76">
        <v>2</v>
      </c>
      <c r="B7" s="71">
        <v>7</v>
      </c>
      <c r="C7" s="12" t="s">
        <v>15</v>
      </c>
      <c r="D7" s="13" t="s">
        <v>16</v>
      </c>
      <c r="E7" s="16">
        <v>2</v>
      </c>
      <c r="F7" s="237">
        <v>36</v>
      </c>
      <c r="G7" s="63">
        <v>21.4375</v>
      </c>
      <c r="H7" s="273">
        <v>0.5634920634920635</v>
      </c>
      <c r="I7" s="64">
        <v>4</v>
      </c>
      <c r="J7" s="11">
        <f aca="true" t="shared" si="0" ref="J7:J21">IF(C7="","",IF(A7="=",J6,(COUNT(B$1:B$65536)-A7+1)*2))</f>
        <v>14</v>
      </c>
      <c r="L7" s="17"/>
    </row>
    <row r="8" spans="1:12" ht="12.75">
      <c r="A8" s="76">
        <v>3</v>
      </c>
      <c r="B8" s="70">
        <v>5</v>
      </c>
      <c r="C8" s="12" t="s">
        <v>23</v>
      </c>
      <c r="D8" s="13" t="s">
        <v>24</v>
      </c>
      <c r="E8" s="16">
        <v>-1</v>
      </c>
      <c r="F8" s="237">
        <v>32.5</v>
      </c>
      <c r="G8" s="63">
        <v>2.9375</v>
      </c>
      <c r="H8" s="273">
        <v>0.5158730158730159</v>
      </c>
      <c r="I8" s="64">
        <v>1</v>
      </c>
      <c r="J8" s="11">
        <f t="shared" si="0"/>
        <v>12</v>
      </c>
      <c r="L8" s="17"/>
    </row>
    <row r="9" spans="1:12" ht="12.75">
      <c r="A9" s="76">
        <v>4</v>
      </c>
      <c r="B9" s="70">
        <v>6</v>
      </c>
      <c r="C9" s="12" t="s">
        <v>22</v>
      </c>
      <c r="D9" s="13" t="s">
        <v>13</v>
      </c>
      <c r="E9" s="16">
        <v>1</v>
      </c>
      <c r="F9" s="237">
        <v>32</v>
      </c>
      <c r="G9" s="63">
        <v>7.1875</v>
      </c>
      <c r="H9" s="273">
        <v>0.46825396825396826</v>
      </c>
      <c r="J9" s="11">
        <f t="shared" si="0"/>
        <v>10</v>
      </c>
      <c r="L9" s="17"/>
    </row>
    <row r="10" spans="1:12" ht="12.75">
      <c r="A10" s="76">
        <v>5</v>
      </c>
      <c r="B10" s="71">
        <v>3</v>
      </c>
      <c r="C10" s="12" t="s">
        <v>48</v>
      </c>
      <c r="D10" s="13" t="s">
        <v>25</v>
      </c>
      <c r="E10" s="16">
        <v>0.5</v>
      </c>
      <c r="F10" s="237">
        <v>30</v>
      </c>
      <c r="G10" s="63">
        <v>-20.5</v>
      </c>
      <c r="H10" s="273">
        <v>0.4603174603174603</v>
      </c>
      <c r="J10" s="11">
        <f t="shared" si="0"/>
        <v>8</v>
      </c>
      <c r="L10" s="17"/>
    </row>
    <row r="11" spans="1:12" ht="12.75">
      <c r="A11" s="76">
        <v>6</v>
      </c>
      <c r="B11" s="71">
        <v>1</v>
      </c>
      <c r="C11" s="12" t="s">
        <v>28</v>
      </c>
      <c r="D11" s="13" t="s">
        <v>18</v>
      </c>
      <c r="E11" s="16">
        <v>2</v>
      </c>
      <c r="F11" s="237">
        <v>28</v>
      </c>
      <c r="G11" s="63">
        <v>-11.8125</v>
      </c>
      <c r="H11" s="273">
        <v>0.5</v>
      </c>
      <c r="J11" s="11">
        <f t="shared" si="0"/>
        <v>6</v>
      </c>
      <c r="L11" s="17"/>
    </row>
    <row r="12" spans="1:12" ht="12.75">
      <c r="A12" s="76">
        <v>7</v>
      </c>
      <c r="B12" s="71">
        <v>8</v>
      </c>
      <c r="C12" s="12" t="s">
        <v>17</v>
      </c>
      <c r="D12" s="13" t="s">
        <v>1212</v>
      </c>
      <c r="E12" s="16">
        <v>2</v>
      </c>
      <c r="F12" s="237">
        <v>26.5</v>
      </c>
      <c r="G12" s="63">
        <v>-9.3125</v>
      </c>
      <c r="H12" s="273">
        <v>0.42063492063492064</v>
      </c>
      <c r="J12" s="11">
        <f t="shared" si="0"/>
        <v>4</v>
      </c>
      <c r="L12" s="17"/>
    </row>
    <row r="13" spans="1:12" ht="12.75">
      <c r="A13" s="76">
        <v>8</v>
      </c>
      <c r="B13" s="71">
        <v>4</v>
      </c>
      <c r="C13" s="12" t="s">
        <v>26</v>
      </c>
      <c r="D13" s="13" t="s">
        <v>27</v>
      </c>
      <c r="E13" s="16">
        <v>1</v>
      </c>
      <c r="F13" s="237">
        <v>24.5</v>
      </c>
      <c r="G13" s="63">
        <v>-20.25</v>
      </c>
      <c r="H13" s="273">
        <v>0.3968253968253968</v>
      </c>
      <c r="J13" s="11">
        <f t="shared" si="0"/>
        <v>2</v>
      </c>
      <c r="L13" s="17"/>
    </row>
    <row r="14" spans="2:12" ht="12.75">
      <c r="B14" s="11"/>
      <c r="C14" s="11"/>
      <c r="D14" s="11"/>
      <c r="F14" s="64"/>
      <c r="G14" s="64"/>
      <c r="J14" s="11">
        <f t="shared" si="0"/>
      </c>
      <c r="L14" s="17"/>
    </row>
    <row r="15" spans="2:12" ht="12.75">
      <c r="B15" s="11"/>
      <c r="C15" s="11"/>
      <c r="D15" s="11"/>
      <c r="F15" s="64"/>
      <c r="G15" s="64"/>
      <c r="J15" s="11">
        <f t="shared" si="0"/>
      </c>
      <c r="L15" s="17"/>
    </row>
    <row r="16" spans="2:12" ht="12.75">
      <c r="B16" s="11"/>
      <c r="C16" s="11"/>
      <c r="D16" s="11"/>
      <c r="F16" s="64"/>
      <c r="G16" s="64"/>
      <c r="J16" s="11">
        <f t="shared" si="0"/>
      </c>
      <c r="L16" s="17"/>
    </row>
    <row r="17" spans="2:12" ht="12.75">
      <c r="B17" s="11"/>
      <c r="C17" s="11"/>
      <c r="D17" s="11"/>
      <c r="F17" s="64"/>
      <c r="G17" s="64"/>
      <c r="J17" s="11">
        <f t="shared" si="0"/>
      </c>
      <c r="L17" s="17"/>
    </row>
    <row r="18" spans="2:12" ht="12.75">
      <c r="B18" s="11"/>
      <c r="C18" s="11"/>
      <c r="D18" s="11"/>
      <c r="F18" s="64"/>
      <c r="G18" s="64"/>
      <c r="J18" s="11">
        <f t="shared" si="0"/>
      </c>
      <c r="L18" s="17"/>
    </row>
    <row r="19" spans="2:12" ht="12.75">
      <c r="B19" s="11"/>
      <c r="C19" s="11"/>
      <c r="D19" s="11"/>
      <c r="F19" s="64"/>
      <c r="G19" s="64"/>
      <c r="J19" s="11">
        <f t="shared" si="0"/>
      </c>
      <c r="L19" s="17"/>
    </row>
    <row r="20" spans="2:12" ht="12.75">
      <c r="B20" s="11"/>
      <c r="C20" s="11"/>
      <c r="D20" s="11"/>
      <c r="F20" s="64"/>
      <c r="G20" s="64"/>
      <c r="J20" s="11">
        <f t="shared" si="0"/>
      </c>
      <c r="L20" s="17"/>
    </row>
    <row r="21" spans="2:12" ht="12.75">
      <c r="B21" s="11"/>
      <c r="C21" s="11"/>
      <c r="D21" s="11"/>
      <c r="F21" s="64"/>
      <c r="G21" s="64"/>
      <c r="J21" s="11">
        <f t="shared" si="0"/>
      </c>
      <c r="L21" s="17"/>
    </row>
    <row r="22" spans="2:7" ht="12.75">
      <c r="B22" s="11"/>
      <c r="C22" s="11"/>
      <c r="D22" s="11"/>
      <c r="F22" s="64"/>
      <c r="G22" s="64"/>
    </row>
    <row r="23" spans="2:7" ht="12.75">
      <c r="B23" s="11"/>
      <c r="C23" s="11"/>
      <c r="D23" s="11"/>
      <c r="F23" s="64"/>
      <c r="G23" s="64"/>
    </row>
    <row r="24" spans="2:7" ht="12.75">
      <c r="B24" s="11"/>
      <c r="C24" s="11"/>
      <c r="D24" s="11"/>
      <c r="F24" s="64"/>
      <c r="G24" s="64"/>
    </row>
    <row r="25" spans="2:7" ht="12.75">
      <c r="B25" s="11"/>
      <c r="C25" s="11"/>
      <c r="D25" s="11"/>
      <c r="F25" s="64"/>
      <c r="G25" s="64"/>
    </row>
    <row r="26" spans="2:7" ht="12.75">
      <c r="B26" s="11"/>
      <c r="C26" s="11"/>
      <c r="D26" s="11"/>
      <c r="F26" s="64"/>
      <c r="G26" s="6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Андрей</cp:lastModifiedBy>
  <cp:lastPrinted>2018-01-17T19:59:01Z</cp:lastPrinted>
  <dcterms:created xsi:type="dcterms:W3CDTF">2012-04-24T09:43:51Z</dcterms:created>
  <dcterms:modified xsi:type="dcterms:W3CDTF">2018-06-06T13:08:39Z</dcterms:modified>
  <cp:category/>
  <cp:version/>
  <cp:contentType/>
  <cp:contentStatus/>
</cp:coreProperties>
</file>